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720" yWindow="615" windowWidth="10800" windowHeight="5820" tabRatio="931" activeTab="8"/>
  </bookViews>
  <sheets>
    <sheet name="MENU" sheetId="1" r:id="rId1"/>
    <sheet name="COSAN SA - IFRS" sheetId="4" r:id="rId2"/>
    <sheet name="COSAN SA - PROFORMA" sheetId="5" r:id="rId3"/>
    <sheet name="RAIZEN COMBUSTIVEIS CONSOLIDADO" sheetId="6" r:id="rId4"/>
    <sheet name="RAIZEN COMBUSTIVEIS BRASIL" sheetId="18" r:id="rId5"/>
    <sheet name="RAIZEN COMBUSTIVEIS BR Contábil" sheetId="19" state="hidden" r:id="rId6"/>
    <sheet name="RAIZEN COMBUSTIVEIS ARGENTINA" sheetId="17" r:id="rId7"/>
    <sheet name="RAIZEN ENERGIA" sheetId="7" r:id="rId8"/>
    <sheet name="COMGAS" sheetId="8" r:id="rId9"/>
    <sheet name="COMPASS" sheetId="53" r:id="rId10"/>
    <sheet name="MOOVE" sheetId="9" r:id="rId11"/>
    <sheet name="COSAN CORPORATIVO" sheetId="11" r:id="rId12"/>
    <sheet name="RADAR - OPERAÇÃO DESCONTINUADA" sheetId="10" state="hidden" r:id="rId13"/>
    <sheet name="DFC POR NEGÓCIO" sheetId="12" r:id="rId14"/>
    <sheet name="ENDIVIDAMENTO POR NEGÓCIO" sheetId="13" r:id="rId15"/>
  </sheets>
  <externalReferences>
    <externalReference r:id="rId16"/>
    <externalReference r:id="rId17"/>
    <externalReference r:id="rId18"/>
    <externalReference r:id="rId19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9" hidden="1">#REF!</definedName>
    <definedName name="__123Graph_A" localSheetId="14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hidden="1">#REF!</definedName>
    <definedName name="__123Graph_X" localSheetId="9" hidden="1">#REF!</definedName>
    <definedName name="__123Graph_X" localSheetId="14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hidden="1">#REF!</definedName>
    <definedName name="__FDS_HYPERLINK_TOGGLE_STATE__" hidden="1">"ON"</definedName>
    <definedName name="__IntlFixup" hidden="1">TRUE</definedName>
    <definedName name="_Fill" localSheetId="9" hidden="1">#REF!</definedName>
    <definedName name="_Fill" localSheetId="14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hidden="1">#REF!</definedName>
    <definedName name="_Key1" localSheetId="9" hidden="1">#REF!</definedName>
    <definedName name="_Key1" localSheetId="14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hidden="1">#REF!</definedName>
    <definedName name="_Key2" localSheetId="9" hidden="1">#REF!</definedName>
    <definedName name="_Key2" localSheetId="14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9" hidden="1">#REF!</definedName>
    <definedName name="_Sort" localSheetId="14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hidden="1">#REF!</definedName>
    <definedName name="_Table1_In1" localSheetId="9" hidden="1">#REF!</definedName>
    <definedName name="_Table1_In1" localSheetId="14" hidden="1">#REF!</definedName>
    <definedName name="_Table1_In1" localSheetId="6" hidden="1">#REF!</definedName>
    <definedName name="_Table1_In1" localSheetId="5" hidden="1">#REF!</definedName>
    <definedName name="_Table1_In1" localSheetId="4" hidden="1">#REF!</definedName>
    <definedName name="_Table1_In1" hidden="1">#REF!</definedName>
    <definedName name="_Table2_In2" localSheetId="9" hidden="1">#REF!</definedName>
    <definedName name="_Table2_In2" localSheetId="14" hidden="1">#REF!</definedName>
    <definedName name="_Table2_In2" localSheetId="6" hidden="1">#REF!</definedName>
    <definedName name="_Table2_In2" localSheetId="5" hidden="1">#REF!</definedName>
    <definedName name="_Table2_In2" localSheetId="4" hidden="1">#REF!</definedName>
    <definedName name="_Table2_In2" hidden="1">#REF!</definedName>
    <definedName name="ACwvu.CATODO." localSheetId="9" hidden="1">#REF!</definedName>
    <definedName name="ACwvu.CATODO." localSheetId="6" hidden="1">#REF!</definedName>
    <definedName name="ACwvu.CATODO." localSheetId="5" hidden="1">#REF!</definedName>
    <definedName name="ACwvu.CATODO." localSheetId="4" hidden="1">#REF!</definedName>
    <definedName name="ACwvu.CATODO." hidden="1">#REF!</definedName>
    <definedName name="ACwvu.VERGALHÃO." localSheetId="9" hidden="1">#REF!</definedName>
    <definedName name="ACwvu.VERGALHÃO." localSheetId="6" hidden="1">#REF!</definedName>
    <definedName name="ACwvu.VERGALHÃO." localSheetId="5" hidden="1">#REF!</definedName>
    <definedName name="ACwvu.VERGALHÃO." localSheetId="4" hidden="1">#REF!</definedName>
    <definedName name="ACwvu.VERGALHÃO." hidden="1">#REF!</definedName>
    <definedName name="anscount" hidden="1">1</definedName>
    <definedName name="_xlnm.Print_Area" localSheetId="8">COMGAS!$A$3:$A$99</definedName>
    <definedName name="_xlnm.Print_Area" localSheetId="9">COMPASS!$A$3:$A$60</definedName>
    <definedName name="_xlnm.Print_Area" localSheetId="11">'COSAN CORPORATIVO'!$A$3:$A$64</definedName>
    <definedName name="_xlnm.Print_Area" localSheetId="1">'COSAN SA - IFRS'!$A$6:$A$37</definedName>
    <definedName name="_xlnm.Print_Area" localSheetId="2">'COSAN SA - PROFORMA'!$A$7:$A$40</definedName>
    <definedName name="_xlnm.Print_Area" localSheetId="0">MENU!$F$1:$J$40</definedName>
    <definedName name="_xlnm.Print_Area" localSheetId="10">MOOVE!$A$3:$A$65</definedName>
    <definedName name="_xlnm.Print_Area" localSheetId="12">'RADAR - OPERAÇÃO DESCONTINUADA'!$A$1:$A$65</definedName>
    <definedName name="_xlnm.Print_Area" localSheetId="6">'RAIZEN COMBUSTIVEIS ARGENTINA'!$A$3:$A$72</definedName>
    <definedName name="_xlnm.Print_Area" localSheetId="5">'RAIZEN COMBUSTIVEIS BR Contábil'!$F$11:$F$114</definedName>
    <definedName name="_xlnm.Print_Area" localSheetId="4">'RAIZEN COMBUSTIVEIS BRASIL'!$A$3:$A$91</definedName>
    <definedName name="_xlnm.Print_Area" localSheetId="3">'RAIZEN COMBUSTIVEIS CONSOLIDADO'!$A$1:$A$86</definedName>
    <definedName name="_xlnm.Print_Area" localSheetId="7">'RAIZEN ENERGIA'!$A$1:$A$152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9" hidden="1">#REF!</definedName>
    <definedName name="AS2StaticLS" localSheetId="14" hidden="1">#REF!</definedName>
    <definedName name="AS2StaticLS" localSheetId="6" hidden="1">#REF!</definedName>
    <definedName name="AS2StaticLS" localSheetId="5" hidden="1">#REF!</definedName>
    <definedName name="AS2StaticLS" localSheetId="4" hidden="1">#REF!</definedName>
    <definedName name="AS2StaticLS" hidden="1">#REF!</definedName>
    <definedName name="AS2SyncStepLS" hidden="1">0</definedName>
    <definedName name="AS2TickmarkLS" localSheetId="9" hidden="1">#REF!</definedName>
    <definedName name="AS2TickmarkLS" localSheetId="14" hidden="1">#REF!</definedName>
    <definedName name="AS2TickmarkLS" localSheetId="6" hidden="1">#REF!</definedName>
    <definedName name="AS2TickmarkLS" localSheetId="5" hidden="1">#REF!</definedName>
    <definedName name="AS2TickmarkLS" localSheetId="4" hidden="1">#REF!</definedName>
    <definedName name="AS2TickmarkLS" hidden="1">#REF!</definedName>
    <definedName name="AS2VersionLS" hidden="1">300</definedName>
    <definedName name="BalType" hidden="1">TRUE</definedName>
    <definedName name="BG_Del" hidden="1">15</definedName>
    <definedName name="BG_Ins" hidden="1">4</definedName>
    <definedName name="BG_Mod" hidden="1">6</definedName>
    <definedName name="CDMQRCSAN_BalanoCt_1">#REF!</definedName>
    <definedName name="CDMQRCSAN_DRECt_1">#REF!</definedName>
    <definedName name="CDMQRRI_CSANDRESegCs_1">#REF!</definedName>
    <definedName name="CDMQRRICSANBalSegCs_1">#REF!</definedName>
    <definedName name="CosanSAProformaPlanSegmento">'COSAN SA - PROFORMA'!$A$53:$AS$79</definedName>
    <definedName name="DividaLiquidaPlanSegmento">'ENDIVIDAMENTO POR NEGÓCIO'!$A$7:$AQ$90</definedName>
    <definedName name="dsd" hidden="1">"CAVD7SCWJ2AXAA0RJGKFLUFZV"</definedName>
    <definedName name="fjjashfja" localSheetId="9" hidden="1">#REF!</definedName>
    <definedName name="fjjashfja" localSheetId="14" hidden="1">#REF!</definedName>
    <definedName name="fjjashfja" localSheetId="6" hidden="1">#REF!</definedName>
    <definedName name="fjjashfja" localSheetId="5" hidden="1">#REF!</definedName>
    <definedName name="fjjashfja" localSheetId="4" hidden="1">#REF!</definedName>
    <definedName name="fjjashfja" hidden="1">#REF!</definedName>
    <definedName name="GrpAcct1" hidden="1">"5611"</definedName>
    <definedName name="GrpAcct2" hidden="1">"5612"</definedName>
    <definedName name="GrpLevel" hidden="1">2</definedName>
    <definedName name="HTML_CodePage" hidden="1">1252</definedName>
    <definedName name="HTML_Control" localSheetId="14" hidden="1">{"'Plan1'!$A$1:$D$46"}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 hidden="1">[1]Lead!A1</definedName>
    <definedName name="kksksksksks" localSheetId="9" hidden="1">#REF!</definedName>
    <definedName name="kksksksksks" localSheetId="14" hidden="1">#REF!</definedName>
    <definedName name="kksksksksks" localSheetId="6" hidden="1">#REF!</definedName>
    <definedName name="kksksksksks" localSheetId="5" hidden="1">#REF!</definedName>
    <definedName name="kksksksksks" localSheetId="4" hidden="1">#REF!</definedName>
    <definedName name="kksksksksks" hidden="1">#REF!</definedName>
    <definedName name="Novo" localSheetId="9" hidden="1">#REF!</definedName>
    <definedName name="Novo" localSheetId="14" hidden="1">#REF!</definedName>
    <definedName name="Novo" localSheetId="6" hidden="1">#REF!</definedName>
    <definedName name="Novo" localSheetId="5" hidden="1">#REF!</definedName>
    <definedName name="Novo" localSheetId="4" hidden="1">#REF!</definedName>
    <definedName name="Novo" hidden="1">#REF!</definedName>
    <definedName name="NOVO_2" localSheetId="9" hidden="1">#REF!</definedName>
    <definedName name="NOVO_2" localSheetId="14" hidden="1">#REF!</definedName>
    <definedName name="NOVO_2" localSheetId="6" hidden="1">#REF!</definedName>
    <definedName name="NOVO_2" localSheetId="5" hidden="1">#REF!</definedName>
    <definedName name="NOVO_2" localSheetId="4" hidden="1">#REF!</definedName>
    <definedName name="NOVO_2" hidden="1">#REF!</definedName>
    <definedName name="NumofGrpAccts" hidden="1">2</definedName>
    <definedName name="OLE_LINK2" localSheetId="8">#REF!</definedName>
    <definedName name="OLE_LINK2" localSheetId="9">#REF!</definedName>
    <definedName name="PlanSegmentoComgas">COMGAS!$A$7:$AU$99</definedName>
    <definedName name="PlanSegmentoCompass" localSheetId="9">COMPASS!$A$7:$R$60</definedName>
    <definedName name="PlanSegmentoCosanConsolidado">'COSAN SA - IFRS'!$A$6:$AT$211</definedName>
    <definedName name="PlanSegmentoCosanCorporativo">'COSAN CORPORATIVO'!$A$7:$AT$64</definedName>
    <definedName name="PlanSegmentoMoove">MOOVE!$A$7:$AU$65</definedName>
    <definedName name="PlanSegmentoRaizenArgentina">'RAIZEN COMBUSTIVEIS ARGENTINA'!$A$7:$U$75</definedName>
    <definedName name="PlanSegmentoRaizenCombsBrasil">'RAIZEN COMBUSTIVEIS BRASIL'!$A$7:$AU$91</definedName>
    <definedName name="PlanSegmentoRaizenCombsConsol">'RAIZEN COMBUSTIVEIS CONSOLIDADO'!$A$5:$AT$89</definedName>
    <definedName name="PlanSegmentoRaízenEnergia">'RAIZEN ENERGIA'!$A$5:$AR$152</definedName>
    <definedName name="pp" localSheetId="9" hidden="1">#REF!</definedName>
    <definedName name="pp" localSheetId="14" hidden="1">#REF!</definedName>
    <definedName name="pp" localSheetId="6" hidden="1">#REF!</definedName>
    <definedName name="pp" localSheetId="5" hidden="1">#REF!</definedName>
    <definedName name="pp" localSheetId="4" hidden="1">#REF!</definedName>
    <definedName name="pp" hidden="1">#REF!</definedName>
    <definedName name="PUB_FileID" hidden="1">"L10003649.xls"</definedName>
    <definedName name="PUB_UserID" hidden="1">"MAYERX"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wvu.CATODO." localSheetId="9" hidden="1">#REF!,#REF!,#REF!,#REF!,#REF!,#REF!</definedName>
    <definedName name="Rwvu.CATODO." localSheetId="14" hidden="1">#REF!,#REF!,#REF!,#REF!,#REF!,#REF!</definedName>
    <definedName name="Rwvu.CATODO." localSheetId="6" hidden="1">#REF!,#REF!,#REF!,#REF!,#REF!,#REF!</definedName>
    <definedName name="Rwvu.CATODO." localSheetId="5" hidden="1">#REF!,#REF!,#REF!,#REF!,#REF!,#REF!</definedName>
    <definedName name="Rwvu.CATODO." localSheetId="4" hidden="1">#REF!,#REF!,#REF!,#REF!,#REF!,#REF!</definedName>
    <definedName name="Rwvu.CATODO." hidden="1">#REF!,#REF!,#REF!,#REF!,#REF!,#REF!</definedName>
    <definedName name="Rwvu.VERGALHÃO." localSheetId="9" hidden="1">#REF!,#REF!,#REF!,#REF!,#REF!,#REF!</definedName>
    <definedName name="Rwvu.VERGALHÃO." localSheetId="14" hidden="1">#REF!,#REF!,#REF!,#REF!,#REF!,#REF!</definedName>
    <definedName name="Rwvu.VERGALHÃO." localSheetId="6" hidden="1">#REF!,#REF!,#REF!,#REF!,#REF!,#REF!</definedName>
    <definedName name="Rwvu.VERGALHÃO." localSheetId="5" hidden="1">#REF!,#REF!,#REF!,#REF!,#REF!,#REF!</definedName>
    <definedName name="Rwvu.VERGALHÃO." localSheetId="4" hidden="1">#REF!,#REF!,#REF!,#REF!,#REF!,#REF!</definedName>
    <definedName name="Rwvu.VERGALHÃO." hidden="1">#REF!,#REF!,#REF!,#REF!,#REF!,#REF!</definedName>
    <definedName name="sa2s" localSheetId="9" hidden="1">#REF!</definedName>
    <definedName name="sa2s" localSheetId="14" hidden="1">#REF!</definedName>
    <definedName name="sa2s" localSheetId="6" hidden="1">#REF!</definedName>
    <definedName name="sa2s" localSheetId="5" hidden="1">#REF!</definedName>
    <definedName name="sa2s" localSheetId="4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9" hidden="1">#REF!</definedName>
    <definedName name="sdasdas" localSheetId="14" hidden="1">#REF!</definedName>
    <definedName name="sdasdas" localSheetId="6" hidden="1">#REF!</definedName>
    <definedName name="sdasdas" localSheetId="5" hidden="1">#REF!</definedName>
    <definedName name="sdasdas" localSheetId="4" hidden="1">#REF!</definedName>
    <definedName name="sdasdas" hidden="1">#REF!</definedName>
    <definedName name="solver_adj" localSheetId="9" hidden="1">#REF!,#REF!</definedName>
    <definedName name="solver_adj" localSheetId="14" hidden="1">#REF!,#REF!</definedName>
    <definedName name="solver_adj" localSheetId="6" hidden="1">#REF!,#REF!</definedName>
    <definedName name="solver_adj" localSheetId="5" hidden="1">#REF!,#REF!</definedName>
    <definedName name="solver_adj" localSheetId="4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9" hidden="1">#REF!</definedName>
    <definedName name="solver_opt" localSheetId="14" hidden="1">#REF!</definedName>
    <definedName name="solver_opt" localSheetId="6" hidden="1">#REF!</definedName>
    <definedName name="solver_opt" localSheetId="5" hidden="1">#REF!</definedName>
    <definedName name="solver_opt" localSheetId="4" hidden="1">#REF!</definedName>
    <definedName name="solver_opt" hidden="1">#REF!</definedName>
    <definedName name="solver_typ" hidden="1">1</definedName>
    <definedName name="solver_val" hidden="1">0</definedName>
    <definedName name="Swvu.CATODO." localSheetId="9" hidden="1">#REF!</definedName>
    <definedName name="Swvu.CATODO." localSheetId="14" hidden="1">#REF!</definedName>
    <definedName name="Swvu.CATODO." localSheetId="6" hidden="1">#REF!</definedName>
    <definedName name="Swvu.CATODO." localSheetId="5" hidden="1">#REF!</definedName>
    <definedName name="Swvu.CATODO." localSheetId="4" hidden="1">#REF!</definedName>
    <definedName name="Swvu.CATODO." hidden="1">#REF!</definedName>
    <definedName name="Swvu.VERGALHÃO." localSheetId="9" hidden="1">#REF!</definedName>
    <definedName name="Swvu.VERGALHÃO." localSheetId="6" hidden="1">#REF!</definedName>
    <definedName name="Swvu.VERGALHÃO." localSheetId="5" hidden="1">#REF!</definedName>
    <definedName name="Swvu.VERGALHÃO." localSheetId="4" hidden="1">#REF!</definedName>
    <definedName name="Swvu.VERGALHÃO." hidden="1">#REF!</definedName>
    <definedName name="TBdbName" hidden="1">"88D5BF544BE111D2B8C5006097494125.mdb"</definedName>
    <definedName name="TextRefCopyRangeCount" hidden="1">68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XREF_COLUMN_1" localSheetId="9" hidden="1">#REF!</definedName>
    <definedName name="XREF_COLUMN_1" localSheetId="14" hidden="1">#REF!</definedName>
    <definedName name="XREF_COLUMN_1" localSheetId="6" hidden="1">#REF!</definedName>
    <definedName name="XREF_COLUMN_1" localSheetId="5" hidden="1">#REF!</definedName>
    <definedName name="XREF_COLUMN_1" localSheetId="4" hidden="1">#REF!</definedName>
    <definedName name="XREF_COLUMN_1" hidden="1">#REF!</definedName>
    <definedName name="XREF_COLUMN_10" localSheetId="9" hidden="1">#REF!</definedName>
    <definedName name="XREF_COLUMN_10" localSheetId="14" hidden="1">#REF!</definedName>
    <definedName name="XREF_COLUMN_10" localSheetId="6" hidden="1">#REF!</definedName>
    <definedName name="XREF_COLUMN_10" localSheetId="5" hidden="1">#REF!</definedName>
    <definedName name="XREF_COLUMN_10" localSheetId="4" hidden="1">#REF!</definedName>
    <definedName name="XREF_COLUMN_10" hidden="1">#REF!</definedName>
    <definedName name="XREF_COLUMN_11" localSheetId="9" hidden="1">#REF!</definedName>
    <definedName name="XREF_COLUMN_11" localSheetId="14" hidden="1">#REF!</definedName>
    <definedName name="XREF_COLUMN_11" localSheetId="6" hidden="1">#REF!</definedName>
    <definedName name="XREF_COLUMN_11" localSheetId="5" hidden="1">#REF!</definedName>
    <definedName name="XREF_COLUMN_11" localSheetId="4" hidden="1">#REF!</definedName>
    <definedName name="XREF_COLUMN_11" hidden="1">#REF!</definedName>
    <definedName name="XREF_COLUMN_12" localSheetId="9" hidden="1">#REF!</definedName>
    <definedName name="XREF_COLUMN_12" localSheetId="14" hidden="1">#REF!</definedName>
    <definedName name="XREF_COLUMN_12" localSheetId="6" hidden="1">#REF!</definedName>
    <definedName name="XREF_COLUMN_12" localSheetId="5" hidden="1">#REF!</definedName>
    <definedName name="XREF_COLUMN_12" localSheetId="4" hidden="1">#REF!</definedName>
    <definedName name="XREF_COLUMN_12" hidden="1">#REF!</definedName>
    <definedName name="XREF_COLUMN_13" localSheetId="9" hidden="1">#REF!</definedName>
    <definedName name="XREF_COLUMN_13" localSheetId="14" hidden="1">#REF!</definedName>
    <definedName name="XREF_COLUMN_13" localSheetId="6" hidden="1">#REF!</definedName>
    <definedName name="XREF_COLUMN_13" localSheetId="5" hidden="1">#REF!</definedName>
    <definedName name="XREF_COLUMN_13" localSheetId="4" hidden="1">#REF!</definedName>
    <definedName name="XREF_COLUMN_13" hidden="1">#REF!</definedName>
    <definedName name="XREF_COLUMN_14" localSheetId="9" hidden="1">#REF!</definedName>
    <definedName name="XREF_COLUMN_14" localSheetId="14" hidden="1">#REF!</definedName>
    <definedName name="XREF_COLUMN_14" localSheetId="6" hidden="1">#REF!</definedName>
    <definedName name="XREF_COLUMN_14" localSheetId="5" hidden="1">#REF!</definedName>
    <definedName name="XREF_COLUMN_14" localSheetId="4" hidden="1">#REF!</definedName>
    <definedName name="XREF_COLUMN_14" hidden="1">#REF!</definedName>
    <definedName name="XREF_COLUMN_15" localSheetId="9" hidden="1">#REF!</definedName>
    <definedName name="XREF_COLUMN_15" localSheetId="14" hidden="1">#REF!</definedName>
    <definedName name="XREF_COLUMN_15" localSheetId="6" hidden="1">#REF!</definedName>
    <definedName name="XREF_COLUMN_15" localSheetId="5" hidden="1">#REF!</definedName>
    <definedName name="XREF_COLUMN_15" localSheetId="4" hidden="1">#REF!</definedName>
    <definedName name="XREF_COLUMN_15" hidden="1">#REF!</definedName>
    <definedName name="XREF_COLUMN_16" localSheetId="9" hidden="1">#REF!</definedName>
    <definedName name="XREF_COLUMN_16" localSheetId="6" hidden="1">#REF!</definedName>
    <definedName name="XREF_COLUMN_16" localSheetId="5" hidden="1">#REF!</definedName>
    <definedName name="XREF_COLUMN_16" localSheetId="4" hidden="1">#REF!</definedName>
    <definedName name="XREF_COLUMN_16" hidden="1">#REF!</definedName>
    <definedName name="XREF_COLUMN_17" localSheetId="9" hidden="1">#REF!</definedName>
    <definedName name="XREF_COLUMN_17" localSheetId="6" hidden="1">#REF!</definedName>
    <definedName name="XREF_COLUMN_17" localSheetId="5" hidden="1">#REF!</definedName>
    <definedName name="XREF_COLUMN_17" localSheetId="4" hidden="1">#REF!</definedName>
    <definedName name="XREF_COLUMN_17" hidden="1">#REF!</definedName>
    <definedName name="XREF_COLUMN_18" localSheetId="9" hidden="1">#REF!</definedName>
    <definedName name="XREF_COLUMN_18" localSheetId="6" hidden="1">#REF!</definedName>
    <definedName name="XREF_COLUMN_18" localSheetId="5" hidden="1">#REF!</definedName>
    <definedName name="XREF_COLUMN_18" localSheetId="4" hidden="1">#REF!</definedName>
    <definedName name="XREF_COLUMN_18" hidden="1">#REF!</definedName>
    <definedName name="XREF_COLUMN_19" localSheetId="9" hidden="1">#REF!</definedName>
    <definedName name="XREF_COLUMN_19" localSheetId="6" hidden="1">#REF!</definedName>
    <definedName name="XREF_COLUMN_19" localSheetId="5" hidden="1">#REF!</definedName>
    <definedName name="XREF_COLUMN_19" localSheetId="4" hidden="1">#REF!</definedName>
    <definedName name="XREF_COLUMN_19" hidden="1">#REF!</definedName>
    <definedName name="XREF_COLUMN_2" localSheetId="9" hidden="1">#REF!</definedName>
    <definedName name="XREF_COLUMN_2" localSheetId="14" hidden="1">#REF!</definedName>
    <definedName name="XREF_COLUMN_2" localSheetId="6" hidden="1">#REF!</definedName>
    <definedName name="XREF_COLUMN_2" localSheetId="5" hidden="1">#REF!</definedName>
    <definedName name="XREF_COLUMN_2" localSheetId="4" hidden="1">#REF!</definedName>
    <definedName name="XREF_COLUMN_2" hidden="1">#REF!</definedName>
    <definedName name="XREF_COLUMN_20" localSheetId="9" hidden="1">#REF!</definedName>
    <definedName name="XREF_COLUMN_20" localSheetId="14" hidden="1">#REF!</definedName>
    <definedName name="XREF_COLUMN_20" localSheetId="6" hidden="1">#REF!</definedName>
    <definedName name="XREF_COLUMN_20" localSheetId="5" hidden="1">#REF!</definedName>
    <definedName name="XREF_COLUMN_20" localSheetId="4" hidden="1">#REF!</definedName>
    <definedName name="XREF_COLUMN_20" hidden="1">#REF!</definedName>
    <definedName name="XREF_COLUMN_21" localSheetId="9" hidden="1">#REF!</definedName>
    <definedName name="XREF_COLUMN_21" localSheetId="14" hidden="1">#REF!</definedName>
    <definedName name="XREF_COLUMN_21" localSheetId="6" hidden="1">#REF!</definedName>
    <definedName name="XREF_COLUMN_21" localSheetId="5" hidden="1">#REF!</definedName>
    <definedName name="XREF_COLUMN_21" localSheetId="4" hidden="1">#REF!</definedName>
    <definedName name="XREF_COLUMN_21" hidden="1">#REF!</definedName>
    <definedName name="XREF_COLUMN_3" localSheetId="9" hidden="1">#REF!</definedName>
    <definedName name="XREF_COLUMN_3" localSheetId="14" hidden="1">#REF!</definedName>
    <definedName name="XREF_COLUMN_3" localSheetId="6" hidden="1">#REF!</definedName>
    <definedName name="XREF_COLUMN_3" localSheetId="5" hidden="1">#REF!</definedName>
    <definedName name="XREF_COLUMN_3" localSheetId="4" hidden="1">#REF!</definedName>
    <definedName name="XREF_COLUMN_3" hidden="1">#REF!</definedName>
    <definedName name="XREF_COLUMN_4" localSheetId="9" hidden="1">#REF!</definedName>
    <definedName name="XREF_COLUMN_4" localSheetId="14" hidden="1">#REF!</definedName>
    <definedName name="XREF_COLUMN_4" localSheetId="6" hidden="1">#REF!</definedName>
    <definedName name="XREF_COLUMN_4" localSheetId="5" hidden="1">#REF!</definedName>
    <definedName name="XREF_COLUMN_4" localSheetId="4" hidden="1">#REF!</definedName>
    <definedName name="XREF_COLUMN_4" hidden="1">#REF!</definedName>
    <definedName name="XREF_COLUMN_5" localSheetId="9" hidden="1">#REF!</definedName>
    <definedName name="XREF_COLUMN_5" localSheetId="14" hidden="1">#REF!</definedName>
    <definedName name="XREF_COLUMN_5" localSheetId="6" hidden="1">#REF!</definedName>
    <definedName name="XREF_COLUMN_5" localSheetId="5" hidden="1">#REF!</definedName>
    <definedName name="XREF_COLUMN_5" localSheetId="4" hidden="1">#REF!</definedName>
    <definedName name="XREF_COLUMN_5" hidden="1">#REF!</definedName>
    <definedName name="XREF_COLUMN_6" localSheetId="9" hidden="1">#REF!</definedName>
    <definedName name="XREF_COLUMN_6" localSheetId="14" hidden="1">#REF!</definedName>
    <definedName name="XREF_COLUMN_6" localSheetId="6" hidden="1">#REF!</definedName>
    <definedName name="XREF_COLUMN_6" localSheetId="5" hidden="1">#REF!</definedName>
    <definedName name="XREF_COLUMN_6" localSheetId="4" hidden="1">#REF!</definedName>
    <definedName name="XREF_COLUMN_6" hidden="1">#REF!</definedName>
    <definedName name="XREF_COLUMN_7" localSheetId="9" hidden="1">#REF!</definedName>
    <definedName name="XREF_COLUMN_7" localSheetId="6" hidden="1">#REF!</definedName>
    <definedName name="XREF_COLUMN_7" localSheetId="5" hidden="1">#REF!</definedName>
    <definedName name="XREF_COLUMN_7" localSheetId="4" hidden="1">#REF!</definedName>
    <definedName name="XREF_COLUMN_7" hidden="1">#REF!</definedName>
    <definedName name="XREF_COLUMN_8" localSheetId="9" hidden="1">#REF!</definedName>
    <definedName name="XREF_COLUMN_8" localSheetId="14" hidden="1">#REF!</definedName>
    <definedName name="XREF_COLUMN_8" localSheetId="6" hidden="1">#REF!</definedName>
    <definedName name="XREF_COLUMN_8" localSheetId="5" hidden="1">#REF!</definedName>
    <definedName name="XREF_COLUMN_8" localSheetId="4" hidden="1">#REF!</definedName>
    <definedName name="XREF_COLUMN_8" hidden="1">#REF!</definedName>
    <definedName name="XREF_COLUMN_9" localSheetId="9" hidden="1">#REF!</definedName>
    <definedName name="XREF_COLUMN_9" localSheetId="14" hidden="1">#REF!</definedName>
    <definedName name="XREF_COLUMN_9" localSheetId="6" hidden="1">#REF!</definedName>
    <definedName name="XREF_COLUMN_9" localSheetId="5" hidden="1">#REF!</definedName>
    <definedName name="XREF_COLUMN_9" localSheetId="4" hidden="1">#REF!</definedName>
    <definedName name="XREF_COLUMN_9" hidden="1">#REF!</definedName>
    <definedName name="XRefActiveRow" localSheetId="9" hidden="1">#REF!</definedName>
    <definedName name="XRefActiveRow" localSheetId="14" hidden="1">#REF!</definedName>
    <definedName name="XRefActiveRow" localSheetId="6" hidden="1">#REF!</definedName>
    <definedName name="XRefActiveRow" localSheetId="5" hidden="1">#REF!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9" hidden="1">#REF!</definedName>
    <definedName name="XRefCopy1" localSheetId="14" hidden="1">#REF!</definedName>
    <definedName name="XRefCopy1" localSheetId="6" hidden="1">#REF!</definedName>
    <definedName name="XRefCopy1" localSheetId="5" hidden="1">#REF!</definedName>
    <definedName name="XRefCopy1" localSheetId="4" hidden="1">#REF!</definedName>
    <definedName name="XRefCopy1" hidden="1">#REF!</definedName>
    <definedName name="XRefCopy10" localSheetId="9" hidden="1">#REF!</definedName>
    <definedName name="XRefCopy10" localSheetId="14" hidden="1">#REF!</definedName>
    <definedName name="XRefCopy10" localSheetId="6" hidden="1">#REF!</definedName>
    <definedName name="XRefCopy10" localSheetId="5" hidden="1">#REF!</definedName>
    <definedName name="XRefCopy10" localSheetId="4" hidden="1">#REF!</definedName>
    <definedName name="XRefCopy10" hidden="1">#REF!</definedName>
    <definedName name="XRefCopy10Row" localSheetId="9" hidden="1">#REF!</definedName>
    <definedName name="XRefCopy10Row" localSheetId="14" hidden="1">#REF!</definedName>
    <definedName name="XRefCopy10Row" localSheetId="6" hidden="1">#REF!</definedName>
    <definedName name="XRefCopy10Row" localSheetId="5" hidden="1">#REF!</definedName>
    <definedName name="XRefCopy10Row" localSheetId="4" hidden="1">#REF!</definedName>
    <definedName name="XRefCopy10Row" hidden="1">#REF!</definedName>
    <definedName name="XRefCopy11" localSheetId="9" hidden="1">#REF!</definedName>
    <definedName name="XRefCopy11" localSheetId="6" hidden="1">#REF!</definedName>
    <definedName name="XRefCopy11" localSheetId="5" hidden="1">#REF!</definedName>
    <definedName name="XRefCopy11" localSheetId="4" hidden="1">#REF!</definedName>
    <definedName name="XRefCopy11" hidden="1">#REF!</definedName>
    <definedName name="XRefCopy11Row" localSheetId="9" hidden="1">#REF!</definedName>
    <definedName name="XRefCopy11Row" localSheetId="6" hidden="1">#REF!</definedName>
    <definedName name="XRefCopy11Row" localSheetId="5" hidden="1">#REF!</definedName>
    <definedName name="XRefCopy11Row" localSheetId="4" hidden="1">#REF!</definedName>
    <definedName name="XRefCopy11Row" hidden="1">#REF!</definedName>
    <definedName name="XRefCopy12" hidden="1">'[2]Emprestimos 102003 {ppc}'!$X$57</definedName>
    <definedName name="XRefCopy12Row" localSheetId="9" hidden="1">#REF!</definedName>
    <definedName name="XRefCopy12Row" localSheetId="14" hidden="1">#REF!</definedName>
    <definedName name="XRefCopy12Row" localSheetId="6" hidden="1">#REF!</definedName>
    <definedName name="XRefCopy12Row" localSheetId="5" hidden="1">#REF!</definedName>
    <definedName name="XRefCopy12Row" localSheetId="4" hidden="1">#REF!</definedName>
    <definedName name="XRefCopy12Row" hidden="1">#REF!</definedName>
    <definedName name="XRefCopy13" localSheetId="9" hidden="1">#REF!</definedName>
    <definedName name="XRefCopy13" localSheetId="14" hidden="1">#REF!</definedName>
    <definedName name="XRefCopy13" localSheetId="6" hidden="1">#REF!</definedName>
    <definedName name="XRefCopy13" localSheetId="5" hidden="1">#REF!</definedName>
    <definedName name="XRefCopy13" localSheetId="4" hidden="1">#REF!</definedName>
    <definedName name="XRefCopy13" hidden="1">#REF!</definedName>
    <definedName name="XRefCopy13Row" localSheetId="9" hidden="1">#REF!</definedName>
    <definedName name="XRefCopy13Row" localSheetId="14" hidden="1">#REF!</definedName>
    <definedName name="XRefCopy13Row" localSheetId="6" hidden="1">#REF!</definedName>
    <definedName name="XRefCopy13Row" localSheetId="5" hidden="1">#REF!</definedName>
    <definedName name="XRefCopy13Row" localSheetId="4" hidden="1">#REF!</definedName>
    <definedName name="XRefCopy13Row" hidden="1">#REF!</definedName>
    <definedName name="XRefCopy14" localSheetId="9" hidden="1">#REF!</definedName>
    <definedName name="XRefCopy14" localSheetId="14" hidden="1">#REF!</definedName>
    <definedName name="XRefCopy14" localSheetId="6" hidden="1">#REF!</definedName>
    <definedName name="XRefCopy14" localSheetId="5" hidden="1">#REF!</definedName>
    <definedName name="XRefCopy14" localSheetId="4" hidden="1">#REF!</definedName>
    <definedName name="XRefCopy14" hidden="1">#REF!</definedName>
    <definedName name="XRefCopy14Row" localSheetId="9" hidden="1">#REF!</definedName>
    <definedName name="XRefCopy14Row" localSheetId="14" hidden="1">#REF!</definedName>
    <definedName name="XRefCopy14Row" localSheetId="6" hidden="1">#REF!</definedName>
    <definedName name="XRefCopy14Row" localSheetId="5" hidden="1">#REF!</definedName>
    <definedName name="XRefCopy14Row" localSheetId="4" hidden="1">#REF!</definedName>
    <definedName name="XRefCopy14Row" hidden="1">#REF!</definedName>
    <definedName name="XRefCopy15" localSheetId="9" hidden="1">#REF!</definedName>
    <definedName name="XRefCopy15" localSheetId="14" hidden="1">#REF!</definedName>
    <definedName name="XRefCopy15" localSheetId="6" hidden="1">#REF!</definedName>
    <definedName name="XRefCopy15" localSheetId="5" hidden="1">#REF!</definedName>
    <definedName name="XRefCopy15" localSheetId="4" hidden="1">#REF!</definedName>
    <definedName name="XRefCopy15" hidden="1">#REF!</definedName>
    <definedName name="XRefCopy15Row" localSheetId="9" hidden="1">#REF!</definedName>
    <definedName name="XRefCopy15Row" localSheetId="14" hidden="1">#REF!</definedName>
    <definedName name="XRefCopy15Row" localSheetId="6" hidden="1">#REF!</definedName>
    <definedName name="XRefCopy15Row" localSheetId="5" hidden="1">#REF!</definedName>
    <definedName name="XRefCopy15Row" localSheetId="4" hidden="1">#REF!</definedName>
    <definedName name="XRefCopy15Row" hidden="1">#REF!</definedName>
    <definedName name="XRefCopy16" localSheetId="9" hidden="1">#REF!</definedName>
    <definedName name="XRefCopy16" localSheetId="14" hidden="1">#REF!</definedName>
    <definedName name="XRefCopy16" localSheetId="6" hidden="1">#REF!</definedName>
    <definedName name="XRefCopy16" localSheetId="5" hidden="1">#REF!</definedName>
    <definedName name="XRefCopy16" localSheetId="4" hidden="1">#REF!</definedName>
    <definedName name="XRefCopy16" hidden="1">#REF!</definedName>
    <definedName name="XRefCopy16Row" localSheetId="9" hidden="1">#REF!</definedName>
    <definedName name="XRefCopy16Row" localSheetId="14" hidden="1">#REF!</definedName>
    <definedName name="XRefCopy16Row" localSheetId="6" hidden="1">#REF!</definedName>
    <definedName name="XRefCopy16Row" localSheetId="5" hidden="1">#REF!</definedName>
    <definedName name="XRefCopy16Row" localSheetId="4" hidden="1">#REF!</definedName>
    <definedName name="XRefCopy16Row" hidden="1">#REF!</definedName>
    <definedName name="XRefCopy17" localSheetId="9" hidden="1">#REF!</definedName>
    <definedName name="XRefCopy17" localSheetId="14" hidden="1">#REF!</definedName>
    <definedName name="XRefCopy17" localSheetId="6" hidden="1">#REF!</definedName>
    <definedName name="XRefCopy17" localSheetId="5" hidden="1">#REF!</definedName>
    <definedName name="XRefCopy17" localSheetId="4" hidden="1">#REF!</definedName>
    <definedName name="XRefCopy17" hidden="1">#REF!</definedName>
    <definedName name="XRefCopy17Row" localSheetId="9" hidden="1">#REF!</definedName>
    <definedName name="XRefCopy17Row" localSheetId="14" hidden="1">#REF!</definedName>
    <definedName name="XRefCopy17Row" localSheetId="6" hidden="1">#REF!</definedName>
    <definedName name="XRefCopy17Row" localSheetId="5" hidden="1">#REF!</definedName>
    <definedName name="XRefCopy17Row" localSheetId="4" hidden="1">#REF!</definedName>
    <definedName name="XRefCopy17Row" hidden="1">#REF!</definedName>
    <definedName name="XRefCopy18" localSheetId="9" hidden="1">#REF!</definedName>
    <definedName name="XRefCopy18" localSheetId="14" hidden="1">#REF!</definedName>
    <definedName name="XRefCopy18" localSheetId="6" hidden="1">#REF!</definedName>
    <definedName name="XRefCopy18" localSheetId="5" hidden="1">#REF!</definedName>
    <definedName name="XRefCopy18" localSheetId="4" hidden="1">#REF!</definedName>
    <definedName name="XRefCopy18" hidden="1">#REF!</definedName>
    <definedName name="XRefCopy18Row" localSheetId="9" hidden="1">#REF!</definedName>
    <definedName name="XRefCopy18Row" localSheetId="14" hidden="1">#REF!</definedName>
    <definedName name="XRefCopy18Row" localSheetId="6" hidden="1">#REF!</definedName>
    <definedName name="XRefCopy18Row" localSheetId="5" hidden="1">#REF!</definedName>
    <definedName name="XRefCopy18Row" localSheetId="4" hidden="1">#REF!</definedName>
    <definedName name="XRefCopy18Row" hidden="1">#REF!</definedName>
    <definedName name="XRefCopy19" localSheetId="9" hidden="1">#REF!</definedName>
    <definedName name="XRefCopy19" localSheetId="14" hidden="1">#REF!</definedName>
    <definedName name="XRefCopy19" localSheetId="6" hidden="1">#REF!</definedName>
    <definedName name="XRefCopy19" localSheetId="5" hidden="1">#REF!</definedName>
    <definedName name="XRefCopy19" localSheetId="4" hidden="1">#REF!</definedName>
    <definedName name="XRefCopy19" hidden="1">#REF!</definedName>
    <definedName name="XRefCopy19Row" localSheetId="9" hidden="1">#REF!</definedName>
    <definedName name="XRefCopy19Row" localSheetId="14" hidden="1">#REF!</definedName>
    <definedName name="XRefCopy19Row" localSheetId="6" hidden="1">#REF!</definedName>
    <definedName name="XRefCopy19Row" localSheetId="5" hidden="1">#REF!</definedName>
    <definedName name="XRefCopy19Row" localSheetId="4" hidden="1">#REF!</definedName>
    <definedName name="XRefCopy19Row" hidden="1">#REF!</definedName>
    <definedName name="XRefCopy1Row" hidden="1">[3]XREF!$A$2:$IV$2</definedName>
    <definedName name="XRefCopy2" localSheetId="9" hidden="1">#REF!</definedName>
    <definedName name="XRefCopy2" localSheetId="14" hidden="1">#REF!</definedName>
    <definedName name="XRefCopy2" localSheetId="6" hidden="1">#REF!</definedName>
    <definedName name="XRefCopy2" localSheetId="5" hidden="1">#REF!</definedName>
    <definedName name="XRefCopy2" localSheetId="4" hidden="1">#REF!</definedName>
    <definedName name="XRefCopy2" hidden="1">#REF!</definedName>
    <definedName name="XRefCopy20" localSheetId="9" hidden="1">#REF!</definedName>
    <definedName name="XRefCopy20" localSheetId="14" hidden="1">#REF!</definedName>
    <definedName name="XRefCopy20" localSheetId="6" hidden="1">#REF!</definedName>
    <definedName name="XRefCopy20" localSheetId="5" hidden="1">#REF!</definedName>
    <definedName name="XRefCopy20" localSheetId="4" hidden="1">#REF!</definedName>
    <definedName name="XRefCopy20" hidden="1">#REF!</definedName>
    <definedName name="XRefCopy20Row" localSheetId="9" hidden="1">#REF!</definedName>
    <definedName name="XRefCopy20Row" localSheetId="14" hidden="1">#REF!</definedName>
    <definedName name="XRefCopy20Row" localSheetId="6" hidden="1">#REF!</definedName>
    <definedName name="XRefCopy20Row" localSheetId="5" hidden="1">#REF!</definedName>
    <definedName name="XRefCopy20Row" localSheetId="4" hidden="1">#REF!</definedName>
    <definedName name="XRefCopy20Row" hidden="1">#REF!</definedName>
    <definedName name="XRefCopy21" localSheetId="9" hidden="1">#REF!</definedName>
    <definedName name="XRefCopy21" localSheetId="6" hidden="1">#REF!</definedName>
    <definedName name="XRefCopy21" localSheetId="5" hidden="1">#REF!</definedName>
    <definedName name="XRefCopy21" localSheetId="4" hidden="1">#REF!</definedName>
    <definedName name="XRefCopy21" hidden="1">#REF!</definedName>
    <definedName name="XRefCopy21Row" localSheetId="9" hidden="1">#REF!</definedName>
    <definedName name="XRefCopy21Row" localSheetId="6" hidden="1">#REF!</definedName>
    <definedName name="XRefCopy21Row" localSheetId="5" hidden="1">#REF!</definedName>
    <definedName name="XRefCopy21Row" localSheetId="4" hidden="1">#REF!</definedName>
    <definedName name="XRefCopy21Row" hidden="1">#REF!</definedName>
    <definedName name="XRefCopy22" localSheetId="9" hidden="1">#REF!</definedName>
    <definedName name="XRefCopy22" localSheetId="6" hidden="1">#REF!</definedName>
    <definedName name="XRefCopy22" localSheetId="5" hidden="1">#REF!</definedName>
    <definedName name="XRefCopy22" localSheetId="4" hidden="1">#REF!</definedName>
    <definedName name="XRefCopy22" hidden="1">#REF!</definedName>
    <definedName name="XRefCopy22Row" localSheetId="9" hidden="1">#REF!</definedName>
    <definedName name="XRefCopy22Row" localSheetId="6" hidden="1">#REF!</definedName>
    <definedName name="XRefCopy22Row" localSheetId="5" hidden="1">#REF!</definedName>
    <definedName name="XRefCopy22Row" localSheetId="4" hidden="1">#REF!</definedName>
    <definedName name="XRefCopy22Row" hidden="1">#REF!</definedName>
    <definedName name="XRefCopy23" localSheetId="9" hidden="1">#REF!</definedName>
    <definedName name="XRefCopy23" localSheetId="6" hidden="1">#REF!</definedName>
    <definedName name="XRefCopy23" localSheetId="5" hidden="1">#REF!</definedName>
    <definedName name="XRefCopy23" localSheetId="4" hidden="1">#REF!</definedName>
    <definedName name="XRefCopy23" hidden="1">#REF!</definedName>
    <definedName name="XRefCopy23Row" localSheetId="9" hidden="1">#REF!</definedName>
    <definedName name="XRefCopy23Row" localSheetId="6" hidden="1">#REF!</definedName>
    <definedName name="XRefCopy23Row" localSheetId="5" hidden="1">#REF!</definedName>
    <definedName name="XRefCopy23Row" localSheetId="4" hidden="1">#REF!</definedName>
    <definedName name="XRefCopy23Row" hidden="1">#REF!</definedName>
    <definedName name="XRefCopy24" localSheetId="9" hidden="1">#REF!</definedName>
    <definedName name="XRefCopy24" localSheetId="6" hidden="1">#REF!</definedName>
    <definedName name="XRefCopy24" localSheetId="5" hidden="1">#REF!</definedName>
    <definedName name="XRefCopy24" localSheetId="4" hidden="1">#REF!</definedName>
    <definedName name="XRefCopy24" hidden="1">#REF!</definedName>
    <definedName name="XRefCopy24Row" localSheetId="9" hidden="1">#REF!</definedName>
    <definedName name="XRefCopy24Row" localSheetId="6" hidden="1">#REF!</definedName>
    <definedName name="XRefCopy24Row" localSheetId="5" hidden="1">#REF!</definedName>
    <definedName name="XRefCopy24Row" localSheetId="4" hidden="1">#REF!</definedName>
    <definedName name="XRefCopy24Row" hidden="1">#REF!</definedName>
    <definedName name="XRefCopy25" localSheetId="9" hidden="1">#REF!</definedName>
    <definedName name="XRefCopy25" localSheetId="6" hidden="1">#REF!</definedName>
    <definedName name="XRefCopy25" localSheetId="5" hidden="1">#REF!</definedName>
    <definedName name="XRefCopy25" localSheetId="4" hidden="1">#REF!</definedName>
    <definedName name="XRefCopy25" hidden="1">#REF!</definedName>
    <definedName name="XRefCopy26" localSheetId="9" hidden="1">#REF!</definedName>
    <definedName name="XRefCopy26" localSheetId="6" hidden="1">#REF!</definedName>
    <definedName name="XRefCopy26" localSheetId="5" hidden="1">#REF!</definedName>
    <definedName name="XRefCopy26" localSheetId="4" hidden="1">#REF!</definedName>
    <definedName name="XRefCopy26" hidden="1">#REF!</definedName>
    <definedName name="XRefCopy27" localSheetId="9" hidden="1">#REF!</definedName>
    <definedName name="XRefCopy27" localSheetId="6" hidden="1">#REF!</definedName>
    <definedName name="XRefCopy27" localSheetId="5" hidden="1">#REF!</definedName>
    <definedName name="XRefCopy27" localSheetId="4" hidden="1">#REF!</definedName>
    <definedName name="XRefCopy27" hidden="1">#REF!</definedName>
    <definedName name="XRefCopy28" localSheetId="9" hidden="1">#REF!</definedName>
    <definedName name="XRefCopy28" localSheetId="6" hidden="1">#REF!</definedName>
    <definedName name="XRefCopy28" localSheetId="5" hidden="1">#REF!</definedName>
    <definedName name="XRefCopy28" localSheetId="4" hidden="1">#REF!</definedName>
    <definedName name="XRefCopy28" hidden="1">#REF!</definedName>
    <definedName name="XRefCopy29" localSheetId="9" hidden="1">#REF!</definedName>
    <definedName name="XRefCopy29" localSheetId="6" hidden="1">#REF!</definedName>
    <definedName name="XRefCopy29" localSheetId="5" hidden="1">#REF!</definedName>
    <definedName name="XRefCopy29" localSheetId="4" hidden="1">#REF!</definedName>
    <definedName name="XRefCopy29" hidden="1">#REF!</definedName>
    <definedName name="XRefCopy2Row" hidden="1">[3]XREF!$A$4:$IV$4</definedName>
    <definedName name="XRefCopy3" localSheetId="9" hidden="1">#REF!</definedName>
    <definedName name="XRefCopy3" localSheetId="14" hidden="1">#REF!</definedName>
    <definedName name="XRefCopy3" localSheetId="6" hidden="1">#REF!</definedName>
    <definedName name="XRefCopy3" localSheetId="5" hidden="1">#REF!</definedName>
    <definedName name="XRefCopy3" localSheetId="4" hidden="1">#REF!</definedName>
    <definedName name="XRefCopy3" hidden="1">#REF!</definedName>
    <definedName name="XRefCopy30" localSheetId="9" hidden="1">#REF!</definedName>
    <definedName name="XRefCopy30" localSheetId="14" hidden="1">#REF!</definedName>
    <definedName name="XRefCopy30" localSheetId="6" hidden="1">#REF!</definedName>
    <definedName name="XRefCopy30" localSheetId="5" hidden="1">#REF!</definedName>
    <definedName name="XRefCopy30" localSheetId="4" hidden="1">#REF!</definedName>
    <definedName name="XRefCopy30" hidden="1">#REF!</definedName>
    <definedName name="XRefCopy31" localSheetId="9" hidden="1">#REF!</definedName>
    <definedName name="XRefCopy31" localSheetId="14" hidden="1">#REF!</definedName>
    <definedName name="XRefCopy31" localSheetId="6" hidden="1">#REF!</definedName>
    <definedName name="XRefCopy31" localSheetId="5" hidden="1">#REF!</definedName>
    <definedName name="XRefCopy31" localSheetId="4" hidden="1">#REF!</definedName>
    <definedName name="XRefCopy31" hidden="1">#REF!</definedName>
    <definedName name="XRefCopy32" localSheetId="9" hidden="1">#REF!</definedName>
    <definedName name="XRefCopy32" localSheetId="14" hidden="1">#REF!</definedName>
    <definedName name="XRefCopy32" localSheetId="6" hidden="1">#REF!</definedName>
    <definedName name="XRefCopy32" localSheetId="5" hidden="1">#REF!</definedName>
    <definedName name="XRefCopy32" localSheetId="4" hidden="1">#REF!</definedName>
    <definedName name="XRefCopy32" hidden="1">#REF!</definedName>
    <definedName name="XRefCopy32Row" localSheetId="9" hidden="1">#REF!</definedName>
    <definedName name="XRefCopy32Row" localSheetId="14" hidden="1">#REF!</definedName>
    <definedName name="XRefCopy32Row" localSheetId="6" hidden="1">#REF!</definedName>
    <definedName name="XRefCopy32Row" localSheetId="5" hidden="1">#REF!</definedName>
    <definedName name="XRefCopy32Row" localSheetId="4" hidden="1">#REF!</definedName>
    <definedName name="XRefCopy32Row" hidden="1">#REF!</definedName>
    <definedName name="XRefCopy33" localSheetId="9" hidden="1">#REF!</definedName>
    <definedName name="XRefCopy33" localSheetId="14" hidden="1">#REF!</definedName>
    <definedName name="XRefCopy33" localSheetId="6" hidden="1">#REF!</definedName>
    <definedName name="XRefCopy33" localSheetId="5" hidden="1">#REF!</definedName>
    <definedName name="XRefCopy33" localSheetId="4" hidden="1">#REF!</definedName>
    <definedName name="XRefCopy33" hidden="1">#REF!</definedName>
    <definedName name="XRefCopy34" localSheetId="9" hidden="1">#REF!</definedName>
    <definedName name="XRefCopy34" localSheetId="6" hidden="1">#REF!</definedName>
    <definedName name="XRefCopy34" localSheetId="5" hidden="1">#REF!</definedName>
    <definedName name="XRefCopy34" localSheetId="4" hidden="1">#REF!</definedName>
    <definedName name="XRefCopy34" hidden="1">#REF!</definedName>
    <definedName name="XRefCopy35" localSheetId="9" hidden="1">#REF!</definedName>
    <definedName name="XRefCopy35" localSheetId="14" hidden="1">#REF!</definedName>
    <definedName name="XRefCopy35" localSheetId="6" hidden="1">#REF!</definedName>
    <definedName name="XRefCopy35" localSheetId="5" hidden="1">#REF!</definedName>
    <definedName name="XRefCopy35" localSheetId="4" hidden="1">#REF!</definedName>
    <definedName name="XRefCopy35" hidden="1">#REF!</definedName>
    <definedName name="XRefCopy35Row" localSheetId="9" hidden="1">#REF!</definedName>
    <definedName name="XRefCopy35Row" localSheetId="14" hidden="1">#REF!</definedName>
    <definedName name="XRefCopy35Row" localSheetId="6" hidden="1">#REF!</definedName>
    <definedName name="XRefCopy35Row" localSheetId="5" hidden="1">#REF!</definedName>
    <definedName name="XRefCopy35Row" localSheetId="4" hidden="1">#REF!</definedName>
    <definedName name="XRefCopy35Row" hidden="1">#REF!</definedName>
    <definedName name="XRefCopy36" localSheetId="9" hidden="1">#REF!</definedName>
    <definedName name="XRefCopy36" localSheetId="14" hidden="1">#REF!</definedName>
    <definedName name="XRefCopy36" localSheetId="6" hidden="1">#REF!</definedName>
    <definedName name="XRefCopy36" localSheetId="5" hidden="1">#REF!</definedName>
    <definedName name="XRefCopy36" localSheetId="4" hidden="1">#REF!</definedName>
    <definedName name="XRefCopy36" hidden="1">#REF!</definedName>
    <definedName name="XRefCopy36Row" localSheetId="9" hidden="1">#REF!</definedName>
    <definedName name="XRefCopy36Row" localSheetId="14" hidden="1">#REF!</definedName>
    <definedName name="XRefCopy36Row" localSheetId="6" hidden="1">#REF!</definedName>
    <definedName name="XRefCopy36Row" localSheetId="5" hidden="1">#REF!</definedName>
    <definedName name="XRefCopy36Row" localSheetId="4" hidden="1">#REF!</definedName>
    <definedName name="XRefCopy36Row" hidden="1">#REF!</definedName>
    <definedName name="XRefCopy37" localSheetId="9" hidden="1">#REF!</definedName>
    <definedName name="XRefCopy37" localSheetId="14" hidden="1">#REF!</definedName>
    <definedName name="XRefCopy37" localSheetId="6" hidden="1">#REF!</definedName>
    <definedName name="XRefCopy37" localSheetId="5" hidden="1">#REF!</definedName>
    <definedName name="XRefCopy37" localSheetId="4" hidden="1">#REF!</definedName>
    <definedName name="XRefCopy37" hidden="1">#REF!</definedName>
    <definedName name="XRefCopy37Row" localSheetId="9" hidden="1">#REF!</definedName>
    <definedName name="XRefCopy37Row" localSheetId="14" hidden="1">#REF!</definedName>
    <definedName name="XRefCopy37Row" localSheetId="6" hidden="1">#REF!</definedName>
    <definedName name="XRefCopy37Row" localSheetId="5" hidden="1">#REF!</definedName>
    <definedName name="XRefCopy37Row" localSheetId="4" hidden="1">#REF!</definedName>
    <definedName name="XRefCopy37Row" hidden="1">#REF!</definedName>
    <definedName name="XRefCopy38" localSheetId="9" hidden="1">#REF!</definedName>
    <definedName name="XRefCopy38" localSheetId="14" hidden="1">#REF!</definedName>
    <definedName name="XRefCopy38" localSheetId="6" hidden="1">#REF!</definedName>
    <definedName name="XRefCopy38" localSheetId="5" hidden="1">#REF!</definedName>
    <definedName name="XRefCopy38" localSheetId="4" hidden="1">#REF!</definedName>
    <definedName name="XRefCopy38" hidden="1">#REF!</definedName>
    <definedName name="XRefCopy38Row" localSheetId="9" hidden="1">#REF!</definedName>
    <definedName name="XRefCopy38Row" localSheetId="6" hidden="1">#REF!</definedName>
    <definedName name="XRefCopy38Row" localSheetId="5" hidden="1">#REF!</definedName>
    <definedName name="XRefCopy38Row" localSheetId="4" hidden="1">#REF!</definedName>
    <definedName name="XRefCopy38Row" hidden="1">#REF!</definedName>
    <definedName name="XRefCopy39" localSheetId="9" hidden="1">#REF!</definedName>
    <definedName name="XRefCopy39" localSheetId="6" hidden="1">#REF!</definedName>
    <definedName name="XRefCopy39" localSheetId="5" hidden="1">#REF!</definedName>
    <definedName name="XRefCopy39" localSheetId="4" hidden="1">#REF!</definedName>
    <definedName name="XRefCopy39" hidden="1">#REF!</definedName>
    <definedName name="XRefCopy39Row" localSheetId="9" hidden="1">#REF!</definedName>
    <definedName name="XRefCopy39Row" localSheetId="6" hidden="1">#REF!</definedName>
    <definedName name="XRefCopy39Row" localSheetId="5" hidden="1">#REF!</definedName>
    <definedName name="XRefCopy39Row" localSheetId="4" hidden="1">#REF!</definedName>
    <definedName name="XRefCopy39Row" hidden="1">#REF!</definedName>
    <definedName name="XRefCopy3Row" hidden="1">[3]XREF!$A$7:$IV$7</definedName>
    <definedName name="XRefCopy4" localSheetId="9" hidden="1">#REF!</definedName>
    <definedName name="XRefCopy4" localSheetId="14" hidden="1">#REF!</definedName>
    <definedName name="XRefCopy4" localSheetId="6" hidden="1">#REF!</definedName>
    <definedName name="XRefCopy4" localSheetId="5" hidden="1">#REF!</definedName>
    <definedName name="XRefCopy4" localSheetId="4" hidden="1">#REF!</definedName>
    <definedName name="XRefCopy4" hidden="1">#REF!</definedName>
    <definedName name="XRefCopy40" localSheetId="9" hidden="1">#REF!</definedName>
    <definedName name="XRefCopy40" localSheetId="14" hidden="1">#REF!</definedName>
    <definedName name="XRefCopy40" localSheetId="6" hidden="1">#REF!</definedName>
    <definedName name="XRefCopy40" localSheetId="5" hidden="1">#REF!</definedName>
    <definedName name="XRefCopy40" localSheetId="4" hidden="1">#REF!</definedName>
    <definedName name="XRefCopy40" hidden="1">#REF!</definedName>
    <definedName name="XRefCopy40Row" localSheetId="9" hidden="1">#REF!</definedName>
    <definedName name="XRefCopy40Row" localSheetId="14" hidden="1">#REF!</definedName>
    <definedName name="XRefCopy40Row" localSheetId="6" hidden="1">#REF!</definedName>
    <definedName name="XRefCopy40Row" localSheetId="5" hidden="1">#REF!</definedName>
    <definedName name="XRefCopy40Row" localSheetId="4" hidden="1">#REF!</definedName>
    <definedName name="XRefCopy40Row" hidden="1">#REF!</definedName>
    <definedName name="XRefCopy41" localSheetId="9" hidden="1">#REF!</definedName>
    <definedName name="XRefCopy41" localSheetId="6" hidden="1">#REF!</definedName>
    <definedName name="XRefCopy41" localSheetId="5" hidden="1">#REF!</definedName>
    <definedName name="XRefCopy41" localSheetId="4" hidden="1">#REF!</definedName>
    <definedName name="XRefCopy41" hidden="1">#REF!</definedName>
    <definedName name="XRefCopy41Row" localSheetId="9" hidden="1">#REF!</definedName>
    <definedName name="XRefCopy41Row" localSheetId="6" hidden="1">#REF!</definedName>
    <definedName name="XRefCopy41Row" localSheetId="5" hidden="1">#REF!</definedName>
    <definedName name="XRefCopy41Row" localSheetId="4" hidden="1">#REF!</definedName>
    <definedName name="XRefCopy41Row" hidden="1">#REF!</definedName>
    <definedName name="XRefCopy42" localSheetId="9" hidden="1">#REF!</definedName>
    <definedName name="XRefCopy42" localSheetId="6" hidden="1">#REF!</definedName>
    <definedName name="XRefCopy42" localSheetId="5" hidden="1">#REF!</definedName>
    <definedName name="XRefCopy42" localSheetId="4" hidden="1">#REF!</definedName>
    <definedName name="XRefCopy42" hidden="1">#REF!</definedName>
    <definedName name="XRefCopy42Row" localSheetId="9" hidden="1">#REF!</definedName>
    <definedName name="XRefCopy42Row" localSheetId="6" hidden="1">#REF!</definedName>
    <definedName name="XRefCopy42Row" localSheetId="5" hidden="1">#REF!</definedName>
    <definedName name="XRefCopy42Row" localSheetId="4" hidden="1">#REF!</definedName>
    <definedName name="XRefCopy42Row" hidden="1">#REF!</definedName>
    <definedName name="XRefCopy43" localSheetId="9" hidden="1">#REF!</definedName>
    <definedName name="XRefCopy43" localSheetId="6" hidden="1">#REF!</definedName>
    <definedName name="XRefCopy43" localSheetId="5" hidden="1">#REF!</definedName>
    <definedName name="XRefCopy43" localSheetId="4" hidden="1">#REF!</definedName>
    <definedName name="XRefCopy43" hidden="1">#REF!</definedName>
    <definedName name="XRefCopy43Row" localSheetId="9" hidden="1">#REF!</definedName>
    <definedName name="XRefCopy43Row" localSheetId="6" hidden="1">#REF!</definedName>
    <definedName name="XRefCopy43Row" localSheetId="5" hidden="1">#REF!</definedName>
    <definedName name="XRefCopy43Row" localSheetId="4" hidden="1">#REF!</definedName>
    <definedName name="XRefCopy43Row" hidden="1">#REF!</definedName>
    <definedName name="XRefCopy44" localSheetId="9" hidden="1">#REF!</definedName>
    <definedName name="XRefCopy44" localSheetId="6" hidden="1">#REF!</definedName>
    <definedName name="XRefCopy44" localSheetId="5" hidden="1">#REF!</definedName>
    <definedName name="XRefCopy44" localSheetId="4" hidden="1">#REF!</definedName>
    <definedName name="XRefCopy44" hidden="1">#REF!</definedName>
    <definedName name="XRefCopy44Row" localSheetId="9" hidden="1">#REF!</definedName>
    <definedName name="XRefCopy44Row" localSheetId="6" hidden="1">#REF!</definedName>
    <definedName name="XRefCopy44Row" localSheetId="5" hidden="1">#REF!</definedName>
    <definedName name="XRefCopy44Row" localSheetId="4" hidden="1">#REF!</definedName>
    <definedName name="XRefCopy44Row" hidden="1">#REF!</definedName>
    <definedName name="XRefCopy45Row" localSheetId="9" hidden="1">#REF!</definedName>
    <definedName name="XRefCopy45Row" localSheetId="6" hidden="1">#REF!</definedName>
    <definedName name="XRefCopy45Row" localSheetId="5" hidden="1">#REF!</definedName>
    <definedName name="XRefCopy45Row" localSheetId="4" hidden="1">#REF!</definedName>
    <definedName name="XRefCopy45Row" hidden="1">#REF!</definedName>
    <definedName name="XRefCopy4Row" localSheetId="9" hidden="1">#REF!</definedName>
    <definedName name="XRefCopy4Row" localSheetId="6" hidden="1">#REF!</definedName>
    <definedName name="XRefCopy4Row" localSheetId="5" hidden="1">#REF!</definedName>
    <definedName name="XRefCopy4Row" localSheetId="4" hidden="1">#REF!</definedName>
    <definedName name="XRefCopy4Row" hidden="1">#REF!</definedName>
    <definedName name="XRefCopy5" localSheetId="9" hidden="1">#REF!</definedName>
    <definedName name="XRefCopy5" localSheetId="6" hidden="1">#REF!</definedName>
    <definedName name="XRefCopy5" localSheetId="5" hidden="1">#REF!</definedName>
    <definedName name="XRefCopy5" localSheetId="4" hidden="1">#REF!</definedName>
    <definedName name="XRefCopy5" hidden="1">#REF!</definedName>
    <definedName name="XRefCopy56" localSheetId="9" hidden="1">#REF!</definedName>
    <definedName name="XRefCopy56" localSheetId="6" hidden="1">#REF!</definedName>
    <definedName name="XRefCopy56" localSheetId="5" hidden="1">#REF!</definedName>
    <definedName name="XRefCopy56" localSheetId="4" hidden="1">#REF!</definedName>
    <definedName name="XRefCopy56" hidden="1">#REF!</definedName>
    <definedName name="XRefCopy57" localSheetId="9" hidden="1">#REF!</definedName>
    <definedName name="XRefCopy57" localSheetId="6" hidden="1">#REF!</definedName>
    <definedName name="XRefCopy57" localSheetId="5" hidden="1">#REF!</definedName>
    <definedName name="XRefCopy57" localSheetId="4" hidden="1">#REF!</definedName>
    <definedName name="XRefCopy57" hidden="1">#REF!</definedName>
    <definedName name="XRefCopy58" localSheetId="9" hidden="1">#REF!</definedName>
    <definedName name="XRefCopy58" localSheetId="6" hidden="1">#REF!</definedName>
    <definedName name="XRefCopy58" localSheetId="5" hidden="1">#REF!</definedName>
    <definedName name="XRefCopy58" localSheetId="4" hidden="1">#REF!</definedName>
    <definedName name="XRefCopy58" hidden="1">#REF!</definedName>
    <definedName name="XRefCopy5Row" localSheetId="9" hidden="1">#REF!</definedName>
    <definedName name="XRefCopy5Row" localSheetId="6" hidden="1">#REF!</definedName>
    <definedName name="XRefCopy5Row" localSheetId="5" hidden="1">#REF!</definedName>
    <definedName name="XRefCopy5Row" localSheetId="4" hidden="1">#REF!</definedName>
    <definedName name="XRefCopy5Row" hidden="1">#REF!</definedName>
    <definedName name="XRefCopy6" localSheetId="9" hidden="1">#REF!</definedName>
    <definedName name="XRefCopy6" localSheetId="6" hidden="1">#REF!</definedName>
    <definedName name="XRefCopy6" localSheetId="5" hidden="1">#REF!</definedName>
    <definedName name="XRefCopy6" localSheetId="4" hidden="1">#REF!</definedName>
    <definedName name="XRefCopy6" hidden="1">#REF!</definedName>
    <definedName name="XRefCopy7" localSheetId="9" hidden="1">#REF!</definedName>
    <definedName name="XRefCopy7" localSheetId="6" hidden="1">#REF!</definedName>
    <definedName name="XRefCopy7" localSheetId="5" hidden="1">#REF!</definedName>
    <definedName name="XRefCopy7" localSheetId="4" hidden="1">#REF!</definedName>
    <definedName name="XRefCopy7" hidden="1">#REF!</definedName>
    <definedName name="XRefCopy7Row" localSheetId="9" hidden="1">#REF!</definedName>
    <definedName name="XRefCopy7Row" localSheetId="6" hidden="1">#REF!</definedName>
    <definedName name="XRefCopy7Row" localSheetId="5" hidden="1">#REF!</definedName>
    <definedName name="XRefCopy7Row" localSheetId="4" hidden="1">#REF!</definedName>
    <definedName name="XRefCopy7Row" hidden="1">#REF!</definedName>
    <definedName name="XRefCopy8" localSheetId="9" hidden="1">#REF!</definedName>
    <definedName name="XRefCopy8" localSheetId="6" hidden="1">#REF!</definedName>
    <definedName name="XRefCopy8" localSheetId="5" hidden="1">#REF!</definedName>
    <definedName name="XRefCopy8" localSheetId="4" hidden="1">#REF!</definedName>
    <definedName name="XRefCopy8" hidden="1">#REF!</definedName>
    <definedName name="XRefCopy8Row" localSheetId="9" hidden="1">#REF!</definedName>
    <definedName name="XRefCopy8Row" localSheetId="14" hidden="1">#REF!</definedName>
    <definedName name="XRefCopy8Row" localSheetId="6" hidden="1">#REF!</definedName>
    <definedName name="XRefCopy8Row" localSheetId="5" hidden="1">#REF!</definedName>
    <definedName name="XRefCopy8Row" localSheetId="4" hidden="1">#REF!</definedName>
    <definedName name="XRefCopy8Row" hidden="1">#REF!</definedName>
    <definedName name="XRefCopy9" localSheetId="9" hidden="1">#REF!</definedName>
    <definedName name="XRefCopy9" localSheetId="14" hidden="1">#REF!</definedName>
    <definedName name="XRefCopy9" localSheetId="6" hidden="1">#REF!</definedName>
    <definedName name="XRefCopy9" localSheetId="5" hidden="1">#REF!</definedName>
    <definedName name="XRefCopy9" localSheetId="4" hidden="1">#REF!</definedName>
    <definedName name="XRefCopy9" hidden="1">#REF!</definedName>
    <definedName name="XRefCopy9Row" hidden="1">[4]XREF!$A$3:$IV$3</definedName>
    <definedName name="XRefCopyRangeCount" hidden="1">8</definedName>
    <definedName name="XRefPaste1" localSheetId="9" hidden="1">#REF!</definedName>
    <definedName name="XRefPaste1" localSheetId="14" hidden="1">#REF!</definedName>
    <definedName name="XRefPaste1" localSheetId="6" hidden="1">#REF!</definedName>
    <definedName name="XRefPaste1" localSheetId="5" hidden="1">#REF!</definedName>
    <definedName name="XRefPaste1" localSheetId="4" hidden="1">#REF!</definedName>
    <definedName name="XRefPaste1" hidden="1">#REF!</definedName>
    <definedName name="XRefPaste10" localSheetId="9" hidden="1">#REF!</definedName>
    <definedName name="XRefPaste10" localSheetId="14" hidden="1">#REF!</definedName>
    <definedName name="XRefPaste10" localSheetId="6" hidden="1">#REF!</definedName>
    <definedName name="XRefPaste10" localSheetId="5" hidden="1">#REF!</definedName>
    <definedName name="XRefPaste10" localSheetId="4" hidden="1">#REF!</definedName>
    <definedName name="XRefPaste10" hidden="1">#REF!</definedName>
    <definedName name="XRefPaste10Row" localSheetId="9" hidden="1">#REF!</definedName>
    <definedName name="XRefPaste10Row" localSheetId="14" hidden="1">#REF!</definedName>
    <definedName name="XRefPaste10Row" localSheetId="6" hidden="1">#REF!</definedName>
    <definedName name="XRefPaste10Row" localSheetId="5" hidden="1">#REF!</definedName>
    <definedName name="XRefPaste10Row" localSheetId="4" hidden="1">#REF!</definedName>
    <definedName name="XRefPaste10Row" hidden="1">#REF!</definedName>
    <definedName name="XRefPaste11" localSheetId="9" hidden="1">#REF!</definedName>
    <definedName name="XRefPaste11" localSheetId="6" hidden="1">#REF!</definedName>
    <definedName name="XRefPaste11" localSheetId="5" hidden="1">#REF!</definedName>
    <definedName name="XRefPaste11" localSheetId="4" hidden="1">#REF!</definedName>
    <definedName name="XRefPaste11" hidden="1">#REF!</definedName>
    <definedName name="XRefPaste11Row" localSheetId="9" hidden="1">#REF!</definedName>
    <definedName name="XRefPaste11Row" localSheetId="6" hidden="1">#REF!</definedName>
    <definedName name="XRefPaste11Row" localSheetId="5" hidden="1">#REF!</definedName>
    <definedName name="XRefPaste11Row" localSheetId="4" hidden="1">#REF!</definedName>
    <definedName name="XRefPaste11Row" hidden="1">#REF!</definedName>
    <definedName name="XRefPaste12" localSheetId="9" hidden="1">#REF!</definedName>
    <definedName name="XRefPaste12" localSheetId="6" hidden="1">#REF!</definedName>
    <definedName name="XRefPaste12" localSheetId="5" hidden="1">#REF!</definedName>
    <definedName name="XRefPaste12" localSheetId="4" hidden="1">#REF!</definedName>
    <definedName name="XRefPaste12" hidden="1">#REF!</definedName>
    <definedName name="XRefPaste12Row" localSheetId="9" hidden="1">#REF!</definedName>
    <definedName name="XRefPaste12Row" localSheetId="6" hidden="1">#REF!</definedName>
    <definedName name="XRefPaste12Row" localSheetId="5" hidden="1">#REF!</definedName>
    <definedName name="XRefPaste12Row" localSheetId="4" hidden="1">#REF!</definedName>
    <definedName name="XRefPaste12Row" hidden="1">#REF!</definedName>
    <definedName name="XRefPaste13" localSheetId="9" hidden="1">#REF!</definedName>
    <definedName name="XRefPaste13" localSheetId="6" hidden="1">#REF!</definedName>
    <definedName name="XRefPaste13" localSheetId="5" hidden="1">#REF!</definedName>
    <definedName name="XRefPaste13" localSheetId="4" hidden="1">#REF!</definedName>
    <definedName name="XRefPaste13" hidden="1">#REF!</definedName>
    <definedName name="XRefPaste13Row" localSheetId="9" hidden="1">#REF!</definedName>
    <definedName name="XRefPaste13Row" localSheetId="6" hidden="1">#REF!</definedName>
    <definedName name="XRefPaste13Row" localSheetId="5" hidden="1">#REF!</definedName>
    <definedName name="XRefPaste13Row" localSheetId="4" hidden="1">#REF!</definedName>
    <definedName name="XRefPaste13Row" hidden="1">#REF!</definedName>
    <definedName name="XRefPaste14" localSheetId="9" hidden="1">#REF!</definedName>
    <definedName name="XRefPaste14" localSheetId="6" hidden="1">#REF!</definedName>
    <definedName name="XRefPaste14" localSheetId="5" hidden="1">#REF!</definedName>
    <definedName name="XRefPaste14" localSheetId="4" hidden="1">#REF!</definedName>
    <definedName name="XRefPaste14" hidden="1">#REF!</definedName>
    <definedName name="XRefPaste14Row" localSheetId="9" hidden="1">#REF!</definedName>
    <definedName name="XRefPaste14Row" localSheetId="6" hidden="1">#REF!</definedName>
    <definedName name="XRefPaste14Row" localSheetId="5" hidden="1">#REF!</definedName>
    <definedName name="XRefPaste14Row" localSheetId="4" hidden="1">#REF!</definedName>
    <definedName name="XRefPaste14Row" hidden="1">#REF!</definedName>
    <definedName name="XRefPaste15" localSheetId="9" hidden="1">#REF!</definedName>
    <definedName name="XRefPaste15" localSheetId="6" hidden="1">#REF!</definedName>
    <definedName name="XRefPaste15" localSheetId="5" hidden="1">#REF!</definedName>
    <definedName name="XRefPaste15" localSheetId="4" hidden="1">#REF!</definedName>
    <definedName name="XRefPaste15" hidden="1">#REF!</definedName>
    <definedName name="XRefPaste15Row" localSheetId="9" hidden="1">#REF!</definedName>
    <definedName name="XRefPaste15Row" localSheetId="6" hidden="1">#REF!</definedName>
    <definedName name="XRefPaste15Row" localSheetId="5" hidden="1">#REF!</definedName>
    <definedName name="XRefPaste15Row" localSheetId="4" hidden="1">#REF!</definedName>
    <definedName name="XRefPaste15Row" hidden="1">#REF!</definedName>
    <definedName name="XRefPaste16" localSheetId="9" hidden="1">#REF!</definedName>
    <definedName name="XRefPaste16" localSheetId="6" hidden="1">#REF!</definedName>
    <definedName name="XRefPaste16" localSheetId="5" hidden="1">#REF!</definedName>
    <definedName name="XRefPaste16" localSheetId="4" hidden="1">#REF!</definedName>
    <definedName name="XRefPaste16" hidden="1">#REF!</definedName>
    <definedName name="XRefPaste16Row" localSheetId="9" hidden="1">#REF!</definedName>
    <definedName name="XRefPaste16Row" localSheetId="14" hidden="1">#REF!</definedName>
    <definedName name="XRefPaste16Row" localSheetId="6" hidden="1">#REF!</definedName>
    <definedName name="XRefPaste16Row" localSheetId="5" hidden="1">#REF!</definedName>
    <definedName name="XRefPaste16Row" localSheetId="4" hidden="1">#REF!</definedName>
    <definedName name="XRefPaste16Row" hidden="1">#REF!</definedName>
    <definedName name="XRefPaste17" localSheetId="9" hidden="1">#REF!</definedName>
    <definedName name="XRefPaste17" localSheetId="14" hidden="1">#REF!</definedName>
    <definedName name="XRefPaste17" localSheetId="6" hidden="1">#REF!</definedName>
    <definedName name="XRefPaste17" localSheetId="5" hidden="1">#REF!</definedName>
    <definedName name="XRefPaste17" localSheetId="4" hidden="1">#REF!</definedName>
    <definedName name="XRefPaste17" hidden="1">#REF!</definedName>
    <definedName name="XRefPaste17Row" localSheetId="9" hidden="1">#REF!</definedName>
    <definedName name="XRefPaste17Row" localSheetId="14" hidden="1">#REF!</definedName>
    <definedName name="XRefPaste17Row" localSheetId="6" hidden="1">#REF!</definedName>
    <definedName name="XRefPaste17Row" localSheetId="5" hidden="1">#REF!</definedName>
    <definedName name="XRefPaste17Row" localSheetId="4" hidden="1">#REF!</definedName>
    <definedName name="XRefPaste17Row" hidden="1">#REF!</definedName>
    <definedName name="XRefPaste18" localSheetId="9" hidden="1">#REF!</definedName>
    <definedName name="XRefPaste18" localSheetId="14" hidden="1">#REF!</definedName>
    <definedName name="XRefPaste18" localSheetId="6" hidden="1">#REF!</definedName>
    <definedName name="XRefPaste18" localSheetId="5" hidden="1">#REF!</definedName>
    <definedName name="XRefPaste18" localSheetId="4" hidden="1">#REF!</definedName>
    <definedName name="XRefPaste18" hidden="1">#REF!</definedName>
    <definedName name="XRefPaste18Row" localSheetId="9" hidden="1">#REF!</definedName>
    <definedName name="XRefPaste18Row" localSheetId="14" hidden="1">#REF!</definedName>
    <definedName name="XRefPaste18Row" localSheetId="6" hidden="1">#REF!</definedName>
    <definedName name="XRefPaste18Row" localSheetId="5" hidden="1">#REF!</definedName>
    <definedName name="XRefPaste18Row" localSheetId="4" hidden="1">#REF!</definedName>
    <definedName name="XRefPaste18Row" hidden="1">#REF!</definedName>
    <definedName name="XRefPaste19" localSheetId="9" hidden="1">#REF!</definedName>
    <definedName name="XRefPaste19" localSheetId="14" hidden="1">#REF!</definedName>
    <definedName name="XRefPaste19" localSheetId="6" hidden="1">#REF!</definedName>
    <definedName name="XRefPaste19" localSheetId="5" hidden="1">#REF!</definedName>
    <definedName name="XRefPaste19" localSheetId="4" hidden="1">#REF!</definedName>
    <definedName name="XRefPaste19" hidden="1">#REF!</definedName>
    <definedName name="XRefPaste19Row" localSheetId="9" hidden="1">#REF!</definedName>
    <definedName name="XRefPaste19Row" localSheetId="14" hidden="1">#REF!</definedName>
    <definedName name="XRefPaste19Row" localSheetId="6" hidden="1">#REF!</definedName>
    <definedName name="XRefPaste19Row" localSheetId="5" hidden="1">#REF!</definedName>
    <definedName name="XRefPaste19Row" localSheetId="4" hidden="1">#REF!</definedName>
    <definedName name="XRefPaste19Row" hidden="1">#REF!</definedName>
    <definedName name="XRefPaste1Row" localSheetId="9" hidden="1">#REF!</definedName>
    <definedName name="XRefPaste1Row" localSheetId="14" hidden="1">#REF!</definedName>
    <definedName name="XRefPaste1Row" localSheetId="6" hidden="1">#REF!</definedName>
    <definedName name="XRefPaste1Row" localSheetId="5" hidden="1">#REF!</definedName>
    <definedName name="XRefPaste1Row" localSheetId="4" hidden="1">#REF!</definedName>
    <definedName name="XRefPaste1Row" hidden="1">#REF!</definedName>
    <definedName name="XRefPaste2" hidden="1">[3]Lead!$F$1072</definedName>
    <definedName name="XRefPaste20" localSheetId="9" hidden="1">#REF!</definedName>
    <definedName name="XRefPaste20" localSheetId="14" hidden="1">#REF!</definedName>
    <definedName name="XRefPaste20" localSheetId="6" hidden="1">#REF!</definedName>
    <definedName name="XRefPaste20" localSheetId="5" hidden="1">#REF!</definedName>
    <definedName name="XRefPaste20" localSheetId="4" hidden="1">#REF!</definedName>
    <definedName name="XRefPaste20" hidden="1">#REF!</definedName>
    <definedName name="XRefPaste20Row" localSheetId="9" hidden="1">#REF!</definedName>
    <definedName name="XRefPaste20Row" localSheetId="14" hidden="1">#REF!</definedName>
    <definedName name="XRefPaste20Row" localSheetId="6" hidden="1">#REF!</definedName>
    <definedName name="XRefPaste20Row" localSheetId="5" hidden="1">#REF!</definedName>
    <definedName name="XRefPaste20Row" localSheetId="4" hidden="1">#REF!</definedName>
    <definedName name="XRefPaste20Row" hidden="1">#REF!</definedName>
    <definedName name="XRefPaste21" localSheetId="9" hidden="1">#REF!</definedName>
    <definedName name="XRefPaste21" localSheetId="14" hidden="1">#REF!</definedName>
    <definedName name="XRefPaste21" localSheetId="6" hidden="1">#REF!</definedName>
    <definedName name="XRefPaste21" localSheetId="5" hidden="1">#REF!</definedName>
    <definedName name="XRefPaste21" localSheetId="4" hidden="1">#REF!</definedName>
    <definedName name="XRefPaste21" hidden="1">#REF!</definedName>
    <definedName name="XRefPaste21Row" localSheetId="9" hidden="1">#REF!</definedName>
    <definedName name="XRefPaste21Row" localSheetId="14" hidden="1">#REF!</definedName>
    <definedName name="XRefPaste21Row" localSheetId="6" hidden="1">#REF!</definedName>
    <definedName name="XRefPaste21Row" localSheetId="5" hidden="1">#REF!</definedName>
    <definedName name="XRefPaste21Row" localSheetId="4" hidden="1">#REF!</definedName>
    <definedName name="XRefPaste21Row" hidden="1">#REF!</definedName>
    <definedName name="XRefPaste22" localSheetId="9" hidden="1">#REF!</definedName>
    <definedName name="XRefPaste22" localSheetId="6" hidden="1">#REF!</definedName>
    <definedName name="XRefPaste22" localSheetId="5" hidden="1">#REF!</definedName>
    <definedName name="XRefPaste22" localSheetId="4" hidden="1">#REF!</definedName>
    <definedName name="XRefPaste22" hidden="1">#REF!</definedName>
    <definedName name="XRefPaste22Row" localSheetId="9" hidden="1">#REF!</definedName>
    <definedName name="XRefPaste22Row" localSheetId="6" hidden="1">#REF!</definedName>
    <definedName name="XRefPaste22Row" localSheetId="5" hidden="1">#REF!</definedName>
    <definedName name="XRefPaste22Row" localSheetId="4" hidden="1">#REF!</definedName>
    <definedName name="XRefPaste22Row" hidden="1">#REF!</definedName>
    <definedName name="XRefPaste23" localSheetId="9" hidden="1">#REF!</definedName>
    <definedName name="XRefPaste23" localSheetId="6" hidden="1">#REF!</definedName>
    <definedName name="XRefPaste23" localSheetId="5" hidden="1">#REF!</definedName>
    <definedName name="XRefPaste23" localSheetId="4" hidden="1">#REF!</definedName>
    <definedName name="XRefPaste23" hidden="1">#REF!</definedName>
    <definedName name="XRefPaste23Row" localSheetId="9" hidden="1">#REF!</definedName>
    <definedName name="XRefPaste23Row" localSheetId="6" hidden="1">#REF!</definedName>
    <definedName name="XRefPaste23Row" localSheetId="5" hidden="1">#REF!</definedName>
    <definedName name="XRefPaste23Row" localSheetId="4" hidden="1">#REF!</definedName>
    <definedName name="XRefPaste23Row" hidden="1">#REF!</definedName>
    <definedName name="XRefPaste24" localSheetId="9" hidden="1">#REF!</definedName>
    <definedName name="XRefPaste24" localSheetId="6" hidden="1">#REF!</definedName>
    <definedName name="XRefPaste24" localSheetId="5" hidden="1">#REF!</definedName>
    <definedName name="XRefPaste24" localSheetId="4" hidden="1">#REF!</definedName>
    <definedName name="XRefPaste24" hidden="1">#REF!</definedName>
    <definedName name="XRefPaste24Row" localSheetId="9" hidden="1">#REF!</definedName>
    <definedName name="XRefPaste24Row" localSheetId="6" hidden="1">#REF!</definedName>
    <definedName name="XRefPaste24Row" localSheetId="5" hidden="1">#REF!</definedName>
    <definedName name="XRefPaste24Row" localSheetId="4" hidden="1">#REF!</definedName>
    <definedName name="XRefPaste24Row" hidden="1">#REF!</definedName>
    <definedName name="XRefPaste25" localSheetId="9" hidden="1">#REF!</definedName>
    <definedName name="XRefPaste25" localSheetId="6" hidden="1">#REF!</definedName>
    <definedName name="XRefPaste25" localSheetId="5" hidden="1">#REF!</definedName>
    <definedName name="XRefPaste25" localSheetId="4" hidden="1">#REF!</definedName>
    <definedName name="XRefPaste25" hidden="1">#REF!</definedName>
    <definedName name="XRefPaste26" localSheetId="9" hidden="1">#REF!</definedName>
    <definedName name="XRefPaste26" localSheetId="6" hidden="1">#REF!</definedName>
    <definedName name="XRefPaste26" localSheetId="5" hidden="1">#REF!</definedName>
    <definedName name="XRefPaste26" localSheetId="4" hidden="1">#REF!</definedName>
    <definedName name="XRefPaste26" hidden="1">#REF!</definedName>
    <definedName name="XRefPaste26Row" localSheetId="9" hidden="1">#REF!</definedName>
    <definedName name="XRefPaste26Row" localSheetId="6" hidden="1">#REF!</definedName>
    <definedName name="XRefPaste26Row" localSheetId="5" hidden="1">#REF!</definedName>
    <definedName name="XRefPaste26Row" localSheetId="4" hidden="1">#REF!</definedName>
    <definedName name="XRefPaste26Row" hidden="1">#REF!</definedName>
    <definedName name="XRefPaste27" localSheetId="9" hidden="1">#REF!</definedName>
    <definedName name="XRefPaste27" localSheetId="6" hidden="1">#REF!</definedName>
    <definedName name="XRefPaste27" localSheetId="5" hidden="1">#REF!</definedName>
    <definedName name="XRefPaste27" localSheetId="4" hidden="1">#REF!</definedName>
    <definedName name="XRefPaste27" hidden="1">#REF!</definedName>
    <definedName name="XRefPaste27Row" localSheetId="9" hidden="1">#REF!</definedName>
    <definedName name="XRefPaste27Row" localSheetId="6" hidden="1">#REF!</definedName>
    <definedName name="XRefPaste27Row" localSheetId="5" hidden="1">#REF!</definedName>
    <definedName name="XRefPaste27Row" localSheetId="4" hidden="1">#REF!</definedName>
    <definedName name="XRefPaste27Row" hidden="1">#REF!</definedName>
    <definedName name="XRefPaste28" localSheetId="9" hidden="1">#REF!</definedName>
    <definedName name="XRefPaste28" localSheetId="14" hidden="1">#REF!</definedName>
    <definedName name="XRefPaste28" localSheetId="6" hidden="1">#REF!</definedName>
    <definedName name="XRefPaste28" localSheetId="5" hidden="1">#REF!</definedName>
    <definedName name="XRefPaste28" localSheetId="4" hidden="1">#REF!</definedName>
    <definedName name="XRefPaste28" hidden="1">#REF!</definedName>
    <definedName name="XRefPaste28Row" localSheetId="9" hidden="1">#REF!</definedName>
    <definedName name="XRefPaste28Row" localSheetId="14" hidden="1">#REF!</definedName>
    <definedName name="XRefPaste28Row" localSheetId="6" hidden="1">#REF!</definedName>
    <definedName name="XRefPaste28Row" localSheetId="5" hidden="1">#REF!</definedName>
    <definedName name="XRefPaste28Row" localSheetId="4" hidden="1">#REF!</definedName>
    <definedName name="XRefPaste28Row" hidden="1">#REF!</definedName>
    <definedName name="XRefPaste29" localSheetId="9" hidden="1">#REF!</definedName>
    <definedName name="XRefPaste29" localSheetId="14" hidden="1">#REF!</definedName>
    <definedName name="XRefPaste29" localSheetId="6" hidden="1">#REF!</definedName>
    <definedName name="XRefPaste29" localSheetId="5" hidden="1">#REF!</definedName>
    <definedName name="XRefPaste29" localSheetId="4" hidden="1">#REF!</definedName>
    <definedName name="XRefPaste29" hidden="1">#REF!</definedName>
    <definedName name="XRefPaste29Row" localSheetId="9" hidden="1">#REF!</definedName>
    <definedName name="XRefPaste29Row" localSheetId="14" hidden="1">#REF!</definedName>
    <definedName name="XRefPaste29Row" localSheetId="6" hidden="1">#REF!</definedName>
    <definedName name="XRefPaste29Row" localSheetId="5" hidden="1">#REF!</definedName>
    <definedName name="XRefPaste29Row" localSheetId="4" hidden="1">#REF!</definedName>
    <definedName name="XRefPaste29Row" hidden="1">#REF!</definedName>
    <definedName name="XRefPaste2Row" hidden="1">[3]XREF!$A$5:$IV$5</definedName>
    <definedName name="XRefPaste3" hidden="1">[3]Lead!$O$1006</definedName>
    <definedName name="XRefPaste30" localSheetId="9" hidden="1">#REF!</definedName>
    <definedName name="XRefPaste30" localSheetId="14" hidden="1">#REF!</definedName>
    <definedName name="XRefPaste30" localSheetId="6" hidden="1">#REF!</definedName>
    <definedName name="XRefPaste30" localSheetId="5" hidden="1">#REF!</definedName>
    <definedName name="XRefPaste30" localSheetId="4" hidden="1">#REF!</definedName>
    <definedName name="XRefPaste30" hidden="1">#REF!</definedName>
    <definedName name="XRefPaste30Row" localSheetId="9" hidden="1">#REF!</definedName>
    <definedName name="XRefPaste30Row" localSheetId="14" hidden="1">#REF!</definedName>
    <definedName name="XRefPaste30Row" localSheetId="6" hidden="1">#REF!</definedName>
    <definedName name="XRefPaste30Row" localSheetId="5" hidden="1">#REF!</definedName>
    <definedName name="XRefPaste30Row" localSheetId="4" hidden="1">#REF!</definedName>
    <definedName name="XRefPaste30Row" hidden="1">#REF!</definedName>
    <definedName name="XRefPaste31Row" localSheetId="9" hidden="1">#REF!</definedName>
    <definedName name="XRefPaste31Row" localSheetId="14" hidden="1">#REF!</definedName>
    <definedName name="XRefPaste31Row" localSheetId="6" hidden="1">#REF!</definedName>
    <definedName name="XRefPaste31Row" localSheetId="5" hidden="1">#REF!</definedName>
    <definedName name="XRefPaste31Row" localSheetId="4" hidden="1">#REF!</definedName>
    <definedName name="XRefPaste31Row" hidden="1">#REF!</definedName>
    <definedName name="XRefPaste32" localSheetId="9" hidden="1">#REF!</definedName>
    <definedName name="XRefPaste32" localSheetId="14" hidden="1">#REF!</definedName>
    <definedName name="XRefPaste32" localSheetId="6" hidden="1">#REF!</definedName>
    <definedName name="XRefPaste32" localSheetId="5" hidden="1">#REF!</definedName>
    <definedName name="XRefPaste32" localSheetId="4" hidden="1">#REF!</definedName>
    <definedName name="XRefPaste32" hidden="1">#REF!</definedName>
    <definedName name="XRefPaste32Row" localSheetId="9" hidden="1">#REF!</definedName>
    <definedName name="XRefPaste32Row" localSheetId="14" hidden="1">#REF!</definedName>
    <definedName name="XRefPaste32Row" localSheetId="6" hidden="1">#REF!</definedName>
    <definedName name="XRefPaste32Row" localSheetId="5" hidden="1">#REF!</definedName>
    <definedName name="XRefPaste32Row" localSheetId="4" hidden="1">#REF!</definedName>
    <definedName name="XRefPaste32Row" hidden="1">#REF!</definedName>
    <definedName name="XRefPaste33" localSheetId="9" hidden="1">#REF!</definedName>
    <definedName name="XRefPaste33" localSheetId="14" hidden="1">#REF!</definedName>
    <definedName name="XRefPaste33" localSheetId="6" hidden="1">#REF!</definedName>
    <definedName name="XRefPaste33" localSheetId="5" hidden="1">#REF!</definedName>
    <definedName name="XRefPaste33" localSheetId="4" hidden="1">#REF!</definedName>
    <definedName name="XRefPaste33" hidden="1">#REF!</definedName>
    <definedName name="XRefPaste33Row" localSheetId="9" hidden="1">#REF!</definedName>
    <definedName name="XRefPaste33Row" localSheetId="14" hidden="1">#REF!</definedName>
    <definedName name="XRefPaste33Row" localSheetId="6" hidden="1">#REF!</definedName>
    <definedName name="XRefPaste33Row" localSheetId="5" hidden="1">#REF!</definedName>
    <definedName name="XRefPaste33Row" localSheetId="4" hidden="1">#REF!</definedName>
    <definedName name="XRefPaste33Row" hidden="1">#REF!</definedName>
    <definedName name="XRefPaste34Row" localSheetId="9" hidden="1">#REF!</definedName>
    <definedName name="XRefPaste34Row" localSheetId="14" hidden="1">#REF!</definedName>
    <definedName name="XRefPaste34Row" localSheetId="6" hidden="1">#REF!</definedName>
    <definedName name="XRefPaste34Row" localSheetId="5" hidden="1">#REF!</definedName>
    <definedName name="XRefPaste34Row" localSheetId="4" hidden="1">#REF!</definedName>
    <definedName name="XRefPaste34Row" hidden="1">#REF!</definedName>
    <definedName name="XRefPaste35Row" localSheetId="9" hidden="1">#REF!</definedName>
    <definedName name="XRefPaste35Row" localSheetId="6" hidden="1">#REF!</definedName>
    <definedName name="XRefPaste35Row" localSheetId="5" hidden="1">#REF!</definedName>
    <definedName name="XRefPaste35Row" localSheetId="4" hidden="1">#REF!</definedName>
    <definedName name="XRefPaste35Row" hidden="1">#REF!</definedName>
    <definedName name="XRefPaste36Row" localSheetId="9" hidden="1">#REF!</definedName>
    <definedName name="XRefPaste36Row" localSheetId="6" hidden="1">#REF!</definedName>
    <definedName name="XRefPaste36Row" localSheetId="5" hidden="1">#REF!</definedName>
    <definedName name="XRefPaste36Row" localSheetId="4" hidden="1">#REF!</definedName>
    <definedName name="XRefPaste36Row" hidden="1">#REF!</definedName>
    <definedName name="XRefPaste37Row" localSheetId="9" hidden="1">#REF!</definedName>
    <definedName name="XRefPaste37Row" localSheetId="6" hidden="1">#REF!</definedName>
    <definedName name="XRefPaste37Row" localSheetId="5" hidden="1">#REF!</definedName>
    <definedName name="XRefPaste37Row" localSheetId="4" hidden="1">#REF!</definedName>
    <definedName name="XRefPaste37Row" hidden="1">#REF!</definedName>
    <definedName name="XRefPaste38Row" localSheetId="9" hidden="1">#REF!</definedName>
    <definedName name="XRefPaste38Row" localSheetId="6" hidden="1">#REF!</definedName>
    <definedName name="XRefPaste38Row" localSheetId="5" hidden="1">#REF!</definedName>
    <definedName name="XRefPaste38Row" localSheetId="4" hidden="1">#REF!</definedName>
    <definedName name="XRefPaste38Row" hidden="1">#REF!</definedName>
    <definedName name="XRefPaste39Row" localSheetId="9" hidden="1">#REF!</definedName>
    <definedName name="XRefPaste39Row" localSheetId="6" hidden="1">#REF!</definedName>
    <definedName name="XRefPaste39Row" localSheetId="5" hidden="1">#REF!</definedName>
    <definedName name="XRefPaste39Row" localSheetId="4" hidden="1">#REF!</definedName>
    <definedName name="XRefPaste39Row" hidden="1">#REF!</definedName>
    <definedName name="XRefPaste3Row" hidden="1">[3]XREF!$A$6:$IV$6</definedName>
    <definedName name="XRefPaste4" localSheetId="9" hidden="1">#REF!</definedName>
    <definedName name="XRefPaste4" localSheetId="14" hidden="1">#REF!</definedName>
    <definedName name="XRefPaste4" localSheetId="6" hidden="1">#REF!</definedName>
    <definedName name="XRefPaste4" localSheetId="5" hidden="1">#REF!</definedName>
    <definedName name="XRefPaste4" localSheetId="4" hidden="1">#REF!</definedName>
    <definedName name="XRefPaste4" hidden="1">#REF!</definedName>
    <definedName name="XRefPaste40Row" localSheetId="9" hidden="1">#REF!</definedName>
    <definedName name="XRefPaste40Row" localSheetId="14" hidden="1">#REF!</definedName>
    <definedName name="XRefPaste40Row" localSheetId="6" hidden="1">#REF!</definedName>
    <definedName name="XRefPaste40Row" localSheetId="5" hidden="1">#REF!</definedName>
    <definedName name="XRefPaste40Row" localSheetId="4" hidden="1">#REF!</definedName>
    <definedName name="XRefPaste40Row" hidden="1">#REF!</definedName>
    <definedName name="XRefPaste41Row" localSheetId="9" hidden="1">#REF!</definedName>
    <definedName name="XRefPaste41Row" localSheetId="14" hidden="1">#REF!</definedName>
    <definedName name="XRefPaste41Row" localSheetId="6" hidden="1">#REF!</definedName>
    <definedName name="XRefPaste41Row" localSheetId="5" hidden="1">#REF!</definedName>
    <definedName name="XRefPaste41Row" localSheetId="4" hidden="1">#REF!</definedName>
    <definedName name="XRefPaste41Row" hidden="1">#REF!</definedName>
    <definedName name="XRefPaste42Row" localSheetId="9" hidden="1">#REF!</definedName>
    <definedName name="XRefPaste42Row" localSheetId="6" hidden="1">#REF!</definedName>
    <definedName name="XRefPaste42Row" localSheetId="5" hidden="1">#REF!</definedName>
    <definedName name="XRefPaste42Row" localSheetId="4" hidden="1">#REF!</definedName>
    <definedName name="XRefPaste42Row" hidden="1">#REF!</definedName>
    <definedName name="XRefPaste43Row" localSheetId="9" hidden="1">#REF!</definedName>
    <definedName name="XRefPaste43Row" localSheetId="6" hidden="1">#REF!</definedName>
    <definedName name="XRefPaste43Row" localSheetId="5" hidden="1">#REF!</definedName>
    <definedName name="XRefPaste43Row" localSheetId="4" hidden="1">#REF!</definedName>
    <definedName name="XRefPaste43Row" hidden="1">#REF!</definedName>
    <definedName name="XRefPaste44Row" localSheetId="9" hidden="1">#REF!</definedName>
    <definedName name="XRefPaste44Row" localSheetId="6" hidden="1">#REF!</definedName>
    <definedName name="XRefPaste44Row" localSheetId="5" hidden="1">#REF!</definedName>
    <definedName name="XRefPaste44Row" localSheetId="4" hidden="1">#REF!</definedName>
    <definedName name="XRefPaste44Row" hidden="1">#REF!</definedName>
    <definedName name="XRefPaste45Row" localSheetId="9" hidden="1">#REF!</definedName>
    <definedName name="XRefPaste45Row" localSheetId="6" hidden="1">#REF!</definedName>
    <definedName name="XRefPaste45Row" localSheetId="5" hidden="1">#REF!</definedName>
    <definedName name="XRefPaste45Row" localSheetId="4" hidden="1">#REF!</definedName>
    <definedName name="XRefPaste45Row" hidden="1">#REF!</definedName>
    <definedName name="XRefPaste47Row" localSheetId="9" hidden="1">#REF!</definedName>
    <definedName name="XRefPaste47Row" localSheetId="6" hidden="1">#REF!</definedName>
    <definedName name="XRefPaste47Row" localSheetId="5" hidden="1">#REF!</definedName>
    <definedName name="XRefPaste47Row" localSheetId="4" hidden="1">#REF!</definedName>
    <definedName name="XRefPaste47Row" hidden="1">#REF!</definedName>
    <definedName name="XRefPaste48Row" localSheetId="9" hidden="1">#REF!</definedName>
    <definedName name="XRefPaste48Row" localSheetId="6" hidden="1">#REF!</definedName>
    <definedName name="XRefPaste48Row" localSheetId="5" hidden="1">#REF!</definedName>
    <definedName name="XRefPaste48Row" localSheetId="4" hidden="1">#REF!</definedName>
    <definedName name="XRefPaste48Row" hidden="1">#REF!</definedName>
    <definedName name="XRefPaste49Row" localSheetId="9" hidden="1">#REF!</definedName>
    <definedName name="XRefPaste49Row" localSheetId="6" hidden="1">#REF!</definedName>
    <definedName name="XRefPaste49Row" localSheetId="5" hidden="1">#REF!</definedName>
    <definedName name="XRefPaste49Row" localSheetId="4" hidden="1">#REF!</definedName>
    <definedName name="XRefPaste49Row" hidden="1">#REF!</definedName>
    <definedName name="XRefPaste4Row" localSheetId="9" hidden="1">#REF!</definedName>
    <definedName name="XRefPaste4Row" localSheetId="6" hidden="1">#REF!</definedName>
    <definedName name="XRefPaste4Row" localSheetId="5" hidden="1">#REF!</definedName>
    <definedName name="XRefPaste4Row" localSheetId="4" hidden="1">#REF!</definedName>
    <definedName name="XRefPaste4Row" hidden="1">#REF!</definedName>
    <definedName name="XRefPaste5" localSheetId="9" hidden="1">#REF!</definedName>
    <definedName name="XRefPaste5" localSheetId="6" hidden="1">#REF!</definedName>
    <definedName name="XRefPaste5" localSheetId="5" hidden="1">#REF!</definedName>
    <definedName name="XRefPaste5" localSheetId="4" hidden="1">#REF!</definedName>
    <definedName name="XRefPaste5" hidden="1">#REF!</definedName>
    <definedName name="XRefPaste50Row" localSheetId="9" hidden="1">#REF!</definedName>
    <definedName name="XRefPaste50Row" localSheetId="14" hidden="1">#REF!</definedName>
    <definedName name="XRefPaste50Row" localSheetId="6" hidden="1">#REF!</definedName>
    <definedName name="XRefPaste50Row" localSheetId="5" hidden="1">#REF!</definedName>
    <definedName name="XRefPaste50Row" localSheetId="4" hidden="1">#REF!</definedName>
    <definedName name="XRefPaste50Row" hidden="1">#REF!</definedName>
    <definedName name="XRefPaste51Row" localSheetId="9" hidden="1">#REF!</definedName>
    <definedName name="XRefPaste51Row" localSheetId="14" hidden="1">#REF!</definedName>
    <definedName name="XRefPaste51Row" localSheetId="6" hidden="1">#REF!</definedName>
    <definedName name="XRefPaste51Row" localSheetId="5" hidden="1">#REF!</definedName>
    <definedName name="XRefPaste51Row" localSheetId="4" hidden="1">#REF!</definedName>
    <definedName name="XRefPaste51Row" hidden="1">#REF!</definedName>
    <definedName name="XRefPaste5Row" localSheetId="9" hidden="1">#REF!</definedName>
    <definedName name="XRefPaste5Row" localSheetId="14" hidden="1">#REF!</definedName>
    <definedName name="XRefPaste5Row" localSheetId="6" hidden="1">#REF!</definedName>
    <definedName name="XRefPaste5Row" localSheetId="5" hidden="1">#REF!</definedName>
    <definedName name="XRefPaste5Row" localSheetId="4" hidden="1">#REF!</definedName>
    <definedName name="XRefPaste5Row" hidden="1">#REF!</definedName>
    <definedName name="XRefPaste6" localSheetId="9" hidden="1">#REF!</definedName>
    <definedName name="XRefPaste6" localSheetId="6" hidden="1">#REF!</definedName>
    <definedName name="XRefPaste6" localSheetId="5" hidden="1">#REF!</definedName>
    <definedName name="XRefPaste6" localSheetId="4" hidden="1">#REF!</definedName>
    <definedName name="XRefPaste6" hidden="1">#REF!</definedName>
    <definedName name="XRefPaste6Row" localSheetId="9" hidden="1">#REF!</definedName>
    <definedName name="XRefPaste6Row" localSheetId="6" hidden="1">#REF!</definedName>
    <definedName name="XRefPaste6Row" localSheetId="5" hidden="1">#REF!</definedName>
    <definedName name="XRefPaste6Row" localSheetId="4" hidden="1">#REF!</definedName>
    <definedName name="XRefPaste6Row" hidden="1">#REF!</definedName>
    <definedName name="XRefPaste7" localSheetId="9" hidden="1">#REF!</definedName>
    <definedName name="XRefPaste7" localSheetId="6" hidden="1">#REF!</definedName>
    <definedName name="XRefPaste7" localSheetId="5" hidden="1">#REF!</definedName>
    <definedName name="XRefPaste7" localSheetId="4" hidden="1">#REF!</definedName>
    <definedName name="XRefPaste7" hidden="1">#REF!</definedName>
    <definedName name="XRefPaste7Row" localSheetId="9" hidden="1">#REF!</definedName>
    <definedName name="XRefPaste7Row" localSheetId="6" hidden="1">#REF!</definedName>
    <definedName name="XRefPaste7Row" localSheetId="5" hidden="1">#REF!</definedName>
    <definedName name="XRefPaste7Row" localSheetId="4" hidden="1">#REF!</definedName>
    <definedName name="XRefPaste7Row" hidden="1">#REF!</definedName>
    <definedName name="XRefPaste8" localSheetId="9" hidden="1">#REF!</definedName>
    <definedName name="XRefPaste8" localSheetId="6" hidden="1">#REF!</definedName>
    <definedName name="XRefPaste8" localSheetId="5" hidden="1">#REF!</definedName>
    <definedName name="XRefPaste8" localSheetId="4" hidden="1">#REF!</definedName>
    <definedName name="XRefPaste8" hidden="1">#REF!</definedName>
    <definedName name="XRefPaste8Row" localSheetId="9" hidden="1">#REF!</definedName>
    <definedName name="XRefPaste8Row" localSheetId="6" hidden="1">#REF!</definedName>
    <definedName name="XRefPaste8Row" localSheetId="5" hidden="1">#REF!</definedName>
    <definedName name="XRefPaste8Row" localSheetId="4" hidden="1">#REF!</definedName>
    <definedName name="XRefPaste8Row" hidden="1">#REF!</definedName>
    <definedName name="XRefPaste9Row" localSheetId="9" hidden="1">#REF!</definedName>
    <definedName name="XRefPaste9Row" localSheetId="6" hidden="1">#REF!</definedName>
    <definedName name="XRefPaste9Row" localSheetId="5" hidden="1">#REF!</definedName>
    <definedName name="XRefPaste9Row" localSheetId="4" hidden="1">#REF!</definedName>
    <definedName name="XRefPaste9Row" hidden="1">#REF!</definedName>
    <definedName name="XRefPasteRangeCount" hidden="1">1</definedName>
    <definedName name="xxxx" localSheetId="9" hidden="1">#REF!</definedName>
    <definedName name="xxxx" localSheetId="6" hidden="1">#REF!</definedName>
    <definedName name="xxxx" localSheetId="5" hidden="1">#REF!</definedName>
    <definedName name="xxxx" localSheetId="4" hidden="1">#REF!</definedName>
    <definedName name="xxxx" hidden="1">#REF!</definedName>
    <definedName name="z" localSheetId="9" hidden="1">#REF!</definedName>
    <definedName name="z" localSheetId="14" hidden="1">#REF!</definedName>
    <definedName name="z" localSheetId="6" hidden="1">#REF!</definedName>
    <definedName name="z" localSheetId="5" hidden="1">#REF!</definedName>
    <definedName name="z" localSheetId="4" hidden="1">#REF!</definedName>
    <definedName name="z" hidden="1">#REF!</definedName>
    <definedName name="Z_00E9FB25_752C_11D1_95EF_0000E8CF5EB3_.wvu.Cols" localSheetId="9" hidden="1">#REF!</definedName>
    <definedName name="Z_00E9FB25_752C_11D1_95EF_0000E8CF5EB3_.wvu.Cols" localSheetId="14" hidden="1">#REF!</definedName>
    <definedName name="Z_00E9FB25_752C_11D1_95EF_0000E8CF5EB3_.wvu.Cols" localSheetId="6" hidden="1">#REF!</definedName>
    <definedName name="Z_00E9FB25_752C_11D1_95EF_0000E8CF5EB3_.wvu.Cols" localSheetId="5" hidden="1">#REF!</definedName>
    <definedName name="Z_00E9FB25_752C_11D1_95EF_0000E8CF5EB3_.wvu.Cols" localSheetId="4" hidden="1">#REF!</definedName>
    <definedName name="Z_00E9FB25_752C_11D1_95EF_0000E8CF5EB3_.wvu.Cols" hidden="1">#REF!</definedName>
    <definedName name="Z_00E9FB26_752C_11D1_95EF_0000E8CF5EB3_.wvu.Cols" localSheetId="9" hidden="1">#REF!</definedName>
    <definedName name="Z_00E9FB26_752C_11D1_95EF_0000E8CF5EB3_.wvu.Cols" localSheetId="14" hidden="1">#REF!</definedName>
    <definedName name="Z_00E9FB26_752C_11D1_95EF_0000E8CF5EB3_.wvu.Cols" localSheetId="6" hidden="1">#REF!</definedName>
    <definedName name="Z_00E9FB26_752C_11D1_95EF_0000E8CF5EB3_.wvu.Cols" localSheetId="5" hidden="1">#REF!</definedName>
    <definedName name="Z_00E9FB26_752C_11D1_95EF_0000E8CF5EB3_.wvu.Cols" localSheetId="4" hidden="1">#REF!</definedName>
    <definedName name="Z_00E9FB26_752C_11D1_95EF_0000E8CF5EB3_.wvu.Cols" hidden="1">#REF!</definedName>
    <definedName name="Z_00E9FB27_752C_11D1_95EF_0000E8CF5EB3_.wvu.Cols" localSheetId="9" hidden="1">#REF!</definedName>
    <definedName name="Z_00E9FB27_752C_11D1_95EF_0000E8CF5EB3_.wvu.Cols" localSheetId="6" hidden="1">#REF!</definedName>
    <definedName name="Z_00E9FB27_752C_11D1_95EF_0000E8CF5EB3_.wvu.Cols" localSheetId="5" hidden="1">#REF!</definedName>
    <definedName name="Z_00E9FB27_752C_11D1_95EF_0000E8CF5EB3_.wvu.Cols" localSheetId="4" hidden="1">#REF!</definedName>
    <definedName name="Z_00E9FB27_752C_11D1_95EF_0000E8CF5EB3_.wvu.Cols" hidden="1">#REF!</definedName>
    <definedName name="Z_00E9FB28_752C_11D1_95EF_0000E8CF5EB3_.wvu.Cols" localSheetId="9" hidden="1">#REF!</definedName>
    <definedName name="Z_00E9FB28_752C_11D1_95EF_0000E8CF5EB3_.wvu.Cols" localSheetId="6" hidden="1">#REF!</definedName>
    <definedName name="Z_00E9FB28_752C_11D1_95EF_0000E8CF5EB3_.wvu.Cols" localSheetId="5" hidden="1">#REF!</definedName>
    <definedName name="Z_00E9FB28_752C_11D1_95EF_0000E8CF5EB3_.wvu.Cols" localSheetId="4" hidden="1">#REF!</definedName>
    <definedName name="Z_00E9FB28_752C_11D1_95EF_0000E8CF5EB3_.wvu.Cols" hidden="1">#REF!</definedName>
    <definedName name="Z_00E9FB29_752C_11D1_95EF_0000E8CF5EB3_.wvu.Cols" localSheetId="9" hidden="1">#REF!</definedName>
    <definedName name="Z_00E9FB29_752C_11D1_95EF_0000E8CF5EB3_.wvu.Cols" localSheetId="6" hidden="1">#REF!</definedName>
    <definedName name="Z_00E9FB29_752C_11D1_95EF_0000E8CF5EB3_.wvu.Cols" localSheetId="5" hidden="1">#REF!</definedName>
    <definedName name="Z_00E9FB29_752C_11D1_95EF_0000E8CF5EB3_.wvu.Cols" localSheetId="4" hidden="1">#REF!</definedName>
    <definedName name="Z_00E9FB29_752C_11D1_95EF_0000E8CF5EB3_.wvu.Cols" hidden="1">#REF!</definedName>
    <definedName name="Z_00E9FB2A_752C_11D1_95EF_0000E8CF5EB3_.wvu.Cols" localSheetId="9" hidden="1">#REF!</definedName>
    <definedName name="Z_00E9FB2A_752C_11D1_95EF_0000E8CF5EB3_.wvu.Cols" localSheetId="6" hidden="1">#REF!</definedName>
    <definedName name="Z_00E9FB2A_752C_11D1_95EF_0000E8CF5EB3_.wvu.Cols" localSheetId="5" hidden="1">#REF!</definedName>
    <definedName name="Z_00E9FB2A_752C_11D1_95EF_0000E8CF5EB3_.wvu.Cols" localSheetId="4" hidden="1">#REF!</definedName>
    <definedName name="Z_00E9FB2A_752C_11D1_95EF_0000E8CF5EB3_.wvu.Cols" hidden="1">#REF!</definedName>
    <definedName name="Z_0226D2AF_D2B4_11D1_90EF_0000E8CF30B3_.wvu.Cols" localSheetId="9" hidden="1">#REF!</definedName>
    <definedName name="Z_0226D2AF_D2B4_11D1_90EF_0000E8CF30B3_.wvu.Cols" localSheetId="6" hidden="1">#REF!</definedName>
    <definedName name="Z_0226D2AF_D2B4_11D1_90EF_0000E8CF30B3_.wvu.Cols" localSheetId="5" hidden="1">#REF!</definedName>
    <definedName name="Z_0226D2AF_D2B4_11D1_90EF_0000E8CF30B3_.wvu.Cols" localSheetId="4" hidden="1">#REF!</definedName>
    <definedName name="Z_0226D2AF_D2B4_11D1_90EF_0000E8CF30B3_.wvu.Cols" hidden="1">#REF!</definedName>
    <definedName name="Z_0226D2B0_D2B4_11D1_90EF_0000E8CF30B3_.wvu.Cols" localSheetId="9" hidden="1">#REF!</definedName>
    <definedName name="Z_0226D2B0_D2B4_11D1_90EF_0000E8CF30B3_.wvu.Cols" localSheetId="6" hidden="1">#REF!</definedName>
    <definedName name="Z_0226D2B0_D2B4_11D1_90EF_0000E8CF30B3_.wvu.Cols" localSheetId="5" hidden="1">#REF!</definedName>
    <definedName name="Z_0226D2B0_D2B4_11D1_90EF_0000E8CF30B3_.wvu.Cols" localSheetId="4" hidden="1">#REF!</definedName>
    <definedName name="Z_0226D2B0_D2B4_11D1_90EF_0000E8CF30B3_.wvu.Cols" hidden="1">#REF!</definedName>
    <definedName name="Z_08D00FEF_D43A_11D1_90EF_0000E8CF30B3_.wvu.Cols" localSheetId="9" hidden="1">#REF!</definedName>
    <definedName name="Z_08D00FEF_D43A_11D1_90EF_0000E8CF30B3_.wvu.Cols" localSheetId="6" hidden="1">#REF!</definedName>
    <definedName name="Z_08D00FEF_D43A_11D1_90EF_0000E8CF30B3_.wvu.Cols" localSheetId="5" hidden="1">#REF!</definedName>
    <definedName name="Z_08D00FEF_D43A_11D1_90EF_0000E8CF30B3_.wvu.Cols" localSheetId="4" hidden="1">#REF!</definedName>
    <definedName name="Z_08D00FEF_D43A_11D1_90EF_0000E8CF30B3_.wvu.Cols" hidden="1">#REF!</definedName>
    <definedName name="Z_08D00FF0_D43A_11D1_90EF_0000E8CF30B3_.wvu.Cols" localSheetId="9" hidden="1">#REF!</definedName>
    <definedName name="Z_08D00FF0_D43A_11D1_90EF_0000E8CF30B3_.wvu.Cols" localSheetId="6" hidden="1">#REF!</definedName>
    <definedName name="Z_08D00FF0_D43A_11D1_90EF_0000E8CF30B3_.wvu.Cols" localSheetId="5" hidden="1">#REF!</definedName>
    <definedName name="Z_08D00FF0_D43A_11D1_90EF_0000E8CF30B3_.wvu.Cols" localSheetId="4" hidden="1">#REF!</definedName>
    <definedName name="Z_08D00FF0_D43A_11D1_90EF_0000E8CF30B3_.wvu.Cols" hidden="1">#REF!</definedName>
    <definedName name="Z_094CCD8D_DF24_11D1_90EF_0000E8CF30B3_.wvu.Cols" localSheetId="9" hidden="1">#REF!</definedName>
    <definedName name="Z_094CCD8D_DF24_11D1_90EF_0000E8CF30B3_.wvu.Cols" localSheetId="6" hidden="1">#REF!</definedName>
    <definedName name="Z_094CCD8D_DF24_11D1_90EF_0000E8CF30B3_.wvu.Cols" localSheetId="5" hidden="1">#REF!</definedName>
    <definedName name="Z_094CCD8D_DF24_11D1_90EF_0000E8CF30B3_.wvu.Cols" localSheetId="4" hidden="1">#REF!</definedName>
    <definedName name="Z_094CCD8D_DF24_11D1_90EF_0000E8CF30B3_.wvu.Cols" hidden="1">#REF!</definedName>
    <definedName name="Z_094CCD8F_DF24_11D1_90EF_0000E8CF30B3_.wvu.Cols" localSheetId="9" hidden="1">#REF!</definedName>
    <definedName name="Z_094CCD8F_DF24_11D1_90EF_0000E8CF30B3_.wvu.Cols" localSheetId="6" hidden="1">#REF!</definedName>
    <definedName name="Z_094CCD8F_DF24_11D1_90EF_0000E8CF30B3_.wvu.Cols" localSheetId="5" hidden="1">#REF!</definedName>
    <definedName name="Z_094CCD8F_DF24_11D1_90EF_0000E8CF30B3_.wvu.Cols" localSheetId="4" hidden="1">#REF!</definedName>
    <definedName name="Z_094CCD8F_DF24_11D1_90EF_0000E8CF30B3_.wvu.Cols" hidden="1">#REF!</definedName>
    <definedName name="Z_1194CCEB_BE3A_11D1_95F0_0000E8CF5EB3_.wvu.Cols" localSheetId="9" hidden="1">#REF!,#REF!,#REF!</definedName>
    <definedName name="Z_1194CCEB_BE3A_11D1_95F0_0000E8CF5EB3_.wvu.Cols" localSheetId="14" hidden="1">#REF!,#REF!,#REF!</definedName>
    <definedName name="Z_1194CCEB_BE3A_11D1_95F0_0000E8CF5EB3_.wvu.Cols" localSheetId="6" hidden="1">#REF!,#REF!,#REF!</definedName>
    <definedName name="Z_1194CCEB_BE3A_11D1_95F0_0000E8CF5EB3_.wvu.Cols" localSheetId="5" hidden="1">#REF!,#REF!,#REF!</definedName>
    <definedName name="Z_1194CCEB_BE3A_11D1_95F0_0000E8CF5EB3_.wvu.Cols" localSheetId="4" hidden="1">#REF!,#REF!,#REF!</definedName>
    <definedName name="Z_1194CCEB_BE3A_11D1_95F0_0000E8CF5EB3_.wvu.Cols" hidden="1">#REF!,#REF!,#REF!</definedName>
    <definedName name="Z_1194CCEC_BE3A_11D1_95F0_0000E8CF5EB3_.wvu.Cols" localSheetId="9" hidden="1">#REF!,#REF!,#REF!</definedName>
    <definedName name="Z_1194CCEC_BE3A_11D1_95F0_0000E8CF5EB3_.wvu.Cols" localSheetId="14" hidden="1">#REF!,#REF!,#REF!</definedName>
    <definedName name="Z_1194CCEC_BE3A_11D1_95F0_0000E8CF5EB3_.wvu.Cols" localSheetId="6" hidden="1">#REF!,#REF!,#REF!</definedName>
    <definedName name="Z_1194CCEC_BE3A_11D1_95F0_0000E8CF5EB3_.wvu.Cols" localSheetId="5" hidden="1">#REF!,#REF!,#REF!</definedName>
    <definedName name="Z_1194CCEC_BE3A_11D1_95F0_0000E8CF5EB3_.wvu.Cols" localSheetId="4" hidden="1">#REF!,#REF!,#REF!</definedName>
    <definedName name="Z_1194CCEC_BE3A_11D1_95F0_0000E8CF5EB3_.wvu.Cols" hidden="1">#REF!,#REF!,#REF!</definedName>
    <definedName name="Z_1194CD1A_BE3A_11D1_95F0_0000E8CF5EB3_.wvu.Cols" localSheetId="9" hidden="1">#REF!,#REF!,#REF!</definedName>
    <definedName name="Z_1194CD1A_BE3A_11D1_95F0_0000E8CF5EB3_.wvu.Cols" localSheetId="14" hidden="1">#REF!,#REF!,#REF!</definedName>
    <definedName name="Z_1194CD1A_BE3A_11D1_95F0_0000E8CF5EB3_.wvu.Cols" localSheetId="6" hidden="1">#REF!,#REF!,#REF!</definedName>
    <definedName name="Z_1194CD1A_BE3A_11D1_95F0_0000E8CF5EB3_.wvu.Cols" localSheetId="5" hidden="1">#REF!,#REF!,#REF!</definedName>
    <definedName name="Z_1194CD1A_BE3A_11D1_95F0_0000E8CF5EB3_.wvu.Cols" localSheetId="4" hidden="1">#REF!,#REF!,#REF!</definedName>
    <definedName name="Z_1194CD1A_BE3A_11D1_95F0_0000E8CF5EB3_.wvu.Cols" hidden="1">#REF!,#REF!,#REF!</definedName>
    <definedName name="Z_1194CD1B_BE3A_11D1_95F0_0000E8CF5EB3_.wvu.Cols" localSheetId="9" hidden="1">#REF!,#REF!,#REF!</definedName>
    <definedName name="Z_1194CD1B_BE3A_11D1_95F0_0000E8CF5EB3_.wvu.Cols" localSheetId="6" hidden="1">#REF!,#REF!,#REF!</definedName>
    <definedName name="Z_1194CD1B_BE3A_11D1_95F0_0000E8CF5EB3_.wvu.Cols" localSheetId="5" hidden="1">#REF!,#REF!,#REF!</definedName>
    <definedName name="Z_1194CD1B_BE3A_11D1_95F0_0000E8CF5EB3_.wvu.Cols" localSheetId="4" hidden="1">#REF!,#REF!,#REF!</definedName>
    <definedName name="Z_1194CD1B_BE3A_11D1_95F0_0000E8CF5EB3_.wvu.Cols" hidden="1">#REF!,#REF!,#REF!</definedName>
    <definedName name="Z_16209B87_DA8B_11D1_95F0_0000E8CF5EB3_.wvu.Cols" localSheetId="9" hidden="1">#REF!</definedName>
    <definedName name="Z_16209B87_DA8B_11D1_95F0_0000E8CF5EB3_.wvu.Cols" localSheetId="14" hidden="1">#REF!</definedName>
    <definedName name="Z_16209B87_DA8B_11D1_95F0_0000E8CF5EB3_.wvu.Cols" localSheetId="6" hidden="1">#REF!</definedName>
    <definedName name="Z_16209B87_DA8B_11D1_95F0_0000E8CF5EB3_.wvu.Cols" localSheetId="5" hidden="1">#REF!</definedName>
    <definedName name="Z_16209B87_DA8B_11D1_95F0_0000E8CF5EB3_.wvu.Cols" localSheetId="4" hidden="1">#REF!</definedName>
    <definedName name="Z_16209B87_DA8B_11D1_95F0_0000E8CF5EB3_.wvu.Cols" hidden="1">#REF!</definedName>
    <definedName name="Z_16209B88_DA8B_11D1_95F0_0000E8CF5EB3_.wvu.Cols" localSheetId="9" hidden="1">#REF!</definedName>
    <definedName name="Z_16209B88_DA8B_11D1_95F0_0000E8CF5EB3_.wvu.Cols" localSheetId="14" hidden="1">#REF!</definedName>
    <definedName name="Z_16209B88_DA8B_11D1_95F0_0000E8CF5EB3_.wvu.Cols" localSheetId="6" hidden="1">#REF!</definedName>
    <definedName name="Z_16209B88_DA8B_11D1_95F0_0000E8CF5EB3_.wvu.Cols" localSheetId="5" hidden="1">#REF!</definedName>
    <definedName name="Z_16209B88_DA8B_11D1_95F0_0000E8CF5EB3_.wvu.Cols" localSheetId="4" hidden="1">#REF!</definedName>
    <definedName name="Z_16209B88_DA8B_11D1_95F0_0000E8CF5EB3_.wvu.Cols" hidden="1">#REF!</definedName>
    <definedName name="Z_16C1858A_C3EA_11D1_95F0_0000E8CF5EB3_.wvu.Cols" localSheetId="9" hidden="1">#REF!,#REF!,#REF!</definedName>
    <definedName name="Z_16C1858A_C3EA_11D1_95F0_0000E8CF5EB3_.wvu.Cols" localSheetId="14" hidden="1">#REF!,#REF!,#REF!</definedName>
    <definedName name="Z_16C1858A_C3EA_11D1_95F0_0000E8CF5EB3_.wvu.Cols" localSheetId="6" hidden="1">#REF!,#REF!,#REF!</definedName>
    <definedName name="Z_16C1858A_C3EA_11D1_95F0_0000E8CF5EB3_.wvu.Cols" localSheetId="5" hidden="1">#REF!,#REF!,#REF!</definedName>
    <definedName name="Z_16C1858A_C3EA_11D1_95F0_0000E8CF5EB3_.wvu.Cols" localSheetId="4" hidden="1">#REF!,#REF!,#REF!</definedName>
    <definedName name="Z_16C1858A_C3EA_11D1_95F0_0000E8CF5EB3_.wvu.Cols" hidden="1">#REF!,#REF!,#REF!</definedName>
    <definedName name="Z_16C1858B_C3EA_11D1_95F0_0000E8CF5EB3_.wvu.Cols" localSheetId="9" hidden="1">#REF!,#REF!,#REF!</definedName>
    <definedName name="Z_16C1858B_C3EA_11D1_95F0_0000E8CF5EB3_.wvu.Cols" localSheetId="14" hidden="1">#REF!,#REF!,#REF!</definedName>
    <definedName name="Z_16C1858B_C3EA_11D1_95F0_0000E8CF5EB3_.wvu.Cols" localSheetId="6" hidden="1">#REF!,#REF!,#REF!</definedName>
    <definedName name="Z_16C1858B_C3EA_11D1_95F0_0000E8CF5EB3_.wvu.Cols" localSheetId="5" hidden="1">#REF!,#REF!,#REF!</definedName>
    <definedName name="Z_16C1858B_C3EA_11D1_95F0_0000E8CF5EB3_.wvu.Cols" localSheetId="4" hidden="1">#REF!,#REF!,#REF!</definedName>
    <definedName name="Z_16C1858B_C3EA_11D1_95F0_0000E8CF5EB3_.wvu.Cols" hidden="1">#REF!,#REF!,#REF!</definedName>
    <definedName name="Z_1AE43106_6FD3_11D1_95EF_0000E8CF5EB3_.wvu.Cols" localSheetId="9" hidden="1">#REF!</definedName>
    <definedName name="Z_1AE43106_6FD3_11D1_95EF_0000E8CF5EB3_.wvu.Cols" localSheetId="14" hidden="1">#REF!</definedName>
    <definedName name="Z_1AE43106_6FD3_11D1_95EF_0000E8CF5EB3_.wvu.Cols" localSheetId="6" hidden="1">#REF!</definedName>
    <definedName name="Z_1AE43106_6FD3_11D1_95EF_0000E8CF5EB3_.wvu.Cols" localSheetId="5" hidden="1">#REF!</definedName>
    <definedName name="Z_1AE43106_6FD3_11D1_95EF_0000E8CF5EB3_.wvu.Cols" localSheetId="4" hidden="1">#REF!</definedName>
    <definedName name="Z_1AE43106_6FD3_11D1_95EF_0000E8CF5EB3_.wvu.Cols" hidden="1">#REF!</definedName>
    <definedName name="Z_1AE43107_6FD3_11D1_95EF_0000E8CF5EB3_.wvu.Cols" localSheetId="9" hidden="1">#REF!</definedName>
    <definedName name="Z_1AE43107_6FD3_11D1_95EF_0000E8CF5EB3_.wvu.Cols" localSheetId="14" hidden="1">#REF!</definedName>
    <definedName name="Z_1AE43107_6FD3_11D1_95EF_0000E8CF5EB3_.wvu.Cols" localSheetId="6" hidden="1">#REF!</definedName>
    <definedName name="Z_1AE43107_6FD3_11D1_95EF_0000E8CF5EB3_.wvu.Cols" localSheetId="5" hidden="1">#REF!</definedName>
    <definedName name="Z_1AE43107_6FD3_11D1_95EF_0000E8CF5EB3_.wvu.Cols" localSheetId="4" hidden="1">#REF!</definedName>
    <definedName name="Z_1AE43107_6FD3_11D1_95EF_0000E8CF5EB3_.wvu.Cols" hidden="1">#REF!</definedName>
    <definedName name="Z_1AE43108_6FD3_11D1_95EF_0000E8CF5EB3_.wvu.Cols" localSheetId="9" hidden="1">#REF!</definedName>
    <definedName name="Z_1AE43108_6FD3_11D1_95EF_0000E8CF5EB3_.wvu.Cols" localSheetId="14" hidden="1">#REF!</definedName>
    <definedName name="Z_1AE43108_6FD3_11D1_95EF_0000E8CF5EB3_.wvu.Cols" localSheetId="6" hidden="1">#REF!</definedName>
    <definedName name="Z_1AE43108_6FD3_11D1_95EF_0000E8CF5EB3_.wvu.Cols" localSheetId="5" hidden="1">#REF!</definedName>
    <definedName name="Z_1AE43108_6FD3_11D1_95EF_0000E8CF5EB3_.wvu.Cols" localSheetId="4" hidden="1">#REF!</definedName>
    <definedName name="Z_1AE43108_6FD3_11D1_95EF_0000E8CF5EB3_.wvu.Cols" hidden="1">#REF!</definedName>
    <definedName name="Z_1AE43109_6FD3_11D1_95EF_0000E8CF5EB3_.wvu.Cols" localSheetId="9" hidden="1">#REF!</definedName>
    <definedName name="Z_1AE43109_6FD3_11D1_95EF_0000E8CF5EB3_.wvu.Cols" localSheetId="6" hidden="1">#REF!</definedName>
    <definedName name="Z_1AE43109_6FD3_11D1_95EF_0000E8CF5EB3_.wvu.Cols" localSheetId="5" hidden="1">#REF!</definedName>
    <definedName name="Z_1AE43109_6FD3_11D1_95EF_0000E8CF5EB3_.wvu.Cols" localSheetId="4" hidden="1">#REF!</definedName>
    <definedName name="Z_1AE43109_6FD3_11D1_95EF_0000E8CF5EB3_.wvu.Cols" hidden="1">#REF!</definedName>
    <definedName name="Z_1AE4310A_6FD3_11D1_95EF_0000E8CF5EB3_.wvu.Cols" localSheetId="9" hidden="1">#REF!</definedName>
    <definedName name="Z_1AE4310A_6FD3_11D1_95EF_0000E8CF5EB3_.wvu.Cols" localSheetId="6" hidden="1">#REF!</definedName>
    <definedName name="Z_1AE4310A_6FD3_11D1_95EF_0000E8CF5EB3_.wvu.Cols" localSheetId="5" hidden="1">#REF!</definedName>
    <definedName name="Z_1AE4310A_6FD3_11D1_95EF_0000E8CF5EB3_.wvu.Cols" localSheetId="4" hidden="1">#REF!</definedName>
    <definedName name="Z_1AE4310A_6FD3_11D1_95EF_0000E8CF5EB3_.wvu.Cols" hidden="1">#REF!</definedName>
    <definedName name="Z_1AE4310B_6FD3_11D1_95EF_0000E8CF5EB3_.wvu.Cols" localSheetId="9" hidden="1">#REF!</definedName>
    <definedName name="Z_1AE4310B_6FD3_11D1_95EF_0000E8CF5EB3_.wvu.Cols" localSheetId="6" hidden="1">#REF!</definedName>
    <definedName name="Z_1AE4310B_6FD3_11D1_95EF_0000E8CF5EB3_.wvu.Cols" localSheetId="5" hidden="1">#REF!</definedName>
    <definedName name="Z_1AE4310B_6FD3_11D1_95EF_0000E8CF5EB3_.wvu.Cols" localSheetId="4" hidden="1">#REF!</definedName>
    <definedName name="Z_1AE4310B_6FD3_11D1_95EF_0000E8CF5EB3_.wvu.Cols" hidden="1">#REF!</definedName>
    <definedName name="Z_28558E5F_DE84_11D1_90EF_0000E8CF30B3_.wvu.Cols" localSheetId="9" hidden="1">#REF!</definedName>
    <definedName name="Z_28558E5F_DE84_11D1_90EF_0000E8CF30B3_.wvu.Cols" localSheetId="6" hidden="1">#REF!</definedName>
    <definedName name="Z_28558E5F_DE84_11D1_90EF_0000E8CF30B3_.wvu.Cols" localSheetId="5" hidden="1">#REF!</definedName>
    <definedName name="Z_28558E5F_DE84_11D1_90EF_0000E8CF30B3_.wvu.Cols" localSheetId="4" hidden="1">#REF!</definedName>
    <definedName name="Z_28558E5F_DE84_11D1_90EF_0000E8CF30B3_.wvu.Cols" hidden="1">#REF!</definedName>
    <definedName name="Z_28558E61_DE84_11D1_90EF_0000E8CF30B3_.wvu.Cols" localSheetId="9" hidden="1">#REF!</definedName>
    <definedName name="Z_28558E61_DE84_11D1_90EF_0000E8CF30B3_.wvu.Cols" localSheetId="6" hidden="1">#REF!</definedName>
    <definedName name="Z_28558E61_DE84_11D1_90EF_0000E8CF30B3_.wvu.Cols" localSheetId="5" hidden="1">#REF!</definedName>
    <definedName name="Z_28558E61_DE84_11D1_90EF_0000E8CF30B3_.wvu.Cols" localSheetId="4" hidden="1">#REF!</definedName>
    <definedName name="Z_28558E61_DE84_11D1_90EF_0000E8CF30B3_.wvu.Cols" hidden="1">#REF!</definedName>
    <definedName name="Z_2BA5AE37_867C_11D1_95EF_0000E8CF5EB3_.wvu.Cols" localSheetId="9" hidden="1">#REF!</definedName>
    <definedName name="Z_2BA5AE37_867C_11D1_95EF_0000E8CF5EB3_.wvu.Cols" localSheetId="6" hidden="1">#REF!</definedName>
    <definedName name="Z_2BA5AE37_867C_11D1_95EF_0000E8CF5EB3_.wvu.Cols" localSheetId="5" hidden="1">#REF!</definedName>
    <definedName name="Z_2BA5AE37_867C_11D1_95EF_0000E8CF5EB3_.wvu.Cols" localSheetId="4" hidden="1">#REF!</definedName>
    <definedName name="Z_2BA5AE37_867C_11D1_95EF_0000E8CF5EB3_.wvu.Cols" hidden="1">#REF!</definedName>
    <definedName name="Z_2BA5AE38_867C_11D1_95EF_0000E8CF5EB3_.wvu.Cols" localSheetId="9" hidden="1">#REF!</definedName>
    <definedName name="Z_2BA5AE38_867C_11D1_95EF_0000E8CF5EB3_.wvu.Cols" localSheetId="6" hidden="1">#REF!</definedName>
    <definedName name="Z_2BA5AE38_867C_11D1_95EF_0000E8CF5EB3_.wvu.Cols" localSheetId="5" hidden="1">#REF!</definedName>
    <definedName name="Z_2BA5AE38_867C_11D1_95EF_0000E8CF5EB3_.wvu.Cols" localSheetId="4" hidden="1">#REF!</definedName>
    <definedName name="Z_2BA5AE38_867C_11D1_95EF_0000E8CF5EB3_.wvu.Cols" hidden="1">#REF!</definedName>
    <definedName name="Z_2BA5AE39_867C_11D1_95EF_0000E8CF5EB3_.wvu.Cols" localSheetId="9" hidden="1">#REF!</definedName>
    <definedName name="Z_2BA5AE39_867C_11D1_95EF_0000E8CF5EB3_.wvu.Cols" localSheetId="6" hidden="1">#REF!</definedName>
    <definedName name="Z_2BA5AE39_867C_11D1_95EF_0000E8CF5EB3_.wvu.Cols" localSheetId="5" hidden="1">#REF!</definedName>
    <definedName name="Z_2BA5AE39_867C_11D1_95EF_0000E8CF5EB3_.wvu.Cols" localSheetId="4" hidden="1">#REF!</definedName>
    <definedName name="Z_2BA5AE39_867C_11D1_95EF_0000E8CF5EB3_.wvu.Cols" hidden="1">#REF!</definedName>
    <definedName name="Z_2BA5AE3A_867C_11D1_95EF_0000E8CF5EB3_.wvu.Cols" localSheetId="9" hidden="1">#REF!</definedName>
    <definedName name="Z_2BA5AE3A_867C_11D1_95EF_0000E8CF5EB3_.wvu.Cols" localSheetId="6" hidden="1">#REF!</definedName>
    <definedName name="Z_2BA5AE3A_867C_11D1_95EF_0000E8CF5EB3_.wvu.Cols" localSheetId="5" hidden="1">#REF!</definedName>
    <definedName name="Z_2BA5AE3A_867C_11D1_95EF_0000E8CF5EB3_.wvu.Cols" localSheetId="4" hidden="1">#REF!</definedName>
    <definedName name="Z_2BA5AE3A_867C_11D1_95EF_0000E8CF5EB3_.wvu.Cols" hidden="1">#REF!</definedName>
    <definedName name="Z_2BA5AE3B_867C_11D1_95EF_0000E8CF5EB3_.wvu.Cols" localSheetId="9" hidden="1">#REF!</definedName>
    <definedName name="Z_2BA5AE3B_867C_11D1_95EF_0000E8CF5EB3_.wvu.Cols" localSheetId="6" hidden="1">#REF!</definedName>
    <definedName name="Z_2BA5AE3B_867C_11D1_95EF_0000E8CF5EB3_.wvu.Cols" localSheetId="5" hidden="1">#REF!</definedName>
    <definedName name="Z_2BA5AE3B_867C_11D1_95EF_0000E8CF5EB3_.wvu.Cols" localSheetId="4" hidden="1">#REF!</definedName>
    <definedName name="Z_2BA5AE3B_867C_11D1_95EF_0000E8CF5EB3_.wvu.Cols" hidden="1">#REF!</definedName>
    <definedName name="Z_2BA5AE3C_867C_11D1_95EF_0000E8CF5EB3_.wvu.Cols" localSheetId="9" hidden="1">#REF!</definedName>
    <definedName name="Z_2BA5AE3C_867C_11D1_95EF_0000E8CF5EB3_.wvu.Cols" localSheetId="6" hidden="1">#REF!</definedName>
    <definedName name="Z_2BA5AE3C_867C_11D1_95EF_0000E8CF5EB3_.wvu.Cols" localSheetId="5" hidden="1">#REF!</definedName>
    <definedName name="Z_2BA5AE3C_867C_11D1_95EF_0000E8CF5EB3_.wvu.Cols" localSheetId="4" hidden="1">#REF!</definedName>
    <definedName name="Z_2BA5AE3C_867C_11D1_95EF_0000E8CF5EB3_.wvu.Cols" hidden="1">#REF!</definedName>
    <definedName name="Z_2E234CCD_CD53_11D1_95F0_0000E8CF5EB3_.wvu.Cols" localSheetId="9" hidden="1">#REF!,#REF!</definedName>
    <definedName name="Z_2E234CCD_CD53_11D1_95F0_0000E8CF5EB3_.wvu.Cols" localSheetId="14" hidden="1">#REF!,#REF!</definedName>
    <definedName name="Z_2E234CCD_CD53_11D1_95F0_0000E8CF5EB3_.wvu.Cols" localSheetId="6" hidden="1">#REF!,#REF!</definedName>
    <definedName name="Z_2E234CCD_CD53_11D1_95F0_0000E8CF5EB3_.wvu.Cols" localSheetId="5" hidden="1">#REF!,#REF!</definedName>
    <definedName name="Z_2E234CCD_CD53_11D1_95F0_0000E8CF5EB3_.wvu.Cols" localSheetId="4" hidden="1">#REF!,#REF!</definedName>
    <definedName name="Z_2E234CCD_CD53_11D1_95F0_0000E8CF5EB3_.wvu.Cols" hidden="1">#REF!,#REF!</definedName>
    <definedName name="Z_2E234CCE_CD53_11D1_95F0_0000E8CF5EB3_.wvu.Cols" localSheetId="9" hidden="1">#REF!,#REF!</definedName>
    <definedName name="Z_2E234CCE_CD53_11D1_95F0_0000E8CF5EB3_.wvu.Cols" localSheetId="14" hidden="1">#REF!,#REF!</definedName>
    <definedName name="Z_2E234CCE_CD53_11D1_95F0_0000E8CF5EB3_.wvu.Cols" localSheetId="6" hidden="1">#REF!,#REF!</definedName>
    <definedName name="Z_2E234CCE_CD53_11D1_95F0_0000E8CF5EB3_.wvu.Cols" localSheetId="5" hidden="1">#REF!,#REF!</definedName>
    <definedName name="Z_2E234CCE_CD53_11D1_95F0_0000E8CF5EB3_.wvu.Cols" localSheetId="4" hidden="1">#REF!,#REF!</definedName>
    <definedName name="Z_2E234CCE_CD53_11D1_95F0_0000E8CF5EB3_.wvu.Cols" hidden="1">#REF!,#REF!</definedName>
    <definedName name="Z_36EB8841_7874_11D1_95EF_0000E8CF5EB3_.wvu.Cols" localSheetId="9" hidden="1">#REF!</definedName>
    <definedName name="Z_36EB8841_7874_11D1_95EF_0000E8CF5EB3_.wvu.Cols" localSheetId="14" hidden="1">#REF!</definedName>
    <definedName name="Z_36EB8841_7874_11D1_95EF_0000E8CF5EB3_.wvu.Cols" localSheetId="6" hidden="1">#REF!</definedName>
    <definedName name="Z_36EB8841_7874_11D1_95EF_0000E8CF5EB3_.wvu.Cols" localSheetId="5" hidden="1">#REF!</definedName>
    <definedName name="Z_36EB8841_7874_11D1_95EF_0000E8CF5EB3_.wvu.Cols" localSheetId="4" hidden="1">#REF!</definedName>
    <definedName name="Z_36EB8841_7874_11D1_95EF_0000E8CF5EB3_.wvu.Cols" hidden="1">#REF!</definedName>
    <definedName name="Z_36EB8842_7874_11D1_95EF_0000E8CF5EB3_.wvu.Cols" localSheetId="9" hidden="1">#REF!</definedName>
    <definedName name="Z_36EB8842_7874_11D1_95EF_0000E8CF5EB3_.wvu.Cols" localSheetId="14" hidden="1">#REF!</definedName>
    <definedName name="Z_36EB8842_7874_11D1_95EF_0000E8CF5EB3_.wvu.Cols" localSheetId="6" hidden="1">#REF!</definedName>
    <definedName name="Z_36EB8842_7874_11D1_95EF_0000E8CF5EB3_.wvu.Cols" localSheetId="5" hidden="1">#REF!</definedName>
    <definedName name="Z_36EB8842_7874_11D1_95EF_0000E8CF5EB3_.wvu.Cols" localSheetId="4" hidden="1">#REF!</definedName>
    <definedName name="Z_36EB8842_7874_11D1_95EF_0000E8CF5EB3_.wvu.Cols" hidden="1">#REF!</definedName>
    <definedName name="Z_36EB8843_7874_11D1_95EF_0000E8CF5EB3_.wvu.Cols" localSheetId="9" hidden="1">#REF!</definedName>
    <definedName name="Z_36EB8843_7874_11D1_95EF_0000E8CF5EB3_.wvu.Cols" localSheetId="14" hidden="1">#REF!</definedName>
    <definedName name="Z_36EB8843_7874_11D1_95EF_0000E8CF5EB3_.wvu.Cols" localSheetId="6" hidden="1">#REF!</definedName>
    <definedName name="Z_36EB8843_7874_11D1_95EF_0000E8CF5EB3_.wvu.Cols" localSheetId="5" hidden="1">#REF!</definedName>
    <definedName name="Z_36EB8843_7874_11D1_95EF_0000E8CF5EB3_.wvu.Cols" localSheetId="4" hidden="1">#REF!</definedName>
    <definedName name="Z_36EB8843_7874_11D1_95EF_0000E8CF5EB3_.wvu.Cols" hidden="1">#REF!</definedName>
    <definedName name="Z_36EB8844_7874_11D1_95EF_0000E8CF5EB3_.wvu.Cols" localSheetId="9" hidden="1">#REF!</definedName>
    <definedName name="Z_36EB8844_7874_11D1_95EF_0000E8CF5EB3_.wvu.Cols" localSheetId="6" hidden="1">#REF!</definedName>
    <definedName name="Z_36EB8844_7874_11D1_95EF_0000E8CF5EB3_.wvu.Cols" localSheetId="5" hidden="1">#REF!</definedName>
    <definedName name="Z_36EB8844_7874_11D1_95EF_0000E8CF5EB3_.wvu.Cols" localSheetId="4" hidden="1">#REF!</definedName>
    <definedName name="Z_36EB8844_7874_11D1_95EF_0000E8CF5EB3_.wvu.Cols" hidden="1">#REF!</definedName>
    <definedName name="Z_36EB8845_7874_11D1_95EF_0000E8CF5EB3_.wvu.Cols" localSheetId="9" hidden="1">#REF!</definedName>
    <definedName name="Z_36EB8845_7874_11D1_95EF_0000E8CF5EB3_.wvu.Cols" localSheetId="6" hidden="1">#REF!</definedName>
    <definedName name="Z_36EB8845_7874_11D1_95EF_0000E8CF5EB3_.wvu.Cols" localSheetId="5" hidden="1">#REF!</definedName>
    <definedName name="Z_36EB8845_7874_11D1_95EF_0000E8CF5EB3_.wvu.Cols" localSheetId="4" hidden="1">#REF!</definedName>
    <definedName name="Z_36EB8845_7874_11D1_95EF_0000E8CF5EB3_.wvu.Cols" hidden="1">#REF!</definedName>
    <definedName name="Z_36EB8846_7874_11D1_95EF_0000E8CF5EB3_.wvu.Cols" localSheetId="9" hidden="1">#REF!</definedName>
    <definedName name="Z_36EB8846_7874_11D1_95EF_0000E8CF5EB3_.wvu.Cols" localSheetId="6" hidden="1">#REF!</definedName>
    <definedName name="Z_36EB8846_7874_11D1_95EF_0000E8CF5EB3_.wvu.Cols" localSheetId="5" hidden="1">#REF!</definedName>
    <definedName name="Z_36EB8846_7874_11D1_95EF_0000E8CF5EB3_.wvu.Cols" localSheetId="4" hidden="1">#REF!</definedName>
    <definedName name="Z_36EB8846_7874_11D1_95EF_0000E8CF5EB3_.wvu.Cols" hidden="1">#REF!</definedName>
    <definedName name="Z_384F6556_CF6C_11D1_90EF_0000E8CF30B3_.wvu.Cols" localSheetId="9" hidden="1">#REF!,#REF!</definedName>
    <definedName name="Z_384F6556_CF6C_11D1_90EF_0000E8CF30B3_.wvu.Cols" localSheetId="14" hidden="1">#REF!,#REF!</definedName>
    <definedName name="Z_384F6556_CF6C_11D1_90EF_0000E8CF30B3_.wvu.Cols" localSheetId="6" hidden="1">#REF!,#REF!</definedName>
    <definedName name="Z_384F6556_CF6C_11D1_90EF_0000E8CF30B3_.wvu.Cols" localSheetId="5" hidden="1">#REF!,#REF!</definedName>
    <definedName name="Z_384F6556_CF6C_11D1_90EF_0000E8CF30B3_.wvu.Cols" localSheetId="4" hidden="1">#REF!,#REF!</definedName>
    <definedName name="Z_384F6556_CF6C_11D1_90EF_0000E8CF30B3_.wvu.Cols" hidden="1">#REF!,#REF!</definedName>
    <definedName name="Z_384F6557_CF6C_11D1_90EF_0000E8CF30B3_.wvu.Cols" localSheetId="9" hidden="1">#REF!,#REF!</definedName>
    <definedName name="Z_384F6557_CF6C_11D1_90EF_0000E8CF30B3_.wvu.Cols" localSheetId="14" hidden="1">#REF!,#REF!</definedName>
    <definedName name="Z_384F6557_CF6C_11D1_90EF_0000E8CF30B3_.wvu.Cols" localSheetId="6" hidden="1">#REF!,#REF!</definedName>
    <definedName name="Z_384F6557_CF6C_11D1_90EF_0000E8CF30B3_.wvu.Cols" localSheetId="5" hidden="1">#REF!,#REF!</definedName>
    <definedName name="Z_384F6557_CF6C_11D1_90EF_0000E8CF30B3_.wvu.Cols" localSheetId="4" hidden="1">#REF!,#REF!</definedName>
    <definedName name="Z_384F6557_CF6C_11D1_90EF_0000E8CF30B3_.wvu.Cols" hidden="1">#REF!,#REF!</definedName>
    <definedName name="Z_3A8BECB3_81B4_11D1_95EF_0000E8CF5EB3_.wvu.Cols" localSheetId="9" hidden="1">#REF!</definedName>
    <definedName name="Z_3A8BECB3_81B4_11D1_95EF_0000E8CF5EB3_.wvu.Cols" localSheetId="14" hidden="1">#REF!</definedName>
    <definedName name="Z_3A8BECB3_81B4_11D1_95EF_0000E8CF5EB3_.wvu.Cols" localSheetId="6" hidden="1">#REF!</definedName>
    <definedName name="Z_3A8BECB3_81B4_11D1_95EF_0000E8CF5EB3_.wvu.Cols" localSheetId="5" hidden="1">#REF!</definedName>
    <definedName name="Z_3A8BECB3_81B4_11D1_95EF_0000E8CF5EB3_.wvu.Cols" localSheetId="4" hidden="1">#REF!</definedName>
    <definedName name="Z_3A8BECB3_81B4_11D1_95EF_0000E8CF5EB3_.wvu.Cols" hidden="1">#REF!</definedName>
    <definedName name="Z_3A8BECB4_81B4_11D1_95EF_0000E8CF5EB3_.wvu.Cols" localSheetId="9" hidden="1">#REF!</definedName>
    <definedName name="Z_3A8BECB4_81B4_11D1_95EF_0000E8CF5EB3_.wvu.Cols" localSheetId="14" hidden="1">#REF!</definedName>
    <definedName name="Z_3A8BECB4_81B4_11D1_95EF_0000E8CF5EB3_.wvu.Cols" localSheetId="6" hidden="1">#REF!</definedName>
    <definedName name="Z_3A8BECB4_81B4_11D1_95EF_0000E8CF5EB3_.wvu.Cols" localSheetId="5" hidden="1">#REF!</definedName>
    <definedName name="Z_3A8BECB4_81B4_11D1_95EF_0000E8CF5EB3_.wvu.Cols" localSheetId="4" hidden="1">#REF!</definedName>
    <definedName name="Z_3A8BECB4_81B4_11D1_95EF_0000E8CF5EB3_.wvu.Cols" hidden="1">#REF!</definedName>
    <definedName name="Z_3A8BECB5_81B4_11D1_95EF_0000E8CF5EB3_.wvu.Cols" localSheetId="9" hidden="1">#REF!</definedName>
    <definedName name="Z_3A8BECB5_81B4_11D1_95EF_0000E8CF5EB3_.wvu.Cols" localSheetId="14" hidden="1">#REF!</definedName>
    <definedName name="Z_3A8BECB5_81B4_11D1_95EF_0000E8CF5EB3_.wvu.Cols" localSheetId="6" hidden="1">#REF!</definedName>
    <definedName name="Z_3A8BECB5_81B4_11D1_95EF_0000E8CF5EB3_.wvu.Cols" localSheetId="5" hidden="1">#REF!</definedName>
    <definedName name="Z_3A8BECB5_81B4_11D1_95EF_0000E8CF5EB3_.wvu.Cols" localSheetId="4" hidden="1">#REF!</definedName>
    <definedName name="Z_3A8BECB5_81B4_11D1_95EF_0000E8CF5EB3_.wvu.Cols" hidden="1">#REF!</definedName>
    <definedName name="Z_3A8BECB6_81B4_11D1_95EF_0000E8CF5EB3_.wvu.Cols" localSheetId="9" hidden="1">#REF!</definedName>
    <definedName name="Z_3A8BECB6_81B4_11D1_95EF_0000E8CF5EB3_.wvu.Cols" localSheetId="6" hidden="1">#REF!</definedName>
    <definedName name="Z_3A8BECB6_81B4_11D1_95EF_0000E8CF5EB3_.wvu.Cols" localSheetId="5" hidden="1">#REF!</definedName>
    <definedName name="Z_3A8BECB6_81B4_11D1_95EF_0000E8CF5EB3_.wvu.Cols" localSheetId="4" hidden="1">#REF!</definedName>
    <definedName name="Z_3A8BECB6_81B4_11D1_95EF_0000E8CF5EB3_.wvu.Cols" hidden="1">#REF!</definedName>
    <definedName name="Z_3A8BECB7_81B4_11D1_95EF_0000E8CF5EB3_.wvu.Cols" localSheetId="9" hidden="1">#REF!</definedName>
    <definedName name="Z_3A8BECB7_81B4_11D1_95EF_0000E8CF5EB3_.wvu.Cols" localSheetId="6" hidden="1">#REF!</definedName>
    <definedName name="Z_3A8BECB7_81B4_11D1_95EF_0000E8CF5EB3_.wvu.Cols" localSheetId="5" hidden="1">#REF!</definedName>
    <definedName name="Z_3A8BECB7_81B4_11D1_95EF_0000E8CF5EB3_.wvu.Cols" localSheetId="4" hidden="1">#REF!</definedName>
    <definedName name="Z_3A8BECB7_81B4_11D1_95EF_0000E8CF5EB3_.wvu.Cols" hidden="1">#REF!</definedName>
    <definedName name="Z_3A8BECB8_81B4_11D1_95EF_0000E8CF5EB3_.wvu.Cols" localSheetId="9" hidden="1">#REF!</definedName>
    <definedName name="Z_3A8BECB8_81B4_11D1_95EF_0000E8CF5EB3_.wvu.Cols" localSheetId="6" hidden="1">#REF!</definedName>
    <definedName name="Z_3A8BECB8_81B4_11D1_95EF_0000E8CF5EB3_.wvu.Cols" localSheetId="5" hidden="1">#REF!</definedName>
    <definedName name="Z_3A8BECB8_81B4_11D1_95EF_0000E8CF5EB3_.wvu.Cols" localSheetId="4" hidden="1">#REF!</definedName>
    <definedName name="Z_3A8BECB8_81B4_11D1_95EF_0000E8CF5EB3_.wvu.Cols" hidden="1">#REF!</definedName>
    <definedName name="Z_3BAA8BE3_6B0B_11D1_95EF_0000E8CF5EB3_.wvu.Cols" localSheetId="9" hidden="1">#REF!</definedName>
    <definedName name="Z_3BAA8BE3_6B0B_11D1_95EF_0000E8CF5EB3_.wvu.Cols" localSheetId="6" hidden="1">#REF!</definedName>
    <definedName name="Z_3BAA8BE3_6B0B_11D1_95EF_0000E8CF5EB3_.wvu.Cols" localSheetId="5" hidden="1">#REF!</definedName>
    <definedName name="Z_3BAA8BE3_6B0B_11D1_95EF_0000E8CF5EB3_.wvu.Cols" localSheetId="4" hidden="1">#REF!</definedName>
    <definedName name="Z_3BAA8BE3_6B0B_11D1_95EF_0000E8CF5EB3_.wvu.Cols" hidden="1">#REF!</definedName>
    <definedName name="Z_3BAA8BE4_6B0B_11D1_95EF_0000E8CF5EB3_.wvu.Cols" localSheetId="9" hidden="1">#REF!</definedName>
    <definedName name="Z_3BAA8BE4_6B0B_11D1_95EF_0000E8CF5EB3_.wvu.Cols" localSheetId="6" hidden="1">#REF!</definedName>
    <definedName name="Z_3BAA8BE4_6B0B_11D1_95EF_0000E8CF5EB3_.wvu.Cols" localSheetId="5" hidden="1">#REF!</definedName>
    <definedName name="Z_3BAA8BE4_6B0B_11D1_95EF_0000E8CF5EB3_.wvu.Cols" localSheetId="4" hidden="1">#REF!</definedName>
    <definedName name="Z_3BAA8BE4_6B0B_11D1_95EF_0000E8CF5EB3_.wvu.Cols" hidden="1">#REF!</definedName>
    <definedName name="Z_3BAA8BE5_6B0B_11D1_95EF_0000E8CF5EB3_.wvu.Cols" localSheetId="9" hidden="1">#REF!</definedName>
    <definedName name="Z_3BAA8BE5_6B0B_11D1_95EF_0000E8CF5EB3_.wvu.Cols" localSheetId="6" hidden="1">#REF!</definedName>
    <definedName name="Z_3BAA8BE5_6B0B_11D1_95EF_0000E8CF5EB3_.wvu.Cols" localSheetId="5" hidden="1">#REF!</definedName>
    <definedName name="Z_3BAA8BE5_6B0B_11D1_95EF_0000E8CF5EB3_.wvu.Cols" localSheetId="4" hidden="1">#REF!</definedName>
    <definedName name="Z_3BAA8BE5_6B0B_11D1_95EF_0000E8CF5EB3_.wvu.Cols" hidden="1">#REF!</definedName>
    <definedName name="Z_3BAA8BE6_6B0B_11D1_95EF_0000E8CF5EB3_.wvu.Cols" localSheetId="9" hidden="1">#REF!</definedName>
    <definedName name="Z_3BAA8BE6_6B0B_11D1_95EF_0000E8CF5EB3_.wvu.Cols" localSheetId="6" hidden="1">#REF!</definedName>
    <definedName name="Z_3BAA8BE6_6B0B_11D1_95EF_0000E8CF5EB3_.wvu.Cols" localSheetId="5" hidden="1">#REF!</definedName>
    <definedName name="Z_3BAA8BE6_6B0B_11D1_95EF_0000E8CF5EB3_.wvu.Cols" localSheetId="4" hidden="1">#REF!</definedName>
    <definedName name="Z_3BAA8BE6_6B0B_11D1_95EF_0000E8CF5EB3_.wvu.Cols" hidden="1">#REF!</definedName>
    <definedName name="Z_3BAA8BE7_6B0B_11D1_95EF_0000E8CF5EB3_.wvu.Cols" localSheetId="9" hidden="1">#REF!</definedName>
    <definedName name="Z_3BAA8BE7_6B0B_11D1_95EF_0000E8CF5EB3_.wvu.Cols" localSheetId="6" hidden="1">#REF!</definedName>
    <definedName name="Z_3BAA8BE7_6B0B_11D1_95EF_0000E8CF5EB3_.wvu.Cols" localSheetId="5" hidden="1">#REF!</definedName>
    <definedName name="Z_3BAA8BE7_6B0B_11D1_95EF_0000E8CF5EB3_.wvu.Cols" localSheetId="4" hidden="1">#REF!</definedName>
    <definedName name="Z_3BAA8BE7_6B0B_11D1_95EF_0000E8CF5EB3_.wvu.Cols" hidden="1">#REF!</definedName>
    <definedName name="Z_3BAA8BE8_6B0B_11D1_95EF_0000E8CF5EB3_.wvu.Cols" localSheetId="9" hidden="1">#REF!</definedName>
    <definedName name="Z_3BAA8BE8_6B0B_11D1_95EF_0000E8CF5EB3_.wvu.Cols" localSheetId="6" hidden="1">#REF!</definedName>
    <definedName name="Z_3BAA8BE8_6B0B_11D1_95EF_0000E8CF5EB3_.wvu.Cols" localSheetId="5" hidden="1">#REF!</definedName>
    <definedName name="Z_3BAA8BE8_6B0B_11D1_95EF_0000E8CF5EB3_.wvu.Cols" localSheetId="4" hidden="1">#REF!</definedName>
    <definedName name="Z_3BAA8BE8_6B0B_11D1_95EF_0000E8CF5EB3_.wvu.Cols" hidden="1">#REF!</definedName>
    <definedName name="Z_3BE15160_7B74_11D1_95EF_0000E8CF5EB3_.wvu.Cols" localSheetId="9" hidden="1">#REF!</definedName>
    <definedName name="Z_3BE15160_7B74_11D1_95EF_0000E8CF5EB3_.wvu.Cols" localSheetId="6" hidden="1">#REF!</definedName>
    <definedName name="Z_3BE15160_7B74_11D1_95EF_0000E8CF5EB3_.wvu.Cols" localSheetId="5" hidden="1">#REF!</definedName>
    <definedName name="Z_3BE15160_7B74_11D1_95EF_0000E8CF5EB3_.wvu.Cols" localSheetId="4" hidden="1">#REF!</definedName>
    <definedName name="Z_3BE15160_7B74_11D1_95EF_0000E8CF5EB3_.wvu.Cols" hidden="1">#REF!</definedName>
    <definedName name="Z_3BE15161_7B74_11D1_95EF_0000E8CF5EB3_.wvu.Cols" localSheetId="9" hidden="1">#REF!</definedName>
    <definedName name="Z_3BE15161_7B74_11D1_95EF_0000E8CF5EB3_.wvu.Cols" localSheetId="6" hidden="1">#REF!</definedName>
    <definedName name="Z_3BE15161_7B74_11D1_95EF_0000E8CF5EB3_.wvu.Cols" localSheetId="5" hidden="1">#REF!</definedName>
    <definedName name="Z_3BE15161_7B74_11D1_95EF_0000E8CF5EB3_.wvu.Cols" localSheetId="4" hidden="1">#REF!</definedName>
    <definedName name="Z_3BE15161_7B74_11D1_95EF_0000E8CF5EB3_.wvu.Cols" hidden="1">#REF!</definedName>
    <definedName name="Z_3BE15162_7B74_11D1_95EF_0000E8CF5EB3_.wvu.Cols" localSheetId="9" hidden="1">#REF!</definedName>
    <definedName name="Z_3BE15162_7B74_11D1_95EF_0000E8CF5EB3_.wvu.Cols" localSheetId="6" hidden="1">#REF!</definedName>
    <definedName name="Z_3BE15162_7B74_11D1_95EF_0000E8CF5EB3_.wvu.Cols" localSheetId="5" hidden="1">#REF!</definedName>
    <definedName name="Z_3BE15162_7B74_11D1_95EF_0000E8CF5EB3_.wvu.Cols" localSheetId="4" hidden="1">#REF!</definedName>
    <definedName name="Z_3BE15162_7B74_11D1_95EF_0000E8CF5EB3_.wvu.Cols" hidden="1">#REF!</definedName>
    <definedName name="Z_3BE15163_7B74_11D1_95EF_0000E8CF5EB3_.wvu.Cols" localSheetId="9" hidden="1">#REF!</definedName>
    <definedName name="Z_3BE15163_7B74_11D1_95EF_0000E8CF5EB3_.wvu.Cols" localSheetId="6" hidden="1">#REF!</definedName>
    <definedName name="Z_3BE15163_7B74_11D1_95EF_0000E8CF5EB3_.wvu.Cols" localSheetId="5" hidden="1">#REF!</definedName>
    <definedName name="Z_3BE15163_7B74_11D1_95EF_0000E8CF5EB3_.wvu.Cols" localSheetId="4" hidden="1">#REF!</definedName>
    <definedName name="Z_3BE15163_7B74_11D1_95EF_0000E8CF5EB3_.wvu.Cols" hidden="1">#REF!</definedName>
    <definedName name="Z_3BE15164_7B74_11D1_95EF_0000E8CF5EB3_.wvu.Cols" localSheetId="9" hidden="1">#REF!</definedName>
    <definedName name="Z_3BE15164_7B74_11D1_95EF_0000E8CF5EB3_.wvu.Cols" localSheetId="6" hidden="1">#REF!</definedName>
    <definedName name="Z_3BE15164_7B74_11D1_95EF_0000E8CF5EB3_.wvu.Cols" localSheetId="5" hidden="1">#REF!</definedName>
    <definedName name="Z_3BE15164_7B74_11D1_95EF_0000E8CF5EB3_.wvu.Cols" localSheetId="4" hidden="1">#REF!</definedName>
    <definedName name="Z_3BE15164_7B74_11D1_95EF_0000E8CF5EB3_.wvu.Cols" hidden="1">#REF!</definedName>
    <definedName name="Z_3BE15165_7B74_11D1_95EF_0000E8CF5EB3_.wvu.Cols" localSheetId="9" hidden="1">#REF!</definedName>
    <definedName name="Z_3BE15165_7B74_11D1_95EF_0000E8CF5EB3_.wvu.Cols" localSheetId="6" hidden="1">#REF!</definedName>
    <definedName name="Z_3BE15165_7B74_11D1_95EF_0000E8CF5EB3_.wvu.Cols" localSheetId="5" hidden="1">#REF!</definedName>
    <definedName name="Z_3BE15165_7B74_11D1_95EF_0000E8CF5EB3_.wvu.Cols" localSheetId="4" hidden="1">#REF!</definedName>
    <definedName name="Z_3BE15165_7B74_11D1_95EF_0000E8CF5EB3_.wvu.Cols" hidden="1">#REF!</definedName>
    <definedName name="Z_3BF18F2D_D50E_11D1_95F0_0000E8CF5EB3_.wvu.Cols" localSheetId="9" hidden="1">#REF!</definedName>
    <definedName name="Z_3BF18F2D_D50E_11D1_95F0_0000E8CF5EB3_.wvu.Cols" localSheetId="6" hidden="1">#REF!</definedName>
    <definedName name="Z_3BF18F2D_D50E_11D1_95F0_0000E8CF5EB3_.wvu.Cols" localSheetId="5" hidden="1">#REF!</definedName>
    <definedName name="Z_3BF18F2D_D50E_11D1_95F0_0000E8CF5EB3_.wvu.Cols" localSheetId="4" hidden="1">#REF!</definedName>
    <definedName name="Z_3BF18F2D_D50E_11D1_95F0_0000E8CF5EB3_.wvu.Cols" hidden="1">#REF!</definedName>
    <definedName name="Z_3BF18F2E_D50E_11D1_95F0_0000E8CF5EB3_.wvu.Cols" localSheetId="9" hidden="1">#REF!</definedName>
    <definedName name="Z_3BF18F2E_D50E_11D1_95F0_0000E8CF5EB3_.wvu.Cols" localSheetId="6" hidden="1">#REF!</definedName>
    <definedName name="Z_3BF18F2E_D50E_11D1_95F0_0000E8CF5EB3_.wvu.Cols" localSheetId="5" hidden="1">#REF!</definedName>
    <definedName name="Z_3BF18F2E_D50E_11D1_95F0_0000E8CF5EB3_.wvu.Cols" localSheetId="4" hidden="1">#REF!</definedName>
    <definedName name="Z_3BF18F2E_D50E_11D1_95F0_0000E8CF5EB3_.wvu.Cols" hidden="1">#REF!</definedName>
    <definedName name="Z_3DC7E54C_6637_11D1_95EE_0000E8CF5EB3_.wvu.Cols" localSheetId="9" hidden="1">#REF!</definedName>
    <definedName name="Z_3DC7E54C_6637_11D1_95EE_0000E8CF5EB3_.wvu.Cols" localSheetId="6" hidden="1">#REF!</definedName>
    <definedName name="Z_3DC7E54C_6637_11D1_95EE_0000E8CF5EB3_.wvu.Cols" localSheetId="5" hidden="1">#REF!</definedName>
    <definedName name="Z_3DC7E54C_6637_11D1_95EE_0000E8CF5EB3_.wvu.Cols" localSheetId="4" hidden="1">#REF!</definedName>
    <definedName name="Z_3DC7E54C_6637_11D1_95EE_0000E8CF5EB3_.wvu.Cols" hidden="1">#REF!</definedName>
    <definedName name="Z_3DC7E54D_6637_11D1_95EE_0000E8CF5EB3_.wvu.Cols" localSheetId="9" hidden="1">#REF!</definedName>
    <definedName name="Z_3DC7E54D_6637_11D1_95EE_0000E8CF5EB3_.wvu.Cols" localSheetId="6" hidden="1">#REF!</definedName>
    <definedName name="Z_3DC7E54D_6637_11D1_95EE_0000E8CF5EB3_.wvu.Cols" localSheetId="5" hidden="1">#REF!</definedName>
    <definedName name="Z_3DC7E54D_6637_11D1_95EE_0000E8CF5EB3_.wvu.Cols" localSheetId="4" hidden="1">#REF!</definedName>
    <definedName name="Z_3DC7E54D_6637_11D1_95EE_0000E8CF5EB3_.wvu.Cols" hidden="1">#REF!</definedName>
    <definedName name="Z_3DC7E54E_6637_11D1_95EE_0000E8CF5EB3_.wvu.Cols" localSheetId="9" hidden="1">#REF!</definedName>
    <definedName name="Z_3DC7E54E_6637_11D1_95EE_0000E8CF5EB3_.wvu.Cols" localSheetId="6" hidden="1">#REF!</definedName>
    <definedName name="Z_3DC7E54E_6637_11D1_95EE_0000E8CF5EB3_.wvu.Cols" localSheetId="5" hidden="1">#REF!</definedName>
    <definedName name="Z_3DC7E54E_6637_11D1_95EE_0000E8CF5EB3_.wvu.Cols" localSheetId="4" hidden="1">#REF!</definedName>
    <definedName name="Z_3DC7E54E_6637_11D1_95EE_0000E8CF5EB3_.wvu.Cols" hidden="1">#REF!</definedName>
    <definedName name="Z_3DC7E54F_6637_11D1_95EE_0000E8CF5EB3_.wvu.Cols" localSheetId="9" hidden="1">#REF!</definedName>
    <definedName name="Z_3DC7E54F_6637_11D1_95EE_0000E8CF5EB3_.wvu.Cols" localSheetId="6" hidden="1">#REF!</definedName>
    <definedName name="Z_3DC7E54F_6637_11D1_95EE_0000E8CF5EB3_.wvu.Cols" localSheetId="5" hidden="1">#REF!</definedName>
    <definedName name="Z_3DC7E54F_6637_11D1_95EE_0000E8CF5EB3_.wvu.Cols" localSheetId="4" hidden="1">#REF!</definedName>
    <definedName name="Z_3DC7E54F_6637_11D1_95EE_0000E8CF5EB3_.wvu.Cols" hidden="1">#REF!</definedName>
    <definedName name="Z_3DC7E550_6637_11D1_95EE_0000E8CF5EB3_.wvu.Cols" localSheetId="9" hidden="1">#REF!</definedName>
    <definedName name="Z_3DC7E550_6637_11D1_95EE_0000E8CF5EB3_.wvu.Cols" localSheetId="6" hidden="1">#REF!</definedName>
    <definedName name="Z_3DC7E550_6637_11D1_95EE_0000E8CF5EB3_.wvu.Cols" localSheetId="5" hidden="1">#REF!</definedName>
    <definedName name="Z_3DC7E550_6637_11D1_95EE_0000E8CF5EB3_.wvu.Cols" localSheetId="4" hidden="1">#REF!</definedName>
    <definedName name="Z_3DC7E550_6637_11D1_95EE_0000E8CF5EB3_.wvu.Cols" hidden="1">#REF!</definedName>
    <definedName name="Z_3DC7E551_6637_11D1_95EE_0000E8CF5EB3_.wvu.Cols" localSheetId="9" hidden="1">#REF!</definedName>
    <definedName name="Z_3DC7E551_6637_11D1_95EE_0000E8CF5EB3_.wvu.Cols" localSheetId="6" hidden="1">#REF!</definedName>
    <definedName name="Z_3DC7E551_6637_11D1_95EE_0000E8CF5EB3_.wvu.Cols" localSheetId="5" hidden="1">#REF!</definedName>
    <definedName name="Z_3DC7E551_6637_11D1_95EE_0000E8CF5EB3_.wvu.Cols" localSheetId="4" hidden="1">#REF!</definedName>
    <definedName name="Z_3DC7E551_6637_11D1_95EE_0000E8CF5EB3_.wvu.Cols" hidden="1">#REF!</definedName>
    <definedName name="Z_3DC7E556_6637_11D1_95EE_0000E8CF5EB3_.wvu.Cols" localSheetId="9" hidden="1">#REF!</definedName>
    <definedName name="Z_3DC7E556_6637_11D1_95EE_0000E8CF5EB3_.wvu.Cols" localSheetId="6" hidden="1">#REF!</definedName>
    <definedName name="Z_3DC7E556_6637_11D1_95EE_0000E8CF5EB3_.wvu.Cols" localSheetId="5" hidden="1">#REF!</definedName>
    <definedName name="Z_3DC7E556_6637_11D1_95EE_0000E8CF5EB3_.wvu.Cols" localSheetId="4" hidden="1">#REF!</definedName>
    <definedName name="Z_3DC7E556_6637_11D1_95EE_0000E8CF5EB3_.wvu.Cols" hidden="1">#REF!</definedName>
    <definedName name="Z_3DC7E557_6637_11D1_95EE_0000E8CF5EB3_.wvu.Cols" localSheetId="9" hidden="1">#REF!</definedName>
    <definedName name="Z_3DC7E557_6637_11D1_95EE_0000E8CF5EB3_.wvu.Cols" localSheetId="6" hidden="1">#REF!</definedName>
    <definedName name="Z_3DC7E557_6637_11D1_95EE_0000E8CF5EB3_.wvu.Cols" localSheetId="5" hidden="1">#REF!</definedName>
    <definedName name="Z_3DC7E557_6637_11D1_95EE_0000E8CF5EB3_.wvu.Cols" localSheetId="4" hidden="1">#REF!</definedName>
    <definedName name="Z_3DC7E557_6637_11D1_95EE_0000E8CF5EB3_.wvu.Cols" hidden="1">#REF!</definedName>
    <definedName name="Z_3DC7E558_6637_11D1_95EE_0000E8CF5EB3_.wvu.Cols" localSheetId="9" hidden="1">#REF!</definedName>
    <definedName name="Z_3DC7E558_6637_11D1_95EE_0000E8CF5EB3_.wvu.Cols" localSheetId="6" hidden="1">#REF!</definedName>
    <definedName name="Z_3DC7E558_6637_11D1_95EE_0000E8CF5EB3_.wvu.Cols" localSheetId="5" hidden="1">#REF!</definedName>
    <definedName name="Z_3DC7E558_6637_11D1_95EE_0000E8CF5EB3_.wvu.Cols" localSheetId="4" hidden="1">#REF!</definedName>
    <definedName name="Z_3DC7E558_6637_11D1_95EE_0000E8CF5EB3_.wvu.Cols" hidden="1">#REF!</definedName>
    <definedName name="Z_3DC7E559_6637_11D1_95EE_0000E8CF5EB3_.wvu.Cols" localSheetId="9" hidden="1">#REF!</definedName>
    <definedName name="Z_3DC7E559_6637_11D1_95EE_0000E8CF5EB3_.wvu.Cols" localSheetId="6" hidden="1">#REF!</definedName>
    <definedName name="Z_3DC7E559_6637_11D1_95EE_0000E8CF5EB3_.wvu.Cols" localSheetId="5" hidden="1">#REF!</definedName>
    <definedName name="Z_3DC7E559_6637_11D1_95EE_0000E8CF5EB3_.wvu.Cols" localSheetId="4" hidden="1">#REF!</definedName>
    <definedName name="Z_3DC7E559_6637_11D1_95EE_0000E8CF5EB3_.wvu.Cols" hidden="1">#REF!</definedName>
    <definedName name="Z_3DC7E55A_6637_11D1_95EE_0000E8CF5EB3_.wvu.Cols" localSheetId="9" hidden="1">#REF!</definedName>
    <definedName name="Z_3DC7E55A_6637_11D1_95EE_0000E8CF5EB3_.wvu.Cols" localSheetId="6" hidden="1">#REF!</definedName>
    <definedName name="Z_3DC7E55A_6637_11D1_95EE_0000E8CF5EB3_.wvu.Cols" localSheetId="5" hidden="1">#REF!</definedName>
    <definedName name="Z_3DC7E55A_6637_11D1_95EE_0000E8CF5EB3_.wvu.Cols" localSheetId="4" hidden="1">#REF!</definedName>
    <definedName name="Z_3DC7E55A_6637_11D1_95EE_0000E8CF5EB3_.wvu.Cols" hidden="1">#REF!</definedName>
    <definedName name="Z_3DC7E55B_6637_11D1_95EE_0000E8CF5EB3_.wvu.Cols" localSheetId="9" hidden="1">#REF!</definedName>
    <definedName name="Z_3DC7E55B_6637_11D1_95EE_0000E8CF5EB3_.wvu.Cols" localSheetId="6" hidden="1">#REF!</definedName>
    <definedName name="Z_3DC7E55B_6637_11D1_95EE_0000E8CF5EB3_.wvu.Cols" localSheetId="5" hidden="1">#REF!</definedName>
    <definedName name="Z_3DC7E55B_6637_11D1_95EE_0000E8CF5EB3_.wvu.Cols" localSheetId="4" hidden="1">#REF!</definedName>
    <definedName name="Z_3DC7E55B_6637_11D1_95EE_0000E8CF5EB3_.wvu.Cols" hidden="1">#REF!</definedName>
    <definedName name="Z_4071A92C_6FA6_11D1_95EF_0000E8CF5EB3_.wvu.Cols" localSheetId="9" hidden="1">#REF!</definedName>
    <definedName name="Z_4071A92C_6FA6_11D1_95EF_0000E8CF5EB3_.wvu.Cols" localSheetId="6" hidden="1">#REF!</definedName>
    <definedName name="Z_4071A92C_6FA6_11D1_95EF_0000E8CF5EB3_.wvu.Cols" localSheetId="5" hidden="1">#REF!</definedName>
    <definedName name="Z_4071A92C_6FA6_11D1_95EF_0000E8CF5EB3_.wvu.Cols" localSheetId="4" hidden="1">#REF!</definedName>
    <definedName name="Z_4071A92C_6FA6_11D1_95EF_0000E8CF5EB3_.wvu.Cols" hidden="1">#REF!</definedName>
    <definedName name="Z_4071A92D_6FA6_11D1_95EF_0000E8CF5EB3_.wvu.Cols" localSheetId="9" hidden="1">#REF!</definedName>
    <definedName name="Z_4071A92D_6FA6_11D1_95EF_0000E8CF5EB3_.wvu.Cols" localSheetId="6" hidden="1">#REF!</definedName>
    <definedName name="Z_4071A92D_6FA6_11D1_95EF_0000E8CF5EB3_.wvu.Cols" localSheetId="5" hidden="1">#REF!</definedName>
    <definedName name="Z_4071A92D_6FA6_11D1_95EF_0000E8CF5EB3_.wvu.Cols" localSheetId="4" hidden="1">#REF!</definedName>
    <definedName name="Z_4071A92D_6FA6_11D1_95EF_0000E8CF5EB3_.wvu.Cols" hidden="1">#REF!</definedName>
    <definedName name="Z_4071A92E_6FA6_11D1_95EF_0000E8CF5EB3_.wvu.Cols" localSheetId="9" hidden="1">#REF!</definedName>
    <definedName name="Z_4071A92E_6FA6_11D1_95EF_0000E8CF5EB3_.wvu.Cols" localSheetId="6" hidden="1">#REF!</definedName>
    <definedName name="Z_4071A92E_6FA6_11D1_95EF_0000E8CF5EB3_.wvu.Cols" localSheetId="5" hidden="1">#REF!</definedName>
    <definedName name="Z_4071A92E_6FA6_11D1_95EF_0000E8CF5EB3_.wvu.Cols" localSheetId="4" hidden="1">#REF!</definedName>
    <definedName name="Z_4071A92E_6FA6_11D1_95EF_0000E8CF5EB3_.wvu.Cols" hidden="1">#REF!</definedName>
    <definedName name="Z_4071A92F_6FA6_11D1_95EF_0000E8CF5EB3_.wvu.Cols" localSheetId="9" hidden="1">#REF!</definedName>
    <definedName name="Z_4071A92F_6FA6_11D1_95EF_0000E8CF5EB3_.wvu.Cols" localSheetId="6" hidden="1">#REF!</definedName>
    <definedName name="Z_4071A92F_6FA6_11D1_95EF_0000E8CF5EB3_.wvu.Cols" localSheetId="5" hidden="1">#REF!</definedName>
    <definedName name="Z_4071A92F_6FA6_11D1_95EF_0000E8CF5EB3_.wvu.Cols" localSheetId="4" hidden="1">#REF!</definedName>
    <definedName name="Z_4071A92F_6FA6_11D1_95EF_0000E8CF5EB3_.wvu.Cols" hidden="1">#REF!</definedName>
    <definedName name="Z_4071A930_6FA6_11D1_95EF_0000E8CF5EB3_.wvu.Cols" localSheetId="9" hidden="1">#REF!</definedName>
    <definedName name="Z_4071A930_6FA6_11D1_95EF_0000E8CF5EB3_.wvu.Cols" localSheetId="6" hidden="1">#REF!</definedName>
    <definedName name="Z_4071A930_6FA6_11D1_95EF_0000E8CF5EB3_.wvu.Cols" localSheetId="5" hidden="1">#REF!</definedName>
    <definedName name="Z_4071A930_6FA6_11D1_95EF_0000E8CF5EB3_.wvu.Cols" localSheetId="4" hidden="1">#REF!</definedName>
    <definedName name="Z_4071A930_6FA6_11D1_95EF_0000E8CF5EB3_.wvu.Cols" hidden="1">#REF!</definedName>
    <definedName name="Z_4071A931_6FA6_11D1_95EF_0000E8CF5EB3_.wvu.Cols" localSheetId="9" hidden="1">#REF!</definedName>
    <definedName name="Z_4071A931_6FA6_11D1_95EF_0000E8CF5EB3_.wvu.Cols" localSheetId="6" hidden="1">#REF!</definedName>
    <definedName name="Z_4071A931_6FA6_11D1_95EF_0000E8CF5EB3_.wvu.Cols" localSheetId="5" hidden="1">#REF!</definedName>
    <definedName name="Z_4071A931_6FA6_11D1_95EF_0000E8CF5EB3_.wvu.Cols" localSheetId="4" hidden="1">#REF!</definedName>
    <definedName name="Z_4071A931_6FA6_11D1_95EF_0000E8CF5EB3_.wvu.Cols" hidden="1">#REF!</definedName>
    <definedName name="Z_43431AB6_BF38_11D1_95F0_0000E8CF5EB3_.wvu.Cols" localSheetId="9" hidden="1">#REF!,#REF!,#REF!</definedName>
    <definedName name="Z_43431AB6_BF38_11D1_95F0_0000E8CF5EB3_.wvu.Cols" localSheetId="14" hidden="1">#REF!,#REF!,#REF!</definedName>
    <definedName name="Z_43431AB6_BF38_11D1_95F0_0000E8CF5EB3_.wvu.Cols" localSheetId="6" hidden="1">#REF!,#REF!,#REF!</definedName>
    <definedName name="Z_43431AB6_BF38_11D1_95F0_0000E8CF5EB3_.wvu.Cols" localSheetId="5" hidden="1">#REF!,#REF!,#REF!</definedName>
    <definedName name="Z_43431AB6_BF38_11D1_95F0_0000E8CF5EB3_.wvu.Cols" localSheetId="4" hidden="1">#REF!,#REF!,#REF!</definedName>
    <definedName name="Z_43431AB6_BF38_11D1_95F0_0000E8CF5EB3_.wvu.Cols" hidden="1">#REF!,#REF!,#REF!</definedName>
    <definedName name="Z_43431AB7_BF38_11D1_95F0_0000E8CF5EB3_.wvu.Cols" localSheetId="9" hidden="1">#REF!,#REF!,#REF!</definedName>
    <definedName name="Z_43431AB7_BF38_11D1_95F0_0000E8CF5EB3_.wvu.Cols" localSheetId="14" hidden="1">#REF!,#REF!,#REF!</definedName>
    <definedName name="Z_43431AB7_BF38_11D1_95F0_0000E8CF5EB3_.wvu.Cols" localSheetId="6" hidden="1">#REF!,#REF!,#REF!</definedName>
    <definedName name="Z_43431AB7_BF38_11D1_95F0_0000E8CF5EB3_.wvu.Cols" localSheetId="5" hidden="1">#REF!,#REF!,#REF!</definedName>
    <definedName name="Z_43431AB7_BF38_11D1_95F0_0000E8CF5EB3_.wvu.Cols" localSheetId="4" hidden="1">#REF!,#REF!,#REF!</definedName>
    <definedName name="Z_43431AB7_BF38_11D1_95F0_0000E8CF5EB3_.wvu.Cols" hidden="1">#REF!,#REF!,#REF!</definedName>
    <definedName name="Z_448A1304_7B98_11D1_95EF_0000E8CF5EB3_.wvu.Cols" localSheetId="9" hidden="1">#REF!</definedName>
    <definedName name="Z_448A1304_7B98_11D1_95EF_0000E8CF5EB3_.wvu.Cols" localSheetId="14" hidden="1">#REF!</definedName>
    <definedName name="Z_448A1304_7B98_11D1_95EF_0000E8CF5EB3_.wvu.Cols" localSheetId="6" hidden="1">#REF!</definedName>
    <definedName name="Z_448A1304_7B98_11D1_95EF_0000E8CF5EB3_.wvu.Cols" localSheetId="5" hidden="1">#REF!</definedName>
    <definedName name="Z_448A1304_7B98_11D1_95EF_0000E8CF5EB3_.wvu.Cols" localSheetId="4" hidden="1">#REF!</definedName>
    <definedName name="Z_448A1304_7B98_11D1_95EF_0000E8CF5EB3_.wvu.Cols" hidden="1">#REF!</definedName>
    <definedName name="Z_448A1305_7B98_11D1_95EF_0000E8CF5EB3_.wvu.Cols" localSheetId="9" hidden="1">#REF!</definedName>
    <definedName name="Z_448A1305_7B98_11D1_95EF_0000E8CF5EB3_.wvu.Cols" localSheetId="14" hidden="1">#REF!</definedName>
    <definedName name="Z_448A1305_7B98_11D1_95EF_0000E8CF5EB3_.wvu.Cols" localSheetId="6" hidden="1">#REF!</definedName>
    <definedName name="Z_448A1305_7B98_11D1_95EF_0000E8CF5EB3_.wvu.Cols" localSheetId="5" hidden="1">#REF!</definedName>
    <definedName name="Z_448A1305_7B98_11D1_95EF_0000E8CF5EB3_.wvu.Cols" localSheetId="4" hidden="1">#REF!</definedName>
    <definedName name="Z_448A1305_7B98_11D1_95EF_0000E8CF5EB3_.wvu.Cols" hidden="1">#REF!</definedName>
    <definedName name="Z_448A1306_7B98_11D1_95EF_0000E8CF5EB3_.wvu.Cols" localSheetId="9" hidden="1">#REF!</definedName>
    <definedName name="Z_448A1306_7B98_11D1_95EF_0000E8CF5EB3_.wvu.Cols" localSheetId="14" hidden="1">#REF!</definedName>
    <definedName name="Z_448A1306_7B98_11D1_95EF_0000E8CF5EB3_.wvu.Cols" localSheetId="6" hidden="1">#REF!</definedName>
    <definedName name="Z_448A1306_7B98_11D1_95EF_0000E8CF5EB3_.wvu.Cols" localSheetId="5" hidden="1">#REF!</definedName>
    <definedName name="Z_448A1306_7B98_11D1_95EF_0000E8CF5EB3_.wvu.Cols" localSheetId="4" hidden="1">#REF!</definedName>
    <definedName name="Z_448A1306_7B98_11D1_95EF_0000E8CF5EB3_.wvu.Cols" hidden="1">#REF!</definedName>
    <definedName name="Z_448A1307_7B98_11D1_95EF_0000E8CF5EB3_.wvu.Cols" localSheetId="9" hidden="1">#REF!</definedName>
    <definedName name="Z_448A1307_7B98_11D1_95EF_0000E8CF5EB3_.wvu.Cols" localSheetId="6" hidden="1">#REF!</definedName>
    <definedName name="Z_448A1307_7B98_11D1_95EF_0000E8CF5EB3_.wvu.Cols" localSheetId="5" hidden="1">#REF!</definedName>
    <definedName name="Z_448A1307_7B98_11D1_95EF_0000E8CF5EB3_.wvu.Cols" localSheetId="4" hidden="1">#REF!</definedName>
    <definedName name="Z_448A1307_7B98_11D1_95EF_0000E8CF5EB3_.wvu.Cols" hidden="1">#REF!</definedName>
    <definedName name="Z_448A1308_7B98_11D1_95EF_0000E8CF5EB3_.wvu.Cols" localSheetId="9" hidden="1">#REF!</definedName>
    <definedName name="Z_448A1308_7B98_11D1_95EF_0000E8CF5EB3_.wvu.Cols" localSheetId="6" hidden="1">#REF!</definedName>
    <definedName name="Z_448A1308_7B98_11D1_95EF_0000E8CF5EB3_.wvu.Cols" localSheetId="5" hidden="1">#REF!</definedName>
    <definedName name="Z_448A1308_7B98_11D1_95EF_0000E8CF5EB3_.wvu.Cols" localSheetId="4" hidden="1">#REF!</definedName>
    <definedName name="Z_448A1308_7B98_11D1_95EF_0000E8CF5EB3_.wvu.Cols" hidden="1">#REF!</definedName>
    <definedName name="Z_448A1309_7B98_11D1_95EF_0000E8CF5EB3_.wvu.Cols" localSheetId="9" hidden="1">#REF!</definedName>
    <definedName name="Z_448A1309_7B98_11D1_95EF_0000E8CF5EB3_.wvu.Cols" localSheetId="6" hidden="1">#REF!</definedName>
    <definedName name="Z_448A1309_7B98_11D1_95EF_0000E8CF5EB3_.wvu.Cols" localSheetId="5" hidden="1">#REF!</definedName>
    <definedName name="Z_448A1309_7B98_11D1_95EF_0000E8CF5EB3_.wvu.Cols" localSheetId="4" hidden="1">#REF!</definedName>
    <definedName name="Z_448A1309_7B98_11D1_95EF_0000E8CF5EB3_.wvu.Cols" hidden="1">#REF!</definedName>
    <definedName name="Z_459BA523_7147_11D1_95EF_0000E8CF5EB3_.wvu.Cols" localSheetId="9" hidden="1">#REF!</definedName>
    <definedName name="Z_459BA523_7147_11D1_95EF_0000E8CF5EB3_.wvu.Cols" localSheetId="6" hidden="1">#REF!</definedName>
    <definedName name="Z_459BA523_7147_11D1_95EF_0000E8CF5EB3_.wvu.Cols" localSheetId="5" hidden="1">#REF!</definedName>
    <definedName name="Z_459BA523_7147_11D1_95EF_0000E8CF5EB3_.wvu.Cols" localSheetId="4" hidden="1">#REF!</definedName>
    <definedName name="Z_459BA523_7147_11D1_95EF_0000E8CF5EB3_.wvu.Cols" hidden="1">#REF!</definedName>
    <definedName name="Z_459BA524_7147_11D1_95EF_0000E8CF5EB3_.wvu.Cols" localSheetId="9" hidden="1">#REF!</definedName>
    <definedName name="Z_459BA524_7147_11D1_95EF_0000E8CF5EB3_.wvu.Cols" localSheetId="6" hidden="1">#REF!</definedName>
    <definedName name="Z_459BA524_7147_11D1_95EF_0000E8CF5EB3_.wvu.Cols" localSheetId="5" hidden="1">#REF!</definedName>
    <definedName name="Z_459BA524_7147_11D1_95EF_0000E8CF5EB3_.wvu.Cols" localSheetId="4" hidden="1">#REF!</definedName>
    <definedName name="Z_459BA524_7147_11D1_95EF_0000E8CF5EB3_.wvu.Cols" hidden="1">#REF!</definedName>
    <definedName name="Z_459BA525_7147_11D1_95EF_0000E8CF5EB3_.wvu.Cols" localSheetId="9" hidden="1">#REF!</definedName>
    <definedName name="Z_459BA525_7147_11D1_95EF_0000E8CF5EB3_.wvu.Cols" localSheetId="6" hidden="1">#REF!</definedName>
    <definedName name="Z_459BA525_7147_11D1_95EF_0000E8CF5EB3_.wvu.Cols" localSheetId="5" hidden="1">#REF!</definedName>
    <definedName name="Z_459BA525_7147_11D1_95EF_0000E8CF5EB3_.wvu.Cols" localSheetId="4" hidden="1">#REF!</definedName>
    <definedName name="Z_459BA525_7147_11D1_95EF_0000E8CF5EB3_.wvu.Cols" hidden="1">#REF!</definedName>
    <definedName name="Z_459BA526_7147_11D1_95EF_0000E8CF5EB3_.wvu.Cols" localSheetId="9" hidden="1">#REF!</definedName>
    <definedName name="Z_459BA526_7147_11D1_95EF_0000E8CF5EB3_.wvu.Cols" localSheetId="6" hidden="1">#REF!</definedName>
    <definedName name="Z_459BA526_7147_11D1_95EF_0000E8CF5EB3_.wvu.Cols" localSheetId="5" hidden="1">#REF!</definedName>
    <definedName name="Z_459BA526_7147_11D1_95EF_0000E8CF5EB3_.wvu.Cols" localSheetId="4" hidden="1">#REF!</definedName>
    <definedName name="Z_459BA526_7147_11D1_95EF_0000E8CF5EB3_.wvu.Cols" hidden="1">#REF!</definedName>
    <definedName name="Z_459BA527_7147_11D1_95EF_0000E8CF5EB3_.wvu.Cols" localSheetId="9" hidden="1">#REF!</definedName>
    <definedName name="Z_459BA527_7147_11D1_95EF_0000E8CF5EB3_.wvu.Cols" localSheetId="6" hidden="1">#REF!</definedName>
    <definedName name="Z_459BA527_7147_11D1_95EF_0000E8CF5EB3_.wvu.Cols" localSheetId="5" hidden="1">#REF!</definedName>
    <definedName name="Z_459BA527_7147_11D1_95EF_0000E8CF5EB3_.wvu.Cols" localSheetId="4" hidden="1">#REF!</definedName>
    <definedName name="Z_459BA527_7147_11D1_95EF_0000E8CF5EB3_.wvu.Cols" hidden="1">#REF!</definedName>
    <definedName name="Z_459BA528_7147_11D1_95EF_0000E8CF5EB3_.wvu.Cols" localSheetId="9" hidden="1">#REF!</definedName>
    <definedName name="Z_459BA528_7147_11D1_95EF_0000E8CF5EB3_.wvu.Cols" localSheetId="6" hidden="1">#REF!</definedName>
    <definedName name="Z_459BA528_7147_11D1_95EF_0000E8CF5EB3_.wvu.Cols" localSheetId="5" hidden="1">#REF!</definedName>
    <definedName name="Z_459BA528_7147_11D1_95EF_0000E8CF5EB3_.wvu.Cols" localSheetId="4" hidden="1">#REF!</definedName>
    <definedName name="Z_459BA528_7147_11D1_95EF_0000E8CF5EB3_.wvu.Cols" hidden="1">#REF!</definedName>
    <definedName name="Z_49865222_8335_11D1_95EF_0000E8CF5EB3_.wvu.Cols" localSheetId="9" hidden="1">#REF!</definedName>
    <definedName name="Z_49865222_8335_11D1_95EF_0000E8CF5EB3_.wvu.Cols" localSheetId="6" hidden="1">#REF!</definedName>
    <definedName name="Z_49865222_8335_11D1_95EF_0000E8CF5EB3_.wvu.Cols" localSheetId="5" hidden="1">#REF!</definedName>
    <definedName name="Z_49865222_8335_11D1_95EF_0000E8CF5EB3_.wvu.Cols" localSheetId="4" hidden="1">#REF!</definedName>
    <definedName name="Z_49865222_8335_11D1_95EF_0000E8CF5EB3_.wvu.Cols" hidden="1">#REF!</definedName>
    <definedName name="Z_49865223_8335_11D1_95EF_0000E8CF5EB3_.wvu.Cols" localSheetId="9" hidden="1">#REF!</definedName>
    <definedName name="Z_49865223_8335_11D1_95EF_0000E8CF5EB3_.wvu.Cols" localSheetId="6" hidden="1">#REF!</definedName>
    <definedName name="Z_49865223_8335_11D1_95EF_0000E8CF5EB3_.wvu.Cols" localSheetId="5" hidden="1">#REF!</definedName>
    <definedName name="Z_49865223_8335_11D1_95EF_0000E8CF5EB3_.wvu.Cols" localSheetId="4" hidden="1">#REF!</definedName>
    <definedName name="Z_49865223_8335_11D1_95EF_0000E8CF5EB3_.wvu.Cols" hidden="1">#REF!</definedName>
    <definedName name="Z_49865224_8335_11D1_95EF_0000E8CF5EB3_.wvu.Cols" localSheetId="9" hidden="1">#REF!</definedName>
    <definedName name="Z_49865224_8335_11D1_95EF_0000E8CF5EB3_.wvu.Cols" localSheetId="6" hidden="1">#REF!</definedName>
    <definedName name="Z_49865224_8335_11D1_95EF_0000E8CF5EB3_.wvu.Cols" localSheetId="5" hidden="1">#REF!</definedName>
    <definedName name="Z_49865224_8335_11D1_95EF_0000E8CF5EB3_.wvu.Cols" localSheetId="4" hidden="1">#REF!</definedName>
    <definedName name="Z_49865224_8335_11D1_95EF_0000E8CF5EB3_.wvu.Cols" hidden="1">#REF!</definedName>
    <definedName name="Z_49865225_8335_11D1_95EF_0000E8CF5EB3_.wvu.Cols" localSheetId="9" hidden="1">#REF!</definedName>
    <definedName name="Z_49865225_8335_11D1_95EF_0000E8CF5EB3_.wvu.Cols" localSheetId="6" hidden="1">#REF!</definedName>
    <definedName name="Z_49865225_8335_11D1_95EF_0000E8CF5EB3_.wvu.Cols" localSheetId="5" hidden="1">#REF!</definedName>
    <definedName name="Z_49865225_8335_11D1_95EF_0000E8CF5EB3_.wvu.Cols" localSheetId="4" hidden="1">#REF!</definedName>
    <definedName name="Z_49865225_8335_11D1_95EF_0000E8CF5EB3_.wvu.Cols" hidden="1">#REF!</definedName>
    <definedName name="Z_49865226_8335_11D1_95EF_0000E8CF5EB3_.wvu.Cols" localSheetId="9" hidden="1">#REF!</definedName>
    <definedName name="Z_49865226_8335_11D1_95EF_0000E8CF5EB3_.wvu.Cols" localSheetId="6" hidden="1">#REF!</definedName>
    <definedName name="Z_49865226_8335_11D1_95EF_0000E8CF5EB3_.wvu.Cols" localSheetId="5" hidden="1">#REF!</definedName>
    <definedName name="Z_49865226_8335_11D1_95EF_0000E8CF5EB3_.wvu.Cols" localSheetId="4" hidden="1">#REF!</definedName>
    <definedName name="Z_49865226_8335_11D1_95EF_0000E8CF5EB3_.wvu.Cols" hidden="1">#REF!</definedName>
    <definedName name="Z_49865227_8335_11D1_95EF_0000E8CF5EB3_.wvu.Cols" localSheetId="9" hidden="1">#REF!</definedName>
    <definedName name="Z_49865227_8335_11D1_95EF_0000E8CF5EB3_.wvu.Cols" localSheetId="6" hidden="1">#REF!</definedName>
    <definedName name="Z_49865227_8335_11D1_95EF_0000E8CF5EB3_.wvu.Cols" localSheetId="5" hidden="1">#REF!</definedName>
    <definedName name="Z_49865227_8335_11D1_95EF_0000E8CF5EB3_.wvu.Cols" localSheetId="4" hidden="1">#REF!</definedName>
    <definedName name="Z_49865227_8335_11D1_95EF_0000E8CF5EB3_.wvu.Cols" hidden="1">#REF!</definedName>
    <definedName name="Z_4986522A_8335_11D1_95EF_0000E8CF5EB3_.wvu.Cols" localSheetId="9" hidden="1">#REF!</definedName>
    <definedName name="Z_4986522A_8335_11D1_95EF_0000E8CF5EB3_.wvu.Cols" localSheetId="6" hidden="1">#REF!</definedName>
    <definedName name="Z_4986522A_8335_11D1_95EF_0000E8CF5EB3_.wvu.Cols" localSheetId="5" hidden="1">#REF!</definedName>
    <definedName name="Z_4986522A_8335_11D1_95EF_0000E8CF5EB3_.wvu.Cols" localSheetId="4" hidden="1">#REF!</definedName>
    <definedName name="Z_4986522A_8335_11D1_95EF_0000E8CF5EB3_.wvu.Cols" hidden="1">#REF!</definedName>
    <definedName name="Z_4986522B_8335_11D1_95EF_0000E8CF5EB3_.wvu.Cols" localSheetId="9" hidden="1">#REF!</definedName>
    <definedName name="Z_4986522B_8335_11D1_95EF_0000E8CF5EB3_.wvu.Cols" localSheetId="6" hidden="1">#REF!</definedName>
    <definedName name="Z_4986522B_8335_11D1_95EF_0000E8CF5EB3_.wvu.Cols" localSheetId="5" hidden="1">#REF!</definedName>
    <definedName name="Z_4986522B_8335_11D1_95EF_0000E8CF5EB3_.wvu.Cols" localSheetId="4" hidden="1">#REF!</definedName>
    <definedName name="Z_4986522B_8335_11D1_95EF_0000E8CF5EB3_.wvu.Cols" hidden="1">#REF!</definedName>
    <definedName name="Z_4986522C_8335_11D1_95EF_0000E8CF5EB3_.wvu.Cols" localSheetId="9" hidden="1">#REF!</definedName>
    <definedName name="Z_4986522C_8335_11D1_95EF_0000E8CF5EB3_.wvu.Cols" localSheetId="6" hidden="1">#REF!</definedName>
    <definedName name="Z_4986522C_8335_11D1_95EF_0000E8CF5EB3_.wvu.Cols" localSheetId="5" hidden="1">#REF!</definedName>
    <definedName name="Z_4986522C_8335_11D1_95EF_0000E8CF5EB3_.wvu.Cols" localSheetId="4" hidden="1">#REF!</definedName>
    <definedName name="Z_4986522C_8335_11D1_95EF_0000E8CF5EB3_.wvu.Cols" hidden="1">#REF!</definedName>
    <definedName name="Z_4986522D_8335_11D1_95EF_0000E8CF5EB3_.wvu.Cols" localSheetId="9" hidden="1">#REF!</definedName>
    <definedName name="Z_4986522D_8335_11D1_95EF_0000E8CF5EB3_.wvu.Cols" localSheetId="6" hidden="1">#REF!</definedName>
    <definedName name="Z_4986522D_8335_11D1_95EF_0000E8CF5EB3_.wvu.Cols" localSheetId="5" hidden="1">#REF!</definedName>
    <definedName name="Z_4986522D_8335_11D1_95EF_0000E8CF5EB3_.wvu.Cols" localSheetId="4" hidden="1">#REF!</definedName>
    <definedName name="Z_4986522D_8335_11D1_95EF_0000E8CF5EB3_.wvu.Cols" hidden="1">#REF!</definedName>
    <definedName name="Z_4986522E_8335_11D1_95EF_0000E8CF5EB3_.wvu.Cols" localSheetId="9" hidden="1">#REF!</definedName>
    <definedName name="Z_4986522E_8335_11D1_95EF_0000E8CF5EB3_.wvu.Cols" localSheetId="6" hidden="1">#REF!</definedName>
    <definedName name="Z_4986522E_8335_11D1_95EF_0000E8CF5EB3_.wvu.Cols" localSheetId="5" hidden="1">#REF!</definedName>
    <definedName name="Z_4986522E_8335_11D1_95EF_0000E8CF5EB3_.wvu.Cols" localSheetId="4" hidden="1">#REF!</definedName>
    <definedName name="Z_4986522E_8335_11D1_95EF_0000E8CF5EB3_.wvu.Cols" hidden="1">#REF!</definedName>
    <definedName name="Z_4986522F_8335_11D1_95EF_0000E8CF5EB3_.wvu.Cols" localSheetId="9" hidden="1">#REF!</definedName>
    <definedName name="Z_4986522F_8335_11D1_95EF_0000E8CF5EB3_.wvu.Cols" localSheetId="6" hidden="1">#REF!</definedName>
    <definedName name="Z_4986522F_8335_11D1_95EF_0000E8CF5EB3_.wvu.Cols" localSheetId="5" hidden="1">#REF!</definedName>
    <definedName name="Z_4986522F_8335_11D1_95EF_0000E8CF5EB3_.wvu.Cols" localSheetId="4" hidden="1">#REF!</definedName>
    <definedName name="Z_4986522F_8335_11D1_95EF_0000E8CF5EB3_.wvu.Cols" hidden="1">#REF!</definedName>
    <definedName name="Z_4B96B585_DDA7_11D1_90EF_0000E8CF30B3_.wvu.Cols" localSheetId="9" hidden="1">#REF!</definedName>
    <definedName name="Z_4B96B585_DDA7_11D1_90EF_0000E8CF30B3_.wvu.Cols" localSheetId="6" hidden="1">#REF!</definedName>
    <definedName name="Z_4B96B585_DDA7_11D1_90EF_0000E8CF30B3_.wvu.Cols" localSheetId="5" hidden="1">#REF!</definedName>
    <definedName name="Z_4B96B585_DDA7_11D1_90EF_0000E8CF30B3_.wvu.Cols" localSheetId="4" hidden="1">#REF!</definedName>
    <definedName name="Z_4B96B585_DDA7_11D1_90EF_0000E8CF30B3_.wvu.Cols" hidden="1">#REF!</definedName>
    <definedName name="Z_4B96B586_DDA7_11D1_90EF_0000E8CF30B3_.wvu.Cols" localSheetId="9" hidden="1">#REF!</definedName>
    <definedName name="Z_4B96B586_DDA7_11D1_90EF_0000E8CF30B3_.wvu.Cols" localSheetId="6" hidden="1">#REF!</definedName>
    <definedName name="Z_4B96B586_DDA7_11D1_90EF_0000E8CF30B3_.wvu.Cols" localSheetId="5" hidden="1">#REF!</definedName>
    <definedName name="Z_4B96B586_DDA7_11D1_90EF_0000E8CF30B3_.wvu.Cols" localSheetId="4" hidden="1">#REF!</definedName>
    <definedName name="Z_4B96B586_DDA7_11D1_90EF_0000E8CF30B3_.wvu.Cols" hidden="1">#REF!</definedName>
    <definedName name="Z_4C49C3C0_DDA5_11D1_9882_0080ADB6C79E_.wvu.Cols" localSheetId="9" hidden="1">#REF!</definedName>
    <definedName name="Z_4C49C3C0_DDA5_11D1_9882_0080ADB6C79E_.wvu.Cols" localSheetId="6" hidden="1">#REF!</definedName>
    <definedName name="Z_4C49C3C0_DDA5_11D1_9882_0080ADB6C79E_.wvu.Cols" localSheetId="5" hidden="1">#REF!</definedName>
    <definedName name="Z_4C49C3C0_DDA5_11D1_9882_0080ADB6C79E_.wvu.Cols" localSheetId="4" hidden="1">#REF!</definedName>
    <definedName name="Z_4C49C3C0_DDA5_11D1_9882_0080ADB6C79E_.wvu.Cols" hidden="1">#REF!</definedName>
    <definedName name="Z_4C49C3C1_DDA5_11D1_9882_0080ADB6C79E_.wvu.Cols" localSheetId="9" hidden="1">#REF!</definedName>
    <definedName name="Z_4C49C3C1_DDA5_11D1_9882_0080ADB6C79E_.wvu.Cols" localSheetId="6" hidden="1">#REF!</definedName>
    <definedName name="Z_4C49C3C1_DDA5_11D1_9882_0080ADB6C79E_.wvu.Cols" localSheetId="5" hidden="1">#REF!</definedName>
    <definedName name="Z_4C49C3C1_DDA5_11D1_9882_0080ADB6C79E_.wvu.Cols" localSheetId="4" hidden="1">#REF!</definedName>
    <definedName name="Z_4C49C3C1_DDA5_11D1_9882_0080ADB6C79E_.wvu.Cols" hidden="1">#REF!</definedName>
    <definedName name="Z_4D922D4E_7A9B_11D1_95EF_0000E8CF5EB3_.wvu.Cols" localSheetId="9" hidden="1">#REF!</definedName>
    <definedName name="Z_4D922D4E_7A9B_11D1_95EF_0000E8CF5EB3_.wvu.Cols" localSheetId="6" hidden="1">#REF!</definedName>
    <definedName name="Z_4D922D4E_7A9B_11D1_95EF_0000E8CF5EB3_.wvu.Cols" localSheetId="5" hidden="1">#REF!</definedName>
    <definedName name="Z_4D922D4E_7A9B_11D1_95EF_0000E8CF5EB3_.wvu.Cols" localSheetId="4" hidden="1">#REF!</definedName>
    <definedName name="Z_4D922D4E_7A9B_11D1_95EF_0000E8CF5EB3_.wvu.Cols" hidden="1">#REF!</definedName>
    <definedName name="Z_4D922D4F_7A9B_11D1_95EF_0000E8CF5EB3_.wvu.Cols" localSheetId="9" hidden="1">#REF!</definedName>
    <definedName name="Z_4D922D4F_7A9B_11D1_95EF_0000E8CF5EB3_.wvu.Cols" localSheetId="6" hidden="1">#REF!</definedName>
    <definedName name="Z_4D922D4F_7A9B_11D1_95EF_0000E8CF5EB3_.wvu.Cols" localSheetId="5" hidden="1">#REF!</definedName>
    <definedName name="Z_4D922D4F_7A9B_11D1_95EF_0000E8CF5EB3_.wvu.Cols" localSheetId="4" hidden="1">#REF!</definedName>
    <definedName name="Z_4D922D4F_7A9B_11D1_95EF_0000E8CF5EB3_.wvu.Cols" hidden="1">#REF!</definedName>
    <definedName name="Z_4D922D50_7A9B_11D1_95EF_0000E8CF5EB3_.wvu.Cols" localSheetId="9" hidden="1">#REF!</definedName>
    <definedName name="Z_4D922D50_7A9B_11D1_95EF_0000E8CF5EB3_.wvu.Cols" localSheetId="6" hidden="1">#REF!</definedName>
    <definedName name="Z_4D922D50_7A9B_11D1_95EF_0000E8CF5EB3_.wvu.Cols" localSheetId="5" hidden="1">#REF!</definedName>
    <definedName name="Z_4D922D50_7A9B_11D1_95EF_0000E8CF5EB3_.wvu.Cols" localSheetId="4" hidden="1">#REF!</definedName>
    <definedName name="Z_4D922D50_7A9B_11D1_95EF_0000E8CF5EB3_.wvu.Cols" hidden="1">#REF!</definedName>
    <definedName name="Z_4D922D51_7A9B_11D1_95EF_0000E8CF5EB3_.wvu.Cols" localSheetId="9" hidden="1">#REF!</definedName>
    <definedName name="Z_4D922D51_7A9B_11D1_95EF_0000E8CF5EB3_.wvu.Cols" localSheetId="6" hidden="1">#REF!</definedName>
    <definedName name="Z_4D922D51_7A9B_11D1_95EF_0000E8CF5EB3_.wvu.Cols" localSheetId="5" hidden="1">#REF!</definedName>
    <definedName name="Z_4D922D51_7A9B_11D1_95EF_0000E8CF5EB3_.wvu.Cols" localSheetId="4" hidden="1">#REF!</definedName>
    <definedName name="Z_4D922D51_7A9B_11D1_95EF_0000E8CF5EB3_.wvu.Cols" hidden="1">#REF!</definedName>
    <definedName name="Z_4D922D52_7A9B_11D1_95EF_0000E8CF5EB3_.wvu.Cols" localSheetId="9" hidden="1">#REF!</definedName>
    <definedName name="Z_4D922D52_7A9B_11D1_95EF_0000E8CF5EB3_.wvu.Cols" localSheetId="6" hidden="1">#REF!</definedName>
    <definedName name="Z_4D922D52_7A9B_11D1_95EF_0000E8CF5EB3_.wvu.Cols" localSheetId="5" hidden="1">#REF!</definedName>
    <definedName name="Z_4D922D52_7A9B_11D1_95EF_0000E8CF5EB3_.wvu.Cols" localSheetId="4" hidden="1">#REF!</definedName>
    <definedName name="Z_4D922D52_7A9B_11D1_95EF_0000E8CF5EB3_.wvu.Cols" hidden="1">#REF!</definedName>
    <definedName name="Z_4D922D53_7A9B_11D1_95EF_0000E8CF5EB3_.wvu.Cols" localSheetId="9" hidden="1">#REF!</definedName>
    <definedName name="Z_4D922D53_7A9B_11D1_95EF_0000E8CF5EB3_.wvu.Cols" localSheetId="6" hidden="1">#REF!</definedName>
    <definedName name="Z_4D922D53_7A9B_11D1_95EF_0000E8CF5EB3_.wvu.Cols" localSheetId="5" hidden="1">#REF!</definedName>
    <definedName name="Z_4D922D53_7A9B_11D1_95EF_0000E8CF5EB3_.wvu.Cols" localSheetId="4" hidden="1">#REF!</definedName>
    <definedName name="Z_4D922D53_7A9B_11D1_95EF_0000E8CF5EB3_.wvu.Cols" hidden="1">#REF!</definedName>
    <definedName name="Z_4D922D5A_7A9B_11D1_95EF_0000E8CF5EB3_.wvu.Cols" localSheetId="9" hidden="1">#REF!</definedName>
    <definedName name="Z_4D922D5A_7A9B_11D1_95EF_0000E8CF5EB3_.wvu.Cols" localSheetId="6" hidden="1">#REF!</definedName>
    <definedName name="Z_4D922D5A_7A9B_11D1_95EF_0000E8CF5EB3_.wvu.Cols" localSheetId="5" hidden="1">#REF!</definedName>
    <definedName name="Z_4D922D5A_7A9B_11D1_95EF_0000E8CF5EB3_.wvu.Cols" localSheetId="4" hidden="1">#REF!</definedName>
    <definedName name="Z_4D922D5A_7A9B_11D1_95EF_0000E8CF5EB3_.wvu.Cols" hidden="1">#REF!</definedName>
    <definedName name="Z_4D922D5B_7A9B_11D1_95EF_0000E8CF5EB3_.wvu.Cols" localSheetId="9" hidden="1">#REF!</definedName>
    <definedName name="Z_4D922D5B_7A9B_11D1_95EF_0000E8CF5EB3_.wvu.Cols" localSheetId="6" hidden="1">#REF!</definedName>
    <definedName name="Z_4D922D5B_7A9B_11D1_95EF_0000E8CF5EB3_.wvu.Cols" localSheetId="5" hidden="1">#REF!</definedName>
    <definedName name="Z_4D922D5B_7A9B_11D1_95EF_0000E8CF5EB3_.wvu.Cols" localSheetId="4" hidden="1">#REF!</definedName>
    <definedName name="Z_4D922D5B_7A9B_11D1_95EF_0000E8CF5EB3_.wvu.Cols" hidden="1">#REF!</definedName>
    <definedName name="Z_4D922D5C_7A9B_11D1_95EF_0000E8CF5EB3_.wvu.Cols" localSheetId="9" hidden="1">#REF!</definedName>
    <definedName name="Z_4D922D5C_7A9B_11D1_95EF_0000E8CF5EB3_.wvu.Cols" localSheetId="6" hidden="1">#REF!</definedName>
    <definedName name="Z_4D922D5C_7A9B_11D1_95EF_0000E8CF5EB3_.wvu.Cols" localSheetId="5" hidden="1">#REF!</definedName>
    <definedName name="Z_4D922D5C_7A9B_11D1_95EF_0000E8CF5EB3_.wvu.Cols" localSheetId="4" hidden="1">#REF!</definedName>
    <definedName name="Z_4D922D5C_7A9B_11D1_95EF_0000E8CF5EB3_.wvu.Cols" hidden="1">#REF!</definedName>
    <definedName name="Z_4D922D5D_7A9B_11D1_95EF_0000E8CF5EB3_.wvu.Cols" localSheetId="9" hidden="1">#REF!</definedName>
    <definedName name="Z_4D922D5D_7A9B_11D1_95EF_0000E8CF5EB3_.wvu.Cols" localSheetId="6" hidden="1">#REF!</definedName>
    <definedName name="Z_4D922D5D_7A9B_11D1_95EF_0000E8CF5EB3_.wvu.Cols" localSheetId="5" hidden="1">#REF!</definedName>
    <definedName name="Z_4D922D5D_7A9B_11D1_95EF_0000E8CF5EB3_.wvu.Cols" localSheetId="4" hidden="1">#REF!</definedName>
    <definedName name="Z_4D922D5D_7A9B_11D1_95EF_0000E8CF5EB3_.wvu.Cols" hidden="1">#REF!</definedName>
    <definedName name="Z_4D922D5E_7A9B_11D1_95EF_0000E8CF5EB3_.wvu.Cols" localSheetId="9" hidden="1">#REF!</definedName>
    <definedName name="Z_4D922D5E_7A9B_11D1_95EF_0000E8CF5EB3_.wvu.Cols" localSheetId="6" hidden="1">#REF!</definedName>
    <definedName name="Z_4D922D5E_7A9B_11D1_95EF_0000E8CF5EB3_.wvu.Cols" localSheetId="5" hidden="1">#REF!</definedName>
    <definedName name="Z_4D922D5E_7A9B_11D1_95EF_0000E8CF5EB3_.wvu.Cols" localSheetId="4" hidden="1">#REF!</definedName>
    <definedName name="Z_4D922D5E_7A9B_11D1_95EF_0000E8CF5EB3_.wvu.Cols" hidden="1">#REF!</definedName>
    <definedName name="Z_4D922D5F_7A9B_11D1_95EF_0000E8CF5EB3_.wvu.Cols" localSheetId="9" hidden="1">#REF!</definedName>
    <definedName name="Z_4D922D5F_7A9B_11D1_95EF_0000E8CF5EB3_.wvu.Cols" localSheetId="6" hidden="1">#REF!</definedName>
    <definedName name="Z_4D922D5F_7A9B_11D1_95EF_0000E8CF5EB3_.wvu.Cols" localSheetId="5" hidden="1">#REF!</definedName>
    <definedName name="Z_4D922D5F_7A9B_11D1_95EF_0000E8CF5EB3_.wvu.Cols" localSheetId="4" hidden="1">#REF!</definedName>
    <definedName name="Z_4D922D5F_7A9B_11D1_95EF_0000E8CF5EB3_.wvu.Cols" hidden="1">#REF!</definedName>
    <definedName name="Z_523334C1_81E0_11D1_95EF_0000E8CF5EB3_.wvu.Cols" localSheetId="9" hidden="1">#REF!</definedName>
    <definedName name="Z_523334C1_81E0_11D1_95EF_0000E8CF5EB3_.wvu.Cols" localSheetId="6" hidden="1">#REF!</definedName>
    <definedName name="Z_523334C1_81E0_11D1_95EF_0000E8CF5EB3_.wvu.Cols" localSheetId="5" hidden="1">#REF!</definedName>
    <definedName name="Z_523334C1_81E0_11D1_95EF_0000E8CF5EB3_.wvu.Cols" localSheetId="4" hidden="1">#REF!</definedName>
    <definedName name="Z_523334C1_81E0_11D1_95EF_0000E8CF5EB3_.wvu.Cols" hidden="1">#REF!</definedName>
    <definedName name="Z_523334C2_81E0_11D1_95EF_0000E8CF5EB3_.wvu.Cols" localSheetId="9" hidden="1">#REF!</definedName>
    <definedName name="Z_523334C2_81E0_11D1_95EF_0000E8CF5EB3_.wvu.Cols" localSheetId="6" hidden="1">#REF!</definedName>
    <definedName name="Z_523334C2_81E0_11D1_95EF_0000E8CF5EB3_.wvu.Cols" localSheetId="5" hidden="1">#REF!</definedName>
    <definedName name="Z_523334C2_81E0_11D1_95EF_0000E8CF5EB3_.wvu.Cols" localSheetId="4" hidden="1">#REF!</definedName>
    <definedName name="Z_523334C2_81E0_11D1_95EF_0000E8CF5EB3_.wvu.Cols" hidden="1">#REF!</definedName>
    <definedName name="Z_523334C3_81E0_11D1_95EF_0000E8CF5EB3_.wvu.Cols" localSheetId="9" hidden="1">#REF!</definedName>
    <definedName name="Z_523334C3_81E0_11D1_95EF_0000E8CF5EB3_.wvu.Cols" localSheetId="6" hidden="1">#REF!</definedName>
    <definedName name="Z_523334C3_81E0_11D1_95EF_0000E8CF5EB3_.wvu.Cols" localSheetId="5" hidden="1">#REF!</definedName>
    <definedName name="Z_523334C3_81E0_11D1_95EF_0000E8CF5EB3_.wvu.Cols" localSheetId="4" hidden="1">#REF!</definedName>
    <definedName name="Z_523334C3_81E0_11D1_95EF_0000E8CF5EB3_.wvu.Cols" hidden="1">#REF!</definedName>
    <definedName name="Z_523334C4_81E0_11D1_95EF_0000E8CF5EB3_.wvu.Cols" localSheetId="9" hidden="1">#REF!</definedName>
    <definedName name="Z_523334C4_81E0_11D1_95EF_0000E8CF5EB3_.wvu.Cols" localSheetId="6" hidden="1">#REF!</definedName>
    <definedName name="Z_523334C4_81E0_11D1_95EF_0000E8CF5EB3_.wvu.Cols" localSheetId="5" hidden="1">#REF!</definedName>
    <definedName name="Z_523334C4_81E0_11D1_95EF_0000E8CF5EB3_.wvu.Cols" localSheetId="4" hidden="1">#REF!</definedName>
    <definedName name="Z_523334C4_81E0_11D1_95EF_0000E8CF5EB3_.wvu.Cols" hidden="1">#REF!</definedName>
    <definedName name="Z_523334C5_81E0_11D1_95EF_0000E8CF5EB3_.wvu.Cols" localSheetId="9" hidden="1">#REF!</definedName>
    <definedName name="Z_523334C5_81E0_11D1_95EF_0000E8CF5EB3_.wvu.Cols" localSheetId="6" hidden="1">#REF!</definedName>
    <definedName name="Z_523334C5_81E0_11D1_95EF_0000E8CF5EB3_.wvu.Cols" localSheetId="5" hidden="1">#REF!</definedName>
    <definedName name="Z_523334C5_81E0_11D1_95EF_0000E8CF5EB3_.wvu.Cols" localSheetId="4" hidden="1">#REF!</definedName>
    <definedName name="Z_523334C5_81E0_11D1_95EF_0000E8CF5EB3_.wvu.Cols" hidden="1">#REF!</definedName>
    <definedName name="Z_523334C6_81E0_11D1_95EF_0000E8CF5EB3_.wvu.Cols" localSheetId="9" hidden="1">#REF!</definedName>
    <definedName name="Z_523334C6_81E0_11D1_95EF_0000E8CF5EB3_.wvu.Cols" localSheetId="6" hidden="1">#REF!</definedName>
    <definedName name="Z_523334C6_81E0_11D1_95EF_0000E8CF5EB3_.wvu.Cols" localSheetId="5" hidden="1">#REF!</definedName>
    <definedName name="Z_523334C6_81E0_11D1_95EF_0000E8CF5EB3_.wvu.Cols" localSheetId="4" hidden="1">#REF!</definedName>
    <definedName name="Z_523334C6_81E0_11D1_95EF_0000E8CF5EB3_.wvu.Cols" hidden="1">#REF!</definedName>
    <definedName name="Z_529A4463_5C17_11D1_95EE_0000E8CF5EB3_.wvu.Cols" localSheetId="9" hidden="1">#REF!</definedName>
    <definedName name="Z_529A4463_5C17_11D1_95EE_0000E8CF5EB3_.wvu.Cols" localSheetId="6" hidden="1">#REF!</definedName>
    <definedName name="Z_529A4463_5C17_11D1_95EE_0000E8CF5EB3_.wvu.Cols" localSheetId="5" hidden="1">#REF!</definedName>
    <definedName name="Z_529A4463_5C17_11D1_95EE_0000E8CF5EB3_.wvu.Cols" localSheetId="4" hidden="1">#REF!</definedName>
    <definedName name="Z_529A4463_5C17_11D1_95EE_0000E8CF5EB3_.wvu.Cols" hidden="1">#REF!</definedName>
    <definedName name="Z_529A4464_5C17_11D1_95EE_0000E8CF5EB3_.wvu.Cols" localSheetId="9" hidden="1">#REF!</definedName>
    <definedName name="Z_529A4464_5C17_11D1_95EE_0000E8CF5EB3_.wvu.Cols" localSheetId="6" hidden="1">#REF!</definedName>
    <definedName name="Z_529A4464_5C17_11D1_95EE_0000E8CF5EB3_.wvu.Cols" localSheetId="5" hidden="1">#REF!</definedName>
    <definedName name="Z_529A4464_5C17_11D1_95EE_0000E8CF5EB3_.wvu.Cols" localSheetId="4" hidden="1">#REF!</definedName>
    <definedName name="Z_529A4464_5C17_11D1_95EE_0000E8CF5EB3_.wvu.Cols" hidden="1">#REF!</definedName>
    <definedName name="Z_529A4465_5C17_11D1_95EE_0000E8CF5EB3_.wvu.Cols" localSheetId="9" hidden="1">#REF!</definedName>
    <definedName name="Z_529A4465_5C17_11D1_95EE_0000E8CF5EB3_.wvu.Cols" localSheetId="6" hidden="1">#REF!</definedName>
    <definedName name="Z_529A4465_5C17_11D1_95EE_0000E8CF5EB3_.wvu.Cols" localSheetId="5" hidden="1">#REF!</definedName>
    <definedName name="Z_529A4465_5C17_11D1_95EE_0000E8CF5EB3_.wvu.Cols" localSheetId="4" hidden="1">#REF!</definedName>
    <definedName name="Z_529A4465_5C17_11D1_95EE_0000E8CF5EB3_.wvu.Cols" hidden="1">#REF!</definedName>
    <definedName name="Z_529A4466_5C17_11D1_95EE_0000E8CF5EB3_.wvu.Cols" localSheetId="9" hidden="1">#REF!</definedName>
    <definedName name="Z_529A4466_5C17_11D1_95EE_0000E8CF5EB3_.wvu.Cols" localSheetId="6" hidden="1">#REF!</definedName>
    <definedName name="Z_529A4466_5C17_11D1_95EE_0000E8CF5EB3_.wvu.Cols" localSheetId="5" hidden="1">#REF!</definedName>
    <definedName name="Z_529A4466_5C17_11D1_95EE_0000E8CF5EB3_.wvu.Cols" localSheetId="4" hidden="1">#REF!</definedName>
    <definedName name="Z_529A4466_5C17_11D1_95EE_0000E8CF5EB3_.wvu.Cols" hidden="1">#REF!</definedName>
    <definedName name="Z_529A4467_5C17_11D1_95EE_0000E8CF5EB3_.wvu.Cols" localSheetId="9" hidden="1">#REF!</definedName>
    <definedName name="Z_529A4467_5C17_11D1_95EE_0000E8CF5EB3_.wvu.Cols" localSheetId="6" hidden="1">#REF!</definedName>
    <definedName name="Z_529A4467_5C17_11D1_95EE_0000E8CF5EB3_.wvu.Cols" localSheetId="5" hidden="1">#REF!</definedName>
    <definedName name="Z_529A4467_5C17_11D1_95EE_0000E8CF5EB3_.wvu.Cols" localSheetId="4" hidden="1">#REF!</definedName>
    <definedName name="Z_529A4467_5C17_11D1_95EE_0000E8CF5EB3_.wvu.Cols" hidden="1">#REF!</definedName>
    <definedName name="Z_529A4468_5C17_11D1_95EE_0000E8CF5EB3_.wvu.Cols" localSheetId="9" hidden="1">#REF!</definedName>
    <definedName name="Z_529A4468_5C17_11D1_95EE_0000E8CF5EB3_.wvu.Cols" localSheetId="6" hidden="1">#REF!</definedName>
    <definedName name="Z_529A4468_5C17_11D1_95EE_0000E8CF5EB3_.wvu.Cols" localSheetId="5" hidden="1">#REF!</definedName>
    <definedName name="Z_529A4468_5C17_11D1_95EE_0000E8CF5EB3_.wvu.Cols" localSheetId="4" hidden="1">#REF!</definedName>
    <definedName name="Z_529A4468_5C17_11D1_95EE_0000E8CF5EB3_.wvu.Cols" hidden="1">#REF!</definedName>
    <definedName name="Z_55697985_624B_11D1_95EE_0000E8CF5EB3_.wvu.Cols" localSheetId="9" hidden="1">#REF!</definedName>
    <definedName name="Z_55697985_624B_11D1_95EE_0000E8CF5EB3_.wvu.Cols" localSheetId="6" hidden="1">#REF!</definedName>
    <definedName name="Z_55697985_624B_11D1_95EE_0000E8CF5EB3_.wvu.Cols" localSheetId="5" hidden="1">#REF!</definedName>
    <definedName name="Z_55697985_624B_11D1_95EE_0000E8CF5EB3_.wvu.Cols" localSheetId="4" hidden="1">#REF!</definedName>
    <definedName name="Z_55697985_624B_11D1_95EE_0000E8CF5EB3_.wvu.Cols" hidden="1">#REF!</definedName>
    <definedName name="Z_55697986_624B_11D1_95EE_0000E8CF5EB3_.wvu.Cols" localSheetId="9" hidden="1">#REF!</definedName>
    <definedName name="Z_55697986_624B_11D1_95EE_0000E8CF5EB3_.wvu.Cols" localSheetId="6" hidden="1">#REF!</definedName>
    <definedName name="Z_55697986_624B_11D1_95EE_0000E8CF5EB3_.wvu.Cols" localSheetId="5" hidden="1">#REF!</definedName>
    <definedName name="Z_55697986_624B_11D1_95EE_0000E8CF5EB3_.wvu.Cols" localSheetId="4" hidden="1">#REF!</definedName>
    <definedName name="Z_55697986_624B_11D1_95EE_0000E8CF5EB3_.wvu.Cols" hidden="1">#REF!</definedName>
    <definedName name="Z_55697987_624B_11D1_95EE_0000E8CF5EB3_.wvu.Cols" localSheetId="9" hidden="1">#REF!</definedName>
    <definedName name="Z_55697987_624B_11D1_95EE_0000E8CF5EB3_.wvu.Cols" localSheetId="6" hidden="1">#REF!</definedName>
    <definedName name="Z_55697987_624B_11D1_95EE_0000E8CF5EB3_.wvu.Cols" localSheetId="5" hidden="1">#REF!</definedName>
    <definedName name="Z_55697987_624B_11D1_95EE_0000E8CF5EB3_.wvu.Cols" localSheetId="4" hidden="1">#REF!</definedName>
    <definedName name="Z_55697987_624B_11D1_95EE_0000E8CF5EB3_.wvu.Cols" hidden="1">#REF!</definedName>
    <definedName name="Z_55697988_624B_11D1_95EE_0000E8CF5EB3_.wvu.Cols" localSheetId="9" hidden="1">#REF!</definedName>
    <definedName name="Z_55697988_624B_11D1_95EE_0000E8CF5EB3_.wvu.Cols" localSheetId="6" hidden="1">#REF!</definedName>
    <definedName name="Z_55697988_624B_11D1_95EE_0000E8CF5EB3_.wvu.Cols" localSheetId="5" hidden="1">#REF!</definedName>
    <definedName name="Z_55697988_624B_11D1_95EE_0000E8CF5EB3_.wvu.Cols" localSheetId="4" hidden="1">#REF!</definedName>
    <definedName name="Z_55697988_624B_11D1_95EE_0000E8CF5EB3_.wvu.Cols" hidden="1">#REF!</definedName>
    <definedName name="Z_55697989_624B_11D1_95EE_0000E8CF5EB3_.wvu.Cols" localSheetId="9" hidden="1">#REF!</definedName>
    <definedName name="Z_55697989_624B_11D1_95EE_0000E8CF5EB3_.wvu.Cols" localSheetId="6" hidden="1">#REF!</definedName>
    <definedName name="Z_55697989_624B_11D1_95EE_0000E8CF5EB3_.wvu.Cols" localSheetId="5" hidden="1">#REF!</definedName>
    <definedName name="Z_55697989_624B_11D1_95EE_0000E8CF5EB3_.wvu.Cols" localSheetId="4" hidden="1">#REF!</definedName>
    <definedName name="Z_55697989_624B_11D1_95EE_0000E8CF5EB3_.wvu.Cols" hidden="1">#REF!</definedName>
    <definedName name="Z_5569798A_624B_11D1_95EE_0000E8CF5EB3_.wvu.Cols" localSheetId="9" hidden="1">#REF!</definedName>
    <definedName name="Z_5569798A_624B_11D1_95EE_0000E8CF5EB3_.wvu.Cols" localSheetId="6" hidden="1">#REF!</definedName>
    <definedName name="Z_5569798A_624B_11D1_95EE_0000E8CF5EB3_.wvu.Cols" localSheetId="5" hidden="1">#REF!</definedName>
    <definedName name="Z_5569798A_624B_11D1_95EE_0000E8CF5EB3_.wvu.Cols" localSheetId="4" hidden="1">#REF!</definedName>
    <definedName name="Z_5569798A_624B_11D1_95EE_0000E8CF5EB3_.wvu.Cols" hidden="1">#REF!</definedName>
    <definedName name="Z_55697993_624B_11D1_95EE_0000E8CF5EB3_.wvu.Cols" localSheetId="9" hidden="1">#REF!</definedName>
    <definedName name="Z_55697993_624B_11D1_95EE_0000E8CF5EB3_.wvu.Cols" localSheetId="6" hidden="1">#REF!</definedName>
    <definedName name="Z_55697993_624B_11D1_95EE_0000E8CF5EB3_.wvu.Cols" localSheetId="5" hidden="1">#REF!</definedName>
    <definedName name="Z_55697993_624B_11D1_95EE_0000E8CF5EB3_.wvu.Cols" localSheetId="4" hidden="1">#REF!</definedName>
    <definedName name="Z_55697993_624B_11D1_95EE_0000E8CF5EB3_.wvu.Cols" hidden="1">#REF!</definedName>
    <definedName name="Z_55697994_624B_11D1_95EE_0000E8CF5EB3_.wvu.Cols" localSheetId="9" hidden="1">#REF!</definedName>
    <definedName name="Z_55697994_624B_11D1_95EE_0000E8CF5EB3_.wvu.Cols" localSheetId="6" hidden="1">#REF!</definedName>
    <definedName name="Z_55697994_624B_11D1_95EE_0000E8CF5EB3_.wvu.Cols" localSheetId="5" hidden="1">#REF!</definedName>
    <definedName name="Z_55697994_624B_11D1_95EE_0000E8CF5EB3_.wvu.Cols" localSheetId="4" hidden="1">#REF!</definedName>
    <definedName name="Z_55697994_624B_11D1_95EE_0000E8CF5EB3_.wvu.Cols" hidden="1">#REF!</definedName>
    <definedName name="Z_55697995_624B_11D1_95EE_0000E8CF5EB3_.wvu.Cols" localSheetId="9" hidden="1">#REF!</definedName>
    <definedName name="Z_55697995_624B_11D1_95EE_0000E8CF5EB3_.wvu.Cols" localSheetId="6" hidden="1">#REF!</definedName>
    <definedName name="Z_55697995_624B_11D1_95EE_0000E8CF5EB3_.wvu.Cols" localSheetId="5" hidden="1">#REF!</definedName>
    <definedName name="Z_55697995_624B_11D1_95EE_0000E8CF5EB3_.wvu.Cols" localSheetId="4" hidden="1">#REF!</definedName>
    <definedName name="Z_55697995_624B_11D1_95EE_0000E8CF5EB3_.wvu.Cols" hidden="1">#REF!</definedName>
    <definedName name="Z_55697996_624B_11D1_95EE_0000E8CF5EB3_.wvu.Cols" localSheetId="9" hidden="1">#REF!</definedName>
    <definedName name="Z_55697996_624B_11D1_95EE_0000E8CF5EB3_.wvu.Cols" localSheetId="6" hidden="1">#REF!</definedName>
    <definedName name="Z_55697996_624B_11D1_95EE_0000E8CF5EB3_.wvu.Cols" localSheetId="5" hidden="1">#REF!</definedName>
    <definedName name="Z_55697996_624B_11D1_95EE_0000E8CF5EB3_.wvu.Cols" localSheetId="4" hidden="1">#REF!</definedName>
    <definedName name="Z_55697996_624B_11D1_95EE_0000E8CF5EB3_.wvu.Cols" hidden="1">#REF!</definedName>
    <definedName name="Z_55697997_624B_11D1_95EE_0000E8CF5EB3_.wvu.Cols" localSheetId="9" hidden="1">#REF!</definedName>
    <definedName name="Z_55697997_624B_11D1_95EE_0000E8CF5EB3_.wvu.Cols" localSheetId="6" hidden="1">#REF!</definedName>
    <definedName name="Z_55697997_624B_11D1_95EE_0000E8CF5EB3_.wvu.Cols" localSheetId="5" hidden="1">#REF!</definedName>
    <definedName name="Z_55697997_624B_11D1_95EE_0000E8CF5EB3_.wvu.Cols" localSheetId="4" hidden="1">#REF!</definedName>
    <definedName name="Z_55697997_624B_11D1_95EE_0000E8CF5EB3_.wvu.Cols" hidden="1">#REF!</definedName>
    <definedName name="Z_55697998_624B_11D1_95EE_0000E8CF5EB3_.wvu.Cols" localSheetId="9" hidden="1">#REF!</definedName>
    <definedName name="Z_55697998_624B_11D1_95EE_0000E8CF5EB3_.wvu.Cols" localSheetId="6" hidden="1">#REF!</definedName>
    <definedName name="Z_55697998_624B_11D1_95EE_0000E8CF5EB3_.wvu.Cols" localSheetId="5" hidden="1">#REF!</definedName>
    <definedName name="Z_55697998_624B_11D1_95EE_0000E8CF5EB3_.wvu.Cols" localSheetId="4" hidden="1">#REF!</definedName>
    <definedName name="Z_55697998_624B_11D1_95EE_0000E8CF5EB3_.wvu.Cols" hidden="1">#REF!</definedName>
    <definedName name="Z_57D2C26C_D38B_11D1_95F0_0000E8CF5EB3_.wvu.Cols" localSheetId="9" hidden="1">#REF!</definedName>
    <definedName name="Z_57D2C26C_D38B_11D1_95F0_0000E8CF5EB3_.wvu.Cols" localSheetId="6" hidden="1">#REF!</definedName>
    <definedName name="Z_57D2C26C_D38B_11D1_95F0_0000E8CF5EB3_.wvu.Cols" localSheetId="5" hidden="1">#REF!</definedName>
    <definedName name="Z_57D2C26C_D38B_11D1_95F0_0000E8CF5EB3_.wvu.Cols" localSheetId="4" hidden="1">#REF!</definedName>
    <definedName name="Z_57D2C26C_D38B_11D1_95F0_0000E8CF5EB3_.wvu.Cols" hidden="1">#REF!</definedName>
    <definedName name="Z_57D2C26D_D38B_11D1_95F0_0000E8CF5EB3_.wvu.Cols" localSheetId="9" hidden="1">#REF!</definedName>
    <definedName name="Z_57D2C26D_D38B_11D1_95F0_0000E8CF5EB3_.wvu.Cols" localSheetId="6" hidden="1">#REF!</definedName>
    <definedName name="Z_57D2C26D_D38B_11D1_95F0_0000E8CF5EB3_.wvu.Cols" localSheetId="5" hidden="1">#REF!</definedName>
    <definedName name="Z_57D2C26D_D38B_11D1_95F0_0000E8CF5EB3_.wvu.Cols" localSheetId="4" hidden="1">#REF!</definedName>
    <definedName name="Z_57D2C26D_D38B_11D1_95F0_0000E8CF5EB3_.wvu.Cols" hidden="1">#REF!</definedName>
    <definedName name="Z_6059E06F_CEF4_11D1_95F0_0000E8CF5EB3_.wvu.Cols" localSheetId="9" hidden="1">#REF!,#REF!</definedName>
    <definedName name="Z_6059E06F_CEF4_11D1_95F0_0000E8CF5EB3_.wvu.Cols" localSheetId="14" hidden="1">#REF!,#REF!</definedName>
    <definedName name="Z_6059E06F_CEF4_11D1_95F0_0000E8CF5EB3_.wvu.Cols" localSheetId="6" hidden="1">#REF!,#REF!</definedName>
    <definedName name="Z_6059E06F_CEF4_11D1_95F0_0000E8CF5EB3_.wvu.Cols" localSheetId="5" hidden="1">#REF!,#REF!</definedName>
    <definedName name="Z_6059E06F_CEF4_11D1_95F0_0000E8CF5EB3_.wvu.Cols" localSheetId="4" hidden="1">#REF!,#REF!</definedName>
    <definedName name="Z_6059E06F_CEF4_11D1_95F0_0000E8CF5EB3_.wvu.Cols" hidden="1">#REF!,#REF!</definedName>
    <definedName name="Z_6059E070_CEF4_11D1_95F0_0000E8CF5EB3_.wvu.Cols" localSheetId="9" hidden="1">#REF!,#REF!</definedName>
    <definedName name="Z_6059E070_CEF4_11D1_95F0_0000E8CF5EB3_.wvu.Cols" localSheetId="14" hidden="1">#REF!,#REF!</definedName>
    <definedName name="Z_6059E070_CEF4_11D1_95F0_0000E8CF5EB3_.wvu.Cols" localSheetId="6" hidden="1">#REF!,#REF!</definedName>
    <definedName name="Z_6059E070_CEF4_11D1_95F0_0000E8CF5EB3_.wvu.Cols" localSheetId="5" hidden="1">#REF!,#REF!</definedName>
    <definedName name="Z_6059E070_CEF4_11D1_95F0_0000E8CF5EB3_.wvu.Cols" localSheetId="4" hidden="1">#REF!,#REF!</definedName>
    <definedName name="Z_6059E070_CEF4_11D1_95F0_0000E8CF5EB3_.wvu.Cols" hidden="1">#REF!,#REF!</definedName>
    <definedName name="Z_61D826C6_8036_11D1_95EF_0000E8CF5EB3_.wvu.Cols" localSheetId="9" hidden="1">#REF!</definedName>
    <definedName name="Z_61D826C6_8036_11D1_95EF_0000E8CF5EB3_.wvu.Cols" localSheetId="14" hidden="1">#REF!</definedName>
    <definedName name="Z_61D826C6_8036_11D1_95EF_0000E8CF5EB3_.wvu.Cols" localSheetId="6" hidden="1">#REF!</definedName>
    <definedName name="Z_61D826C6_8036_11D1_95EF_0000E8CF5EB3_.wvu.Cols" localSheetId="5" hidden="1">#REF!</definedName>
    <definedName name="Z_61D826C6_8036_11D1_95EF_0000E8CF5EB3_.wvu.Cols" localSheetId="4" hidden="1">#REF!</definedName>
    <definedName name="Z_61D826C6_8036_11D1_95EF_0000E8CF5EB3_.wvu.Cols" hidden="1">#REF!</definedName>
    <definedName name="Z_61D826C7_8036_11D1_95EF_0000E8CF5EB3_.wvu.Cols" localSheetId="9" hidden="1">#REF!</definedName>
    <definedName name="Z_61D826C7_8036_11D1_95EF_0000E8CF5EB3_.wvu.Cols" localSheetId="14" hidden="1">#REF!</definedName>
    <definedName name="Z_61D826C7_8036_11D1_95EF_0000E8CF5EB3_.wvu.Cols" localSheetId="6" hidden="1">#REF!</definedName>
    <definedName name="Z_61D826C7_8036_11D1_95EF_0000E8CF5EB3_.wvu.Cols" localSheetId="5" hidden="1">#REF!</definedName>
    <definedName name="Z_61D826C7_8036_11D1_95EF_0000E8CF5EB3_.wvu.Cols" localSheetId="4" hidden="1">#REF!</definedName>
    <definedName name="Z_61D826C7_8036_11D1_95EF_0000E8CF5EB3_.wvu.Cols" hidden="1">#REF!</definedName>
    <definedName name="Z_61D826C8_8036_11D1_95EF_0000E8CF5EB3_.wvu.Cols" localSheetId="9" hidden="1">#REF!</definedName>
    <definedName name="Z_61D826C8_8036_11D1_95EF_0000E8CF5EB3_.wvu.Cols" localSheetId="14" hidden="1">#REF!</definedName>
    <definedName name="Z_61D826C8_8036_11D1_95EF_0000E8CF5EB3_.wvu.Cols" localSheetId="6" hidden="1">#REF!</definedName>
    <definedName name="Z_61D826C8_8036_11D1_95EF_0000E8CF5EB3_.wvu.Cols" localSheetId="5" hidden="1">#REF!</definedName>
    <definedName name="Z_61D826C8_8036_11D1_95EF_0000E8CF5EB3_.wvu.Cols" localSheetId="4" hidden="1">#REF!</definedName>
    <definedName name="Z_61D826C8_8036_11D1_95EF_0000E8CF5EB3_.wvu.Cols" hidden="1">#REF!</definedName>
    <definedName name="Z_61D826C9_8036_11D1_95EF_0000E8CF5EB3_.wvu.Cols" localSheetId="9" hidden="1">#REF!</definedName>
    <definedName name="Z_61D826C9_8036_11D1_95EF_0000E8CF5EB3_.wvu.Cols" localSheetId="6" hidden="1">#REF!</definedName>
    <definedName name="Z_61D826C9_8036_11D1_95EF_0000E8CF5EB3_.wvu.Cols" localSheetId="5" hidden="1">#REF!</definedName>
    <definedName name="Z_61D826C9_8036_11D1_95EF_0000E8CF5EB3_.wvu.Cols" localSheetId="4" hidden="1">#REF!</definedName>
    <definedName name="Z_61D826C9_8036_11D1_95EF_0000E8CF5EB3_.wvu.Cols" hidden="1">#REF!</definedName>
    <definedName name="Z_61D826CA_8036_11D1_95EF_0000E8CF5EB3_.wvu.Cols" localSheetId="9" hidden="1">#REF!</definedName>
    <definedName name="Z_61D826CA_8036_11D1_95EF_0000E8CF5EB3_.wvu.Cols" localSheetId="6" hidden="1">#REF!</definedName>
    <definedName name="Z_61D826CA_8036_11D1_95EF_0000E8CF5EB3_.wvu.Cols" localSheetId="5" hidden="1">#REF!</definedName>
    <definedName name="Z_61D826CA_8036_11D1_95EF_0000E8CF5EB3_.wvu.Cols" localSheetId="4" hidden="1">#REF!</definedName>
    <definedName name="Z_61D826CA_8036_11D1_95EF_0000E8CF5EB3_.wvu.Cols" hidden="1">#REF!</definedName>
    <definedName name="Z_61D826CB_8036_11D1_95EF_0000E8CF5EB3_.wvu.Cols" localSheetId="9" hidden="1">#REF!</definedName>
    <definedName name="Z_61D826CB_8036_11D1_95EF_0000E8CF5EB3_.wvu.Cols" localSheetId="6" hidden="1">#REF!</definedName>
    <definedName name="Z_61D826CB_8036_11D1_95EF_0000E8CF5EB3_.wvu.Cols" localSheetId="5" hidden="1">#REF!</definedName>
    <definedName name="Z_61D826CB_8036_11D1_95EF_0000E8CF5EB3_.wvu.Cols" localSheetId="4" hidden="1">#REF!</definedName>
    <definedName name="Z_61D826CB_8036_11D1_95EF_0000E8CF5EB3_.wvu.Cols" hidden="1">#REF!</definedName>
    <definedName name="Z_63E2B82F_CB06_11D1_95F0_0000E8CF5EB3_.wvu.Cols" localSheetId="9" hidden="1">#REF!,#REF!</definedName>
    <definedName name="Z_63E2B82F_CB06_11D1_95F0_0000E8CF5EB3_.wvu.Cols" localSheetId="14" hidden="1">#REF!,#REF!</definedName>
    <definedName name="Z_63E2B82F_CB06_11D1_95F0_0000E8CF5EB3_.wvu.Cols" localSheetId="6" hidden="1">#REF!,#REF!</definedName>
    <definedName name="Z_63E2B82F_CB06_11D1_95F0_0000E8CF5EB3_.wvu.Cols" localSheetId="5" hidden="1">#REF!,#REF!</definedName>
    <definedName name="Z_63E2B82F_CB06_11D1_95F0_0000E8CF5EB3_.wvu.Cols" localSheetId="4" hidden="1">#REF!,#REF!</definedName>
    <definedName name="Z_63E2B82F_CB06_11D1_95F0_0000E8CF5EB3_.wvu.Cols" hidden="1">#REF!,#REF!</definedName>
    <definedName name="Z_63E2B830_CB06_11D1_95F0_0000E8CF5EB3_.wvu.Cols" localSheetId="9" hidden="1">#REF!,#REF!</definedName>
    <definedName name="Z_63E2B830_CB06_11D1_95F0_0000E8CF5EB3_.wvu.Cols" localSheetId="14" hidden="1">#REF!,#REF!</definedName>
    <definedName name="Z_63E2B830_CB06_11D1_95F0_0000E8CF5EB3_.wvu.Cols" localSheetId="6" hidden="1">#REF!,#REF!</definedName>
    <definedName name="Z_63E2B830_CB06_11D1_95F0_0000E8CF5EB3_.wvu.Cols" localSheetId="5" hidden="1">#REF!,#REF!</definedName>
    <definedName name="Z_63E2B830_CB06_11D1_95F0_0000E8CF5EB3_.wvu.Cols" localSheetId="4" hidden="1">#REF!,#REF!</definedName>
    <definedName name="Z_63E2B830_CB06_11D1_95F0_0000E8CF5EB3_.wvu.Cols" hidden="1">#REF!,#REF!</definedName>
    <definedName name="Z_64792E2F_D4FE_11D1_90EF_0000E8CF30B3_.wvu.Cols" localSheetId="9" hidden="1">#REF!</definedName>
    <definedName name="Z_64792E2F_D4FE_11D1_90EF_0000E8CF30B3_.wvu.Cols" localSheetId="14" hidden="1">#REF!</definedName>
    <definedName name="Z_64792E2F_D4FE_11D1_90EF_0000E8CF30B3_.wvu.Cols" localSheetId="6" hidden="1">#REF!</definedName>
    <definedName name="Z_64792E2F_D4FE_11D1_90EF_0000E8CF30B3_.wvu.Cols" localSheetId="5" hidden="1">#REF!</definedName>
    <definedName name="Z_64792E2F_D4FE_11D1_90EF_0000E8CF30B3_.wvu.Cols" localSheetId="4" hidden="1">#REF!</definedName>
    <definedName name="Z_64792E2F_D4FE_11D1_90EF_0000E8CF30B3_.wvu.Cols" hidden="1">#REF!</definedName>
    <definedName name="Z_64792E30_D4FE_11D1_90EF_0000E8CF30B3_.wvu.Cols" localSheetId="9" hidden="1">#REF!</definedName>
    <definedName name="Z_64792E30_D4FE_11D1_90EF_0000E8CF30B3_.wvu.Cols" localSheetId="14" hidden="1">#REF!</definedName>
    <definedName name="Z_64792E30_D4FE_11D1_90EF_0000E8CF30B3_.wvu.Cols" localSheetId="6" hidden="1">#REF!</definedName>
    <definedName name="Z_64792E30_D4FE_11D1_90EF_0000E8CF30B3_.wvu.Cols" localSheetId="5" hidden="1">#REF!</definedName>
    <definedName name="Z_64792E30_D4FE_11D1_90EF_0000E8CF30B3_.wvu.Cols" localSheetId="4" hidden="1">#REF!</definedName>
    <definedName name="Z_64792E30_D4FE_11D1_90EF_0000E8CF30B3_.wvu.Cols" hidden="1">#REF!</definedName>
    <definedName name="Z_64792E41_D4FE_11D1_90EF_0000E8CF30B3_.wvu.Cols" localSheetId="9" hidden="1">#REF!</definedName>
    <definedName name="Z_64792E41_D4FE_11D1_90EF_0000E8CF30B3_.wvu.Cols" localSheetId="14" hidden="1">#REF!</definedName>
    <definedName name="Z_64792E41_D4FE_11D1_90EF_0000E8CF30B3_.wvu.Cols" localSheetId="6" hidden="1">#REF!</definedName>
    <definedName name="Z_64792E41_D4FE_11D1_90EF_0000E8CF30B3_.wvu.Cols" localSheetId="5" hidden="1">#REF!</definedName>
    <definedName name="Z_64792E41_D4FE_11D1_90EF_0000E8CF30B3_.wvu.Cols" localSheetId="4" hidden="1">#REF!</definedName>
    <definedName name="Z_64792E41_D4FE_11D1_90EF_0000E8CF30B3_.wvu.Cols" hidden="1">#REF!</definedName>
    <definedName name="Z_64792E42_D4FE_11D1_90EF_0000E8CF30B3_.wvu.Cols" localSheetId="9" hidden="1">#REF!</definedName>
    <definedName name="Z_64792E42_D4FE_11D1_90EF_0000E8CF30B3_.wvu.Cols" localSheetId="6" hidden="1">#REF!</definedName>
    <definedName name="Z_64792E42_D4FE_11D1_90EF_0000E8CF30B3_.wvu.Cols" localSheetId="5" hidden="1">#REF!</definedName>
    <definedName name="Z_64792E42_D4FE_11D1_90EF_0000E8CF30B3_.wvu.Cols" localSheetId="4" hidden="1">#REF!</definedName>
    <definedName name="Z_64792E42_D4FE_11D1_90EF_0000E8CF30B3_.wvu.Cols" hidden="1">#REF!</definedName>
    <definedName name="Z_68F8E669_80EA_11D1_95EF_0000E8CF5EB3_.wvu.Cols" localSheetId="9" hidden="1">#REF!</definedName>
    <definedName name="Z_68F8E669_80EA_11D1_95EF_0000E8CF5EB3_.wvu.Cols" localSheetId="6" hidden="1">#REF!</definedName>
    <definedName name="Z_68F8E669_80EA_11D1_95EF_0000E8CF5EB3_.wvu.Cols" localSheetId="5" hidden="1">#REF!</definedName>
    <definedName name="Z_68F8E669_80EA_11D1_95EF_0000E8CF5EB3_.wvu.Cols" localSheetId="4" hidden="1">#REF!</definedName>
    <definedName name="Z_68F8E669_80EA_11D1_95EF_0000E8CF5EB3_.wvu.Cols" hidden="1">#REF!</definedName>
    <definedName name="Z_68F8E66A_80EA_11D1_95EF_0000E8CF5EB3_.wvu.Cols" localSheetId="9" hidden="1">#REF!</definedName>
    <definedName name="Z_68F8E66A_80EA_11D1_95EF_0000E8CF5EB3_.wvu.Cols" localSheetId="6" hidden="1">#REF!</definedName>
    <definedName name="Z_68F8E66A_80EA_11D1_95EF_0000E8CF5EB3_.wvu.Cols" localSheetId="5" hidden="1">#REF!</definedName>
    <definedName name="Z_68F8E66A_80EA_11D1_95EF_0000E8CF5EB3_.wvu.Cols" localSheetId="4" hidden="1">#REF!</definedName>
    <definedName name="Z_68F8E66A_80EA_11D1_95EF_0000E8CF5EB3_.wvu.Cols" hidden="1">#REF!</definedName>
    <definedName name="Z_68F8E66B_80EA_11D1_95EF_0000E8CF5EB3_.wvu.Cols" localSheetId="9" hidden="1">#REF!</definedName>
    <definedName name="Z_68F8E66B_80EA_11D1_95EF_0000E8CF5EB3_.wvu.Cols" localSheetId="6" hidden="1">#REF!</definedName>
    <definedName name="Z_68F8E66B_80EA_11D1_95EF_0000E8CF5EB3_.wvu.Cols" localSheetId="5" hidden="1">#REF!</definedName>
    <definedName name="Z_68F8E66B_80EA_11D1_95EF_0000E8CF5EB3_.wvu.Cols" localSheetId="4" hidden="1">#REF!</definedName>
    <definedName name="Z_68F8E66B_80EA_11D1_95EF_0000E8CF5EB3_.wvu.Cols" hidden="1">#REF!</definedName>
    <definedName name="Z_68F8E66C_80EA_11D1_95EF_0000E8CF5EB3_.wvu.Cols" localSheetId="9" hidden="1">#REF!</definedName>
    <definedName name="Z_68F8E66C_80EA_11D1_95EF_0000E8CF5EB3_.wvu.Cols" localSheetId="6" hidden="1">#REF!</definedName>
    <definedName name="Z_68F8E66C_80EA_11D1_95EF_0000E8CF5EB3_.wvu.Cols" localSheetId="5" hidden="1">#REF!</definedName>
    <definedName name="Z_68F8E66C_80EA_11D1_95EF_0000E8CF5EB3_.wvu.Cols" localSheetId="4" hidden="1">#REF!</definedName>
    <definedName name="Z_68F8E66C_80EA_11D1_95EF_0000E8CF5EB3_.wvu.Cols" hidden="1">#REF!</definedName>
    <definedName name="Z_68F8E66D_80EA_11D1_95EF_0000E8CF5EB3_.wvu.Cols" localSheetId="9" hidden="1">#REF!</definedName>
    <definedName name="Z_68F8E66D_80EA_11D1_95EF_0000E8CF5EB3_.wvu.Cols" localSheetId="6" hidden="1">#REF!</definedName>
    <definedName name="Z_68F8E66D_80EA_11D1_95EF_0000E8CF5EB3_.wvu.Cols" localSheetId="5" hidden="1">#REF!</definedName>
    <definedName name="Z_68F8E66D_80EA_11D1_95EF_0000E8CF5EB3_.wvu.Cols" localSheetId="4" hidden="1">#REF!</definedName>
    <definedName name="Z_68F8E66D_80EA_11D1_95EF_0000E8CF5EB3_.wvu.Cols" hidden="1">#REF!</definedName>
    <definedName name="Z_68F8E66E_80EA_11D1_95EF_0000E8CF5EB3_.wvu.Cols" localSheetId="9" hidden="1">#REF!</definedName>
    <definedName name="Z_68F8E66E_80EA_11D1_95EF_0000E8CF5EB3_.wvu.Cols" localSheetId="6" hidden="1">#REF!</definedName>
    <definedName name="Z_68F8E66E_80EA_11D1_95EF_0000E8CF5EB3_.wvu.Cols" localSheetId="5" hidden="1">#REF!</definedName>
    <definedName name="Z_68F8E66E_80EA_11D1_95EF_0000E8CF5EB3_.wvu.Cols" localSheetId="4" hidden="1">#REF!</definedName>
    <definedName name="Z_68F8E66E_80EA_11D1_95EF_0000E8CF5EB3_.wvu.Cols" hidden="1">#REF!</definedName>
    <definedName name="Z_68F8E671_80EA_11D1_95EF_0000E8CF5EB3_.wvu.Cols" localSheetId="9" hidden="1">#REF!</definedName>
    <definedName name="Z_68F8E671_80EA_11D1_95EF_0000E8CF5EB3_.wvu.Cols" localSheetId="6" hidden="1">#REF!</definedName>
    <definedName name="Z_68F8E671_80EA_11D1_95EF_0000E8CF5EB3_.wvu.Cols" localSheetId="5" hidden="1">#REF!</definedName>
    <definedName name="Z_68F8E671_80EA_11D1_95EF_0000E8CF5EB3_.wvu.Cols" localSheetId="4" hidden="1">#REF!</definedName>
    <definedName name="Z_68F8E671_80EA_11D1_95EF_0000E8CF5EB3_.wvu.Cols" hidden="1">#REF!</definedName>
    <definedName name="Z_68F8E672_80EA_11D1_95EF_0000E8CF5EB3_.wvu.Cols" localSheetId="9" hidden="1">#REF!</definedName>
    <definedName name="Z_68F8E672_80EA_11D1_95EF_0000E8CF5EB3_.wvu.Cols" localSheetId="6" hidden="1">#REF!</definedName>
    <definedName name="Z_68F8E672_80EA_11D1_95EF_0000E8CF5EB3_.wvu.Cols" localSheetId="5" hidden="1">#REF!</definedName>
    <definedName name="Z_68F8E672_80EA_11D1_95EF_0000E8CF5EB3_.wvu.Cols" localSheetId="4" hidden="1">#REF!</definedName>
    <definedName name="Z_68F8E672_80EA_11D1_95EF_0000E8CF5EB3_.wvu.Cols" hidden="1">#REF!</definedName>
    <definedName name="Z_68F8E673_80EA_11D1_95EF_0000E8CF5EB3_.wvu.Cols" localSheetId="9" hidden="1">#REF!</definedName>
    <definedName name="Z_68F8E673_80EA_11D1_95EF_0000E8CF5EB3_.wvu.Cols" localSheetId="6" hidden="1">#REF!</definedName>
    <definedName name="Z_68F8E673_80EA_11D1_95EF_0000E8CF5EB3_.wvu.Cols" localSheetId="5" hidden="1">#REF!</definedName>
    <definedName name="Z_68F8E673_80EA_11D1_95EF_0000E8CF5EB3_.wvu.Cols" localSheetId="4" hidden="1">#REF!</definedName>
    <definedName name="Z_68F8E673_80EA_11D1_95EF_0000E8CF5EB3_.wvu.Cols" hidden="1">#REF!</definedName>
    <definedName name="Z_68F8E674_80EA_11D1_95EF_0000E8CF5EB3_.wvu.Cols" localSheetId="9" hidden="1">#REF!</definedName>
    <definedName name="Z_68F8E674_80EA_11D1_95EF_0000E8CF5EB3_.wvu.Cols" localSheetId="6" hidden="1">#REF!</definedName>
    <definedName name="Z_68F8E674_80EA_11D1_95EF_0000E8CF5EB3_.wvu.Cols" localSheetId="5" hidden="1">#REF!</definedName>
    <definedName name="Z_68F8E674_80EA_11D1_95EF_0000E8CF5EB3_.wvu.Cols" localSheetId="4" hidden="1">#REF!</definedName>
    <definedName name="Z_68F8E674_80EA_11D1_95EF_0000E8CF5EB3_.wvu.Cols" hidden="1">#REF!</definedName>
    <definedName name="Z_68F8E675_80EA_11D1_95EF_0000E8CF5EB3_.wvu.Cols" localSheetId="9" hidden="1">#REF!</definedName>
    <definedName name="Z_68F8E675_80EA_11D1_95EF_0000E8CF5EB3_.wvu.Cols" localSheetId="6" hidden="1">#REF!</definedName>
    <definedName name="Z_68F8E675_80EA_11D1_95EF_0000E8CF5EB3_.wvu.Cols" localSheetId="5" hidden="1">#REF!</definedName>
    <definedName name="Z_68F8E675_80EA_11D1_95EF_0000E8CF5EB3_.wvu.Cols" localSheetId="4" hidden="1">#REF!</definedName>
    <definedName name="Z_68F8E675_80EA_11D1_95EF_0000E8CF5EB3_.wvu.Cols" hidden="1">#REF!</definedName>
    <definedName name="Z_68F8E676_80EA_11D1_95EF_0000E8CF5EB3_.wvu.Cols" localSheetId="9" hidden="1">#REF!</definedName>
    <definedName name="Z_68F8E676_80EA_11D1_95EF_0000E8CF5EB3_.wvu.Cols" localSheetId="6" hidden="1">#REF!</definedName>
    <definedName name="Z_68F8E676_80EA_11D1_95EF_0000E8CF5EB3_.wvu.Cols" localSheetId="5" hidden="1">#REF!</definedName>
    <definedName name="Z_68F8E676_80EA_11D1_95EF_0000E8CF5EB3_.wvu.Cols" localSheetId="4" hidden="1">#REF!</definedName>
    <definedName name="Z_68F8E676_80EA_11D1_95EF_0000E8CF5EB3_.wvu.Cols" hidden="1">#REF!</definedName>
    <definedName name="Z_68F8E684_80EA_11D1_95EF_0000E8CF5EB3_.wvu.Cols" localSheetId="9" hidden="1">#REF!</definedName>
    <definedName name="Z_68F8E684_80EA_11D1_95EF_0000E8CF5EB3_.wvu.Cols" localSheetId="6" hidden="1">#REF!</definedName>
    <definedName name="Z_68F8E684_80EA_11D1_95EF_0000E8CF5EB3_.wvu.Cols" localSheetId="5" hidden="1">#REF!</definedName>
    <definedName name="Z_68F8E684_80EA_11D1_95EF_0000E8CF5EB3_.wvu.Cols" localSheetId="4" hidden="1">#REF!</definedName>
    <definedName name="Z_68F8E684_80EA_11D1_95EF_0000E8CF5EB3_.wvu.Cols" hidden="1">#REF!</definedName>
    <definedName name="Z_68F8E685_80EA_11D1_95EF_0000E8CF5EB3_.wvu.Cols" localSheetId="9" hidden="1">#REF!</definedName>
    <definedName name="Z_68F8E685_80EA_11D1_95EF_0000E8CF5EB3_.wvu.Cols" localSheetId="6" hidden="1">#REF!</definedName>
    <definedName name="Z_68F8E685_80EA_11D1_95EF_0000E8CF5EB3_.wvu.Cols" localSheetId="5" hidden="1">#REF!</definedName>
    <definedName name="Z_68F8E685_80EA_11D1_95EF_0000E8CF5EB3_.wvu.Cols" localSheetId="4" hidden="1">#REF!</definedName>
    <definedName name="Z_68F8E685_80EA_11D1_95EF_0000E8CF5EB3_.wvu.Cols" hidden="1">#REF!</definedName>
    <definedName name="Z_68F8E686_80EA_11D1_95EF_0000E8CF5EB3_.wvu.Cols" localSheetId="9" hidden="1">#REF!</definedName>
    <definedName name="Z_68F8E686_80EA_11D1_95EF_0000E8CF5EB3_.wvu.Cols" localSheetId="6" hidden="1">#REF!</definedName>
    <definedName name="Z_68F8E686_80EA_11D1_95EF_0000E8CF5EB3_.wvu.Cols" localSheetId="5" hidden="1">#REF!</definedName>
    <definedName name="Z_68F8E686_80EA_11D1_95EF_0000E8CF5EB3_.wvu.Cols" localSheetId="4" hidden="1">#REF!</definedName>
    <definedName name="Z_68F8E686_80EA_11D1_95EF_0000E8CF5EB3_.wvu.Cols" hidden="1">#REF!</definedName>
    <definedName name="Z_68F8E687_80EA_11D1_95EF_0000E8CF5EB3_.wvu.Cols" localSheetId="9" hidden="1">#REF!</definedName>
    <definedName name="Z_68F8E687_80EA_11D1_95EF_0000E8CF5EB3_.wvu.Cols" localSheetId="6" hidden="1">#REF!</definedName>
    <definedName name="Z_68F8E687_80EA_11D1_95EF_0000E8CF5EB3_.wvu.Cols" localSheetId="5" hidden="1">#REF!</definedName>
    <definedName name="Z_68F8E687_80EA_11D1_95EF_0000E8CF5EB3_.wvu.Cols" localSheetId="4" hidden="1">#REF!</definedName>
    <definedName name="Z_68F8E687_80EA_11D1_95EF_0000E8CF5EB3_.wvu.Cols" hidden="1">#REF!</definedName>
    <definedName name="Z_68F8E688_80EA_11D1_95EF_0000E8CF5EB3_.wvu.Cols" localSheetId="9" hidden="1">#REF!</definedName>
    <definedName name="Z_68F8E688_80EA_11D1_95EF_0000E8CF5EB3_.wvu.Cols" localSheetId="6" hidden="1">#REF!</definedName>
    <definedName name="Z_68F8E688_80EA_11D1_95EF_0000E8CF5EB3_.wvu.Cols" localSheetId="5" hidden="1">#REF!</definedName>
    <definedName name="Z_68F8E688_80EA_11D1_95EF_0000E8CF5EB3_.wvu.Cols" localSheetId="4" hidden="1">#REF!</definedName>
    <definedName name="Z_68F8E688_80EA_11D1_95EF_0000E8CF5EB3_.wvu.Cols" hidden="1">#REF!</definedName>
    <definedName name="Z_68F8E689_80EA_11D1_95EF_0000E8CF5EB3_.wvu.Cols" localSheetId="9" hidden="1">#REF!</definedName>
    <definedName name="Z_68F8E689_80EA_11D1_95EF_0000E8CF5EB3_.wvu.Cols" localSheetId="6" hidden="1">#REF!</definedName>
    <definedName name="Z_68F8E689_80EA_11D1_95EF_0000E8CF5EB3_.wvu.Cols" localSheetId="5" hidden="1">#REF!</definedName>
    <definedName name="Z_68F8E689_80EA_11D1_95EF_0000E8CF5EB3_.wvu.Cols" localSheetId="4" hidden="1">#REF!</definedName>
    <definedName name="Z_68F8E689_80EA_11D1_95EF_0000E8CF5EB3_.wvu.Cols" hidden="1">#REF!</definedName>
    <definedName name="Z_68F8E690_80EA_11D1_95EF_0000E8CF5EB3_.wvu.Cols" localSheetId="9" hidden="1">#REF!</definedName>
    <definedName name="Z_68F8E690_80EA_11D1_95EF_0000E8CF5EB3_.wvu.Cols" localSheetId="6" hidden="1">#REF!</definedName>
    <definedName name="Z_68F8E690_80EA_11D1_95EF_0000E8CF5EB3_.wvu.Cols" localSheetId="5" hidden="1">#REF!</definedName>
    <definedName name="Z_68F8E690_80EA_11D1_95EF_0000E8CF5EB3_.wvu.Cols" localSheetId="4" hidden="1">#REF!</definedName>
    <definedName name="Z_68F8E690_80EA_11D1_95EF_0000E8CF5EB3_.wvu.Cols" hidden="1">#REF!</definedName>
    <definedName name="Z_68F8E691_80EA_11D1_95EF_0000E8CF5EB3_.wvu.Cols" localSheetId="9" hidden="1">#REF!</definedName>
    <definedName name="Z_68F8E691_80EA_11D1_95EF_0000E8CF5EB3_.wvu.Cols" localSheetId="6" hidden="1">#REF!</definedName>
    <definedName name="Z_68F8E691_80EA_11D1_95EF_0000E8CF5EB3_.wvu.Cols" localSheetId="5" hidden="1">#REF!</definedName>
    <definedName name="Z_68F8E691_80EA_11D1_95EF_0000E8CF5EB3_.wvu.Cols" localSheetId="4" hidden="1">#REF!</definedName>
    <definedName name="Z_68F8E691_80EA_11D1_95EF_0000E8CF5EB3_.wvu.Cols" hidden="1">#REF!</definedName>
    <definedName name="Z_68F8E692_80EA_11D1_95EF_0000E8CF5EB3_.wvu.Cols" localSheetId="9" hidden="1">#REF!</definedName>
    <definedName name="Z_68F8E692_80EA_11D1_95EF_0000E8CF5EB3_.wvu.Cols" localSheetId="6" hidden="1">#REF!</definedName>
    <definedName name="Z_68F8E692_80EA_11D1_95EF_0000E8CF5EB3_.wvu.Cols" localSheetId="5" hidden="1">#REF!</definedName>
    <definedName name="Z_68F8E692_80EA_11D1_95EF_0000E8CF5EB3_.wvu.Cols" localSheetId="4" hidden="1">#REF!</definedName>
    <definedName name="Z_68F8E692_80EA_11D1_95EF_0000E8CF5EB3_.wvu.Cols" hidden="1">#REF!</definedName>
    <definedName name="Z_68F8E693_80EA_11D1_95EF_0000E8CF5EB3_.wvu.Cols" localSheetId="9" hidden="1">#REF!</definedName>
    <definedName name="Z_68F8E693_80EA_11D1_95EF_0000E8CF5EB3_.wvu.Cols" localSheetId="6" hidden="1">#REF!</definedName>
    <definedName name="Z_68F8E693_80EA_11D1_95EF_0000E8CF5EB3_.wvu.Cols" localSheetId="5" hidden="1">#REF!</definedName>
    <definedName name="Z_68F8E693_80EA_11D1_95EF_0000E8CF5EB3_.wvu.Cols" localSheetId="4" hidden="1">#REF!</definedName>
    <definedName name="Z_68F8E693_80EA_11D1_95EF_0000E8CF5EB3_.wvu.Cols" hidden="1">#REF!</definedName>
    <definedName name="Z_68F8E694_80EA_11D1_95EF_0000E8CF5EB3_.wvu.Cols" localSheetId="9" hidden="1">#REF!</definedName>
    <definedName name="Z_68F8E694_80EA_11D1_95EF_0000E8CF5EB3_.wvu.Cols" localSheetId="6" hidden="1">#REF!</definedName>
    <definedName name="Z_68F8E694_80EA_11D1_95EF_0000E8CF5EB3_.wvu.Cols" localSheetId="5" hidden="1">#REF!</definedName>
    <definedName name="Z_68F8E694_80EA_11D1_95EF_0000E8CF5EB3_.wvu.Cols" localSheetId="4" hidden="1">#REF!</definedName>
    <definedName name="Z_68F8E694_80EA_11D1_95EF_0000E8CF5EB3_.wvu.Cols" hidden="1">#REF!</definedName>
    <definedName name="Z_68F8E695_80EA_11D1_95EF_0000E8CF5EB3_.wvu.Cols" localSheetId="9" hidden="1">#REF!</definedName>
    <definedName name="Z_68F8E695_80EA_11D1_95EF_0000E8CF5EB3_.wvu.Cols" localSheetId="6" hidden="1">#REF!</definedName>
    <definedName name="Z_68F8E695_80EA_11D1_95EF_0000E8CF5EB3_.wvu.Cols" localSheetId="5" hidden="1">#REF!</definedName>
    <definedName name="Z_68F8E695_80EA_11D1_95EF_0000E8CF5EB3_.wvu.Cols" localSheetId="4" hidden="1">#REF!</definedName>
    <definedName name="Z_68F8E695_80EA_11D1_95EF_0000E8CF5EB3_.wvu.Cols" hidden="1">#REF!</definedName>
    <definedName name="Z_69A25E07_E3FB_11D1_95F1_0000E8CF5EB3_.wvu.Cols" localSheetId="9" hidden="1">#REF!</definedName>
    <definedName name="Z_69A25E07_E3FB_11D1_95F1_0000E8CF5EB3_.wvu.Cols" localSheetId="6" hidden="1">#REF!</definedName>
    <definedName name="Z_69A25E07_E3FB_11D1_95F1_0000E8CF5EB3_.wvu.Cols" localSheetId="5" hidden="1">#REF!</definedName>
    <definedName name="Z_69A25E07_E3FB_11D1_95F1_0000E8CF5EB3_.wvu.Cols" localSheetId="4" hidden="1">#REF!</definedName>
    <definedName name="Z_69A25E07_E3FB_11D1_95F1_0000E8CF5EB3_.wvu.Cols" hidden="1">#REF!</definedName>
    <definedName name="Z_69A25E09_E3FB_11D1_95F1_0000E8CF5EB3_.wvu.Cols" localSheetId="9" hidden="1">#REF!</definedName>
    <definedName name="Z_69A25E09_E3FB_11D1_95F1_0000E8CF5EB3_.wvu.Cols" localSheetId="6" hidden="1">#REF!</definedName>
    <definedName name="Z_69A25E09_E3FB_11D1_95F1_0000E8CF5EB3_.wvu.Cols" localSheetId="5" hidden="1">#REF!</definedName>
    <definedName name="Z_69A25E09_E3FB_11D1_95F1_0000E8CF5EB3_.wvu.Cols" localSheetId="4" hidden="1">#REF!</definedName>
    <definedName name="Z_69A25E09_E3FB_11D1_95F1_0000E8CF5EB3_.wvu.Cols" hidden="1">#REF!</definedName>
    <definedName name="Z_6DE1FBA0_7BA2_11D1_95EF_0000E8CF5EB3_.wvu.Cols" localSheetId="9" hidden="1">#REF!</definedName>
    <definedName name="Z_6DE1FBA0_7BA2_11D1_95EF_0000E8CF5EB3_.wvu.Cols" localSheetId="6" hidden="1">#REF!</definedName>
    <definedName name="Z_6DE1FBA0_7BA2_11D1_95EF_0000E8CF5EB3_.wvu.Cols" localSheetId="5" hidden="1">#REF!</definedName>
    <definedName name="Z_6DE1FBA0_7BA2_11D1_95EF_0000E8CF5EB3_.wvu.Cols" localSheetId="4" hidden="1">#REF!</definedName>
    <definedName name="Z_6DE1FBA0_7BA2_11D1_95EF_0000E8CF5EB3_.wvu.Cols" hidden="1">#REF!</definedName>
    <definedName name="Z_6DE1FBA1_7BA2_11D1_95EF_0000E8CF5EB3_.wvu.Cols" localSheetId="9" hidden="1">#REF!</definedName>
    <definedName name="Z_6DE1FBA1_7BA2_11D1_95EF_0000E8CF5EB3_.wvu.Cols" localSheetId="6" hidden="1">#REF!</definedName>
    <definedName name="Z_6DE1FBA1_7BA2_11D1_95EF_0000E8CF5EB3_.wvu.Cols" localSheetId="5" hidden="1">#REF!</definedName>
    <definedName name="Z_6DE1FBA1_7BA2_11D1_95EF_0000E8CF5EB3_.wvu.Cols" localSheetId="4" hidden="1">#REF!</definedName>
    <definedName name="Z_6DE1FBA1_7BA2_11D1_95EF_0000E8CF5EB3_.wvu.Cols" hidden="1">#REF!</definedName>
    <definedName name="Z_6DE1FBA2_7BA2_11D1_95EF_0000E8CF5EB3_.wvu.Cols" localSheetId="9" hidden="1">#REF!</definedName>
    <definedName name="Z_6DE1FBA2_7BA2_11D1_95EF_0000E8CF5EB3_.wvu.Cols" localSheetId="6" hidden="1">#REF!</definedName>
    <definedName name="Z_6DE1FBA2_7BA2_11D1_95EF_0000E8CF5EB3_.wvu.Cols" localSheetId="5" hidden="1">#REF!</definedName>
    <definedName name="Z_6DE1FBA2_7BA2_11D1_95EF_0000E8CF5EB3_.wvu.Cols" localSheetId="4" hidden="1">#REF!</definedName>
    <definedName name="Z_6DE1FBA2_7BA2_11D1_95EF_0000E8CF5EB3_.wvu.Cols" hidden="1">#REF!</definedName>
    <definedName name="Z_6DE1FBA3_7BA2_11D1_95EF_0000E8CF5EB3_.wvu.Cols" localSheetId="9" hidden="1">#REF!</definedName>
    <definedName name="Z_6DE1FBA3_7BA2_11D1_95EF_0000E8CF5EB3_.wvu.Cols" localSheetId="6" hidden="1">#REF!</definedName>
    <definedName name="Z_6DE1FBA3_7BA2_11D1_95EF_0000E8CF5EB3_.wvu.Cols" localSheetId="5" hidden="1">#REF!</definedName>
    <definedName name="Z_6DE1FBA3_7BA2_11D1_95EF_0000E8CF5EB3_.wvu.Cols" localSheetId="4" hidden="1">#REF!</definedName>
    <definedName name="Z_6DE1FBA3_7BA2_11D1_95EF_0000E8CF5EB3_.wvu.Cols" hidden="1">#REF!</definedName>
    <definedName name="Z_6DE1FBA4_7BA2_11D1_95EF_0000E8CF5EB3_.wvu.Cols" localSheetId="9" hidden="1">#REF!</definedName>
    <definedName name="Z_6DE1FBA4_7BA2_11D1_95EF_0000E8CF5EB3_.wvu.Cols" localSheetId="6" hidden="1">#REF!</definedName>
    <definedName name="Z_6DE1FBA4_7BA2_11D1_95EF_0000E8CF5EB3_.wvu.Cols" localSheetId="5" hidden="1">#REF!</definedName>
    <definedName name="Z_6DE1FBA4_7BA2_11D1_95EF_0000E8CF5EB3_.wvu.Cols" localSheetId="4" hidden="1">#REF!</definedName>
    <definedName name="Z_6DE1FBA4_7BA2_11D1_95EF_0000E8CF5EB3_.wvu.Cols" hidden="1">#REF!</definedName>
    <definedName name="Z_6DE1FBA5_7BA2_11D1_95EF_0000E8CF5EB3_.wvu.Cols" localSheetId="9" hidden="1">#REF!</definedName>
    <definedName name="Z_6DE1FBA5_7BA2_11D1_95EF_0000E8CF5EB3_.wvu.Cols" localSheetId="6" hidden="1">#REF!</definedName>
    <definedName name="Z_6DE1FBA5_7BA2_11D1_95EF_0000E8CF5EB3_.wvu.Cols" localSheetId="5" hidden="1">#REF!</definedName>
    <definedName name="Z_6DE1FBA5_7BA2_11D1_95EF_0000E8CF5EB3_.wvu.Cols" localSheetId="4" hidden="1">#REF!</definedName>
    <definedName name="Z_6DE1FBA5_7BA2_11D1_95EF_0000E8CF5EB3_.wvu.Cols" hidden="1">#REF!</definedName>
    <definedName name="Z_752FA8E1_90F5_11D1_87A7_004F4900BD69_.wvu.Cols" localSheetId="9" hidden="1">#REF!</definedName>
    <definedName name="Z_752FA8E1_90F5_11D1_87A7_004F4900BD69_.wvu.Cols" localSheetId="6" hidden="1">#REF!</definedName>
    <definedName name="Z_752FA8E1_90F5_11D1_87A7_004F4900BD69_.wvu.Cols" localSheetId="5" hidden="1">#REF!</definedName>
    <definedName name="Z_752FA8E1_90F5_11D1_87A7_004F4900BD69_.wvu.Cols" localSheetId="4" hidden="1">#REF!</definedName>
    <definedName name="Z_752FA8E1_90F5_11D1_87A7_004F4900BD69_.wvu.Cols" hidden="1">#REF!</definedName>
    <definedName name="Z_752FA8E2_90F5_11D1_87A7_004F4900BD69_.wvu.Cols" localSheetId="9" hidden="1">#REF!</definedName>
    <definedName name="Z_752FA8E2_90F5_11D1_87A7_004F4900BD69_.wvu.Cols" localSheetId="6" hidden="1">#REF!</definedName>
    <definedName name="Z_752FA8E2_90F5_11D1_87A7_004F4900BD69_.wvu.Cols" localSheetId="5" hidden="1">#REF!</definedName>
    <definedName name="Z_752FA8E2_90F5_11D1_87A7_004F4900BD69_.wvu.Cols" localSheetId="4" hidden="1">#REF!</definedName>
    <definedName name="Z_752FA8E2_90F5_11D1_87A7_004F4900BD69_.wvu.Cols" hidden="1">#REF!</definedName>
    <definedName name="Z_752FA8E3_90F5_11D1_87A7_004F4900BD69_.wvu.Cols" localSheetId="9" hidden="1">#REF!</definedName>
    <definedName name="Z_752FA8E3_90F5_11D1_87A7_004F4900BD69_.wvu.Cols" localSheetId="6" hidden="1">#REF!</definedName>
    <definedName name="Z_752FA8E3_90F5_11D1_87A7_004F4900BD69_.wvu.Cols" localSheetId="5" hidden="1">#REF!</definedName>
    <definedName name="Z_752FA8E3_90F5_11D1_87A7_004F4900BD69_.wvu.Cols" localSheetId="4" hidden="1">#REF!</definedName>
    <definedName name="Z_752FA8E3_90F5_11D1_87A7_004F4900BD69_.wvu.Cols" hidden="1">#REF!</definedName>
    <definedName name="Z_752FA8E4_90F5_11D1_87A7_004F4900BD69_.wvu.Cols" localSheetId="9" hidden="1">#REF!</definedName>
    <definedName name="Z_752FA8E4_90F5_11D1_87A7_004F4900BD69_.wvu.Cols" localSheetId="6" hidden="1">#REF!</definedName>
    <definedName name="Z_752FA8E4_90F5_11D1_87A7_004F4900BD69_.wvu.Cols" localSheetId="5" hidden="1">#REF!</definedName>
    <definedName name="Z_752FA8E4_90F5_11D1_87A7_004F4900BD69_.wvu.Cols" localSheetId="4" hidden="1">#REF!</definedName>
    <definedName name="Z_752FA8E4_90F5_11D1_87A7_004F4900BD69_.wvu.Cols" hidden="1">#REF!</definedName>
    <definedName name="Z_752FA8E5_90F5_11D1_87A7_004F4900BD69_.wvu.Cols" localSheetId="9" hidden="1">#REF!</definedName>
    <definedName name="Z_752FA8E5_90F5_11D1_87A7_004F4900BD69_.wvu.Cols" localSheetId="6" hidden="1">#REF!</definedName>
    <definedName name="Z_752FA8E5_90F5_11D1_87A7_004F4900BD69_.wvu.Cols" localSheetId="5" hidden="1">#REF!</definedName>
    <definedName name="Z_752FA8E5_90F5_11D1_87A7_004F4900BD69_.wvu.Cols" localSheetId="4" hidden="1">#REF!</definedName>
    <definedName name="Z_752FA8E5_90F5_11D1_87A7_004F4900BD69_.wvu.Cols" hidden="1">#REF!</definedName>
    <definedName name="Z_752FA8E6_90F5_11D1_87A7_004F4900BD69_.wvu.Cols" localSheetId="9" hidden="1">#REF!</definedName>
    <definedName name="Z_752FA8E6_90F5_11D1_87A7_004F4900BD69_.wvu.Cols" localSheetId="6" hidden="1">#REF!</definedName>
    <definedName name="Z_752FA8E6_90F5_11D1_87A7_004F4900BD69_.wvu.Cols" localSheetId="5" hidden="1">#REF!</definedName>
    <definedName name="Z_752FA8E6_90F5_11D1_87A7_004F4900BD69_.wvu.Cols" localSheetId="4" hidden="1">#REF!</definedName>
    <definedName name="Z_752FA8E6_90F5_11D1_87A7_004F4900BD69_.wvu.Cols" hidden="1">#REF!</definedName>
    <definedName name="Z_762F0B76_CADE_11D1_95F0_0000E8CF5EB3_.wvu.Cols" localSheetId="9" hidden="1">#REF!,#REF!,#REF!</definedName>
    <definedName name="Z_762F0B76_CADE_11D1_95F0_0000E8CF5EB3_.wvu.Cols" localSheetId="14" hidden="1">#REF!,#REF!,#REF!</definedName>
    <definedName name="Z_762F0B76_CADE_11D1_95F0_0000E8CF5EB3_.wvu.Cols" localSheetId="6" hidden="1">#REF!,#REF!,#REF!</definedName>
    <definedName name="Z_762F0B76_CADE_11D1_95F0_0000E8CF5EB3_.wvu.Cols" localSheetId="5" hidden="1">#REF!,#REF!,#REF!</definedName>
    <definedName name="Z_762F0B76_CADE_11D1_95F0_0000E8CF5EB3_.wvu.Cols" localSheetId="4" hidden="1">#REF!,#REF!,#REF!</definedName>
    <definedName name="Z_762F0B76_CADE_11D1_95F0_0000E8CF5EB3_.wvu.Cols" hidden="1">#REF!,#REF!,#REF!</definedName>
    <definedName name="Z_762F0B77_CADE_11D1_95F0_0000E8CF5EB3_.wvu.Cols" localSheetId="9" hidden="1">#REF!,#REF!,#REF!</definedName>
    <definedName name="Z_762F0B77_CADE_11D1_95F0_0000E8CF5EB3_.wvu.Cols" localSheetId="14" hidden="1">#REF!,#REF!,#REF!</definedName>
    <definedName name="Z_762F0B77_CADE_11D1_95F0_0000E8CF5EB3_.wvu.Cols" localSheetId="6" hidden="1">#REF!,#REF!,#REF!</definedName>
    <definedName name="Z_762F0B77_CADE_11D1_95F0_0000E8CF5EB3_.wvu.Cols" localSheetId="5" hidden="1">#REF!,#REF!,#REF!</definedName>
    <definedName name="Z_762F0B77_CADE_11D1_95F0_0000E8CF5EB3_.wvu.Cols" localSheetId="4" hidden="1">#REF!,#REF!,#REF!</definedName>
    <definedName name="Z_762F0B77_CADE_11D1_95F0_0000E8CF5EB3_.wvu.Cols" hidden="1">#REF!,#REF!,#REF!</definedName>
    <definedName name="Z_7CCED72E_DE82_11D1_95F0_0000E8CF5EB3_.wvu.Cols" localSheetId="9" hidden="1">#REF!</definedName>
    <definedName name="Z_7CCED72E_DE82_11D1_95F0_0000E8CF5EB3_.wvu.Cols" localSheetId="14" hidden="1">#REF!</definedName>
    <definedName name="Z_7CCED72E_DE82_11D1_95F0_0000E8CF5EB3_.wvu.Cols" localSheetId="6" hidden="1">#REF!</definedName>
    <definedName name="Z_7CCED72E_DE82_11D1_95F0_0000E8CF5EB3_.wvu.Cols" localSheetId="5" hidden="1">#REF!</definedName>
    <definedName name="Z_7CCED72E_DE82_11D1_95F0_0000E8CF5EB3_.wvu.Cols" localSheetId="4" hidden="1">#REF!</definedName>
    <definedName name="Z_7CCED72E_DE82_11D1_95F0_0000E8CF5EB3_.wvu.Cols" hidden="1">#REF!</definedName>
    <definedName name="Z_7CCED730_DE82_11D1_95F0_0000E8CF5EB3_.wvu.Cols" localSheetId="9" hidden="1">#REF!</definedName>
    <definedName name="Z_7CCED730_DE82_11D1_95F0_0000E8CF5EB3_.wvu.Cols" localSheetId="14" hidden="1">#REF!</definedName>
    <definedName name="Z_7CCED730_DE82_11D1_95F0_0000E8CF5EB3_.wvu.Cols" localSheetId="6" hidden="1">#REF!</definedName>
    <definedName name="Z_7CCED730_DE82_11D1_95F0_0000E8CF5EB3_.wvu.Cols" localSheetId="5" hidden="1">#REF!</definedName>
    <definedName name="Z_7CCED730_DE82_11D1_95F0_0000E8CF5EB3_.wvu.Cols" localSheetId="4" hidden="1">#REF!</definedName>
    <definedName name="Z_7CCED730_DE82_11D1_95F0_0000E8CF5EB3_.wvu.Cols" hidden="1">#REF!</definedName>
    <definedName name="Z_7CCED751_DE82_11D1_95F0_0000E8CF5EB3_.wvu.Cols" localSheetId="9" hidden="1">#REF!</definedName>
    <definedName name="Z_7CCED751_DE82_11D1_95F0_0000E8CF5EB3_.wvu.Cols" localSheetId="14" hidden="1">#REF!</definedName>
    <definedName name="Z_7CCED751_DE82_11D1_95F0_0000E8CF5EB3_.wvu.Cols" localSheetId="6" hidden="1">#REF!</definedName>
    <definedName name="Z_7CCED751_DE82_11D1_95F0_0000E8CF5EB3_.wvu.Cols" localSheetId="5" hidden="1">#REF!</definedName>
    <definedName name="Z_7CCED751_DE82_11D1_95F0_0000E8CF5EB3_.wvu.Cols" localSheetId="4" hidden="1">#REF!</definedName>
    <definedName name="Z_7CCED751_DE82_11D1_95F0_0000E8CF5EB3_.wvu.Cols" hidden="1">#REF!</definedName>
    <definedName name="Z_7CCED753_DE82_11D1_95F0_0000E8CF5EB3_.wvu.Cols" localSheetId="9" hidden="1">#REF!</definedName>
    <definedName name="Z_7CCED753_DE82_11D1_95F0_0000E8CF5EB3_.wvu.Cols" localSheetId="6" hidden="1">#REF!</definedName>
    <definedName name="Z_7CCED753_DE82_11D1_95F0_0000E8CF5EB3_.wvu.Cols" localSheetId="5" hidden="1">#REF!</definedName>
    <definedName name="Z_7CCED753_DE82_11D1_95F0_0000E8CF5EB3_.wvu.Cols" localSheetId="4" hidden="1">#REF!</definedName>
    <definedName name="Z_7CCED753_DE82_11D1_95F0_0000E8CF5EB3_.wvu.Cols" hidden="1">#REF!</definedName>
    <definedName name="Z_803E3EE0_7C3C_11D1_95EF_0000E8CF5EB3_.wvu.Cols" localSheetId="9" hidden="1">#REF!</definedName>
    <definedName name="Z_803E3EE0_7C3C_11D1_95EF_0000E8CF5EB3_.wvu.Cols" localSheetId="6" hidden="1">#REF!</definedName>
    <definedName name="Z_803E3EE0_7C3C_11D1_95EF_0000E8CF5EB3_.wvu.Cols" localSheetId="5" hidden="1">#REF!</definedName>
    <definedName name="Z_803E3EE0_7C3C_11D1_95EF_0000E8CF5EB3_.wvu.Cols" localSheetId="4" hidden="1">#REF!</definedName>
    <definedName name="Z_803E3EE0_7C3C_11D1_95EF_0000E8CF5EB3_.wvu.Cols" hidden="1">#REF!</definedName>
    <definedName name="Z_803E3EE1_7C3C_11D1_95EF_0000E8CF5EB3_.wvu.Cols" localSheetId="9" hidden="1">#REF!</definedName>
    <definedName name="Z_803E3EE1_7C3C_11D1_95EF_0000E8CF5EB3_.wvu.Cols" localSheetId="6" hidden="1">#REF!</definedName>
    <definedName name="Z_803E3EE1_7C3C_11D1_95EF_0000E8CF5EB3_.wvu.Cols" localSheetId="5" hidden="1">#REF!</definedName>
    <definedName name="Z_803E3EE1_7C3C_11D1_95EF_0000E8CF5EB3_.wvu.Cols" localSheetId="4" hidden="1">#REF!</definedName>
    <definedName name="Z_803E3EE1_7C3C_11D1_95EF_0000E8CF5EB3_.wvu.Cols" hidden="1">#REF!</definedName>
    <definedName name="Z_803E3EE2_7C3C_11D1_95EF_0000E8CF5EB3_.wvu.Cols" localSheetId="9" hidden="1">#REF!</definedName>
    <definedName name="Z_803E3EE2_7C3C_11D1_95EF_0000E8CF5EB3_.wvu.Cols" localSheetId="6" hidden="1">#REF!</definedName>
    <definedName name="Z_803E3EE2_7C3C_11D1_95EF_0000E8CF5EB3_.wvu.Cols" localSheetId="5" hidden="1">#REF!</definedName>
    <definedName name="Z_803E3EE2_7C3C_11D1_95EF_0000E8CF5EB3_.wvu.Cols" localSheetId="4" hidden="1">#REF!</definedName>
    <definedName name="Z_803E3EE2_7C3C_11D1_95EF_0000E8CF5EB3_.wvu.Cols" hidden="1">#REF!</definedName>
    <definedName name="Z_803E3EE3_7C3C_11D1_95EF_0000E8CF5EB3_.wvu.Cols" localSheetId="9" hidden="1">#REF!</definedName>
    <definedName name="Z_803E3EE3_7C3C_11D1_95EF_0000E8CF5EB3_.wvu.Cols" localSheetId="6" hidden="1">#REF!</definedName>
    <definedName name="Z_803E3EE3_7C3C_11D1_95EF_0000E8CF5EB3_.wvu.Cols" localSheetId="5" hidden="1">#REF!</definedName>
    <definedName name="Z_803E3EE3_7C3C_11D1_95EF_0000E8CF5EB3_.wvu.Cols" localSheetId="4" hidden="1">#REF!</definedName>
    <definedName name="Z_803E3EE3_7C3C_11D1_95EF_0000E8CF5EB3_.wvu.Cols" hidden="1">#REF!</definedName>
    <definedName name="Z_803E3EE4_7C3C_11D1_95EF_0000E8CF5EB3_.wvu.Cols" localSheetId="9" hidden="1">#REF!</definedName>
    <definedName name="Z_803E3EE4_7C3C_11D1_95EF_0000E8CF5EB3_.wvu.Cols" localSheetId="6" hidden="1">#REF!</definedName>
    <definedName name="Z_803E3EE4_7C3C_11D1_95EF_0000E8CF5EB3_.wvu.Cols" localSheetId="5" hidden="1">#REF!</definedName>
    <definedName name="Z_803E3EE4_7C3C_11D1_95EF_0000E8CF5EB3_.wvu.Cols" localSheetId="4" hidden="1">#REF!</definedName>
    <definedName name="Z_803E3EE4_7C3C_11D1_95EF_0000E8CF5EB3_.wvu.Cols" hidden="1">#REF!</definedName>
    <definedName name="Z_803E3EE5_7C3C_11D1_95EF_0000E8CF5EB3_.wvu.Cols" localSheetId="9" hidden="1">#REF!</definedName>
    <definedName name="Z_803E3EE5_7C3C_11D1_95EF_0000E8CF5EB3_.wvu.Cols" localSheetId="6" hidden="1">#REF!</definedName>
    <definedName name="Z_803E3EE5_7C3C_11D1_95EF_0000E8CF5EB3_.wvu.Cols" localSheetId="5" hidden="1">#REF!</definedName>
    <definedName name="Z_803E3EE5_7C3C_11D1_95EF_0000E8CF5EB3_.wvu.Cols" localSheetId="4" hidden="1">#REF!</definedName>
    <definedName name="Z_803E3EE5_7C3C_11D1_95EF_0000E8CF5EB3_.wvu.Cols" hidden="1">#REF!</definedName>
    <definedName name="Z_80C466CF_866C_11D1_95EF_0000E8CF5EB3_.wvu.Cols" localSheetId="9" hidden="1">#REF!</definedName>
    <definedName name="Z_80C466CF_866C_11D1_95EF_0000E8CF5EB3_.wvu.Cols" localSheetId="6" hidden="1">#REF!</definedName>
    <definedName name="Z_80C466CF_866C_11D1_95EF_0000E8CF5EB3_.wvu.Cols" localSheetId="5" hidden="1">#REF!</definedName>
    <definedName name="Z_80C466CF_866C_11D1_95EF_0000E8CF5EB3_.wvu.Cols" localSheetId="4" hidden="1">#REF!</definedName>
    <definedName name="Z_80C466CF_866C_11D1_95EF_0000E8CF5EB3_.wvu.Cols" hidden="1">#REF!</definedName>
    <definedName name="Z_80C466D0_866C_11D1_95EF_0000E8CF5EB3_.wvu.Cols" localSheetId="9" hidden="1">#REF!</definedName>
    <definedName name="Z_80C466D0_866C_11D1_95EF_0000E8CF5EB3_.wvu.Cols" localSheetId="6" hidden="1">#REF!</definedName>
    <definedName name="Z_80C466D0_866C_11D1_95EF_0000E8CF5EB3_.wvu.Cols" localSheetId="5" hidden="1">#REF!</definedName>
    <definedName name="Z_80C466D0_866C_11D1_95EF_0000E8CF5EB3_.wvu.Cols" localSheetId="4" hidden="1">#REF!</definedName>
    <definedName name="Z_80C466D0_866C_11D1_95EF_0000E8CF5EB3_.wvu.Cols" hidden="1">#REF!</definedName>
    <definedName name="Z_80C466D1_866C_11D1_95EF_0000E8CF5EB3_.wvu.Cols" localSheetId="9" hidden="1">#REF!</definedName>
    <definedName name="Z_80C466D1_866C_11D1_95EF_0000E8CF5EB3_.wvu.Cols" localSheetId="6" hidden="1">#REF!</definedName>
    <definedName name="Z_80C466D1_866C_11D1_95EF_0000E8CF5EB3_.wvu.Cols" localSheetId="5" hidden="1">#REF!</definedName>
    <definedName name="Z_80C466D1_866C_11D1_95EF_0000E8CF5EB3_.wvu.Cols" localSheetId="4" hidden="1">#REF!</definedName>
    <definedName name="Z_80C466D1_866C_11D1_95EF_0000E8CF5EB3_.wvu.Cols" hidden="1">#REF!</definedName>
    <definedName name="Z_80C466D2_866C_11D1_95EF_0000E8CF5EB3_.wvu.Cols" localSheetId="9" hidden="1">#REF!</definedName>
    <definedName name="Z_80C466D2_866C_11D1_95EF_0000E8CF5EB3_.wvu.Cols" localSheetId="6" hidden="1">#REF!</definedName>
    <definedName name="Z_80C466D2_866C_11D1_95EF_0000E8CF5EB3_.wvu.Cols" localSheetId="5" hidden="1">#REF!</definedName>
    <definedName name="Z_80C466D2_866C_11D1_95EF_0000E8CF5EB3_.wvu.Cols" localSheetId="4" hidden="1">#REF!</definedName>
    <definedName name="Z_80C466D2_866C_11D1_95EF_0000E8CF5EB3_.wvu.Cols" hidden="1">#REF!</definedName>
    <definedName name="Z_80C466D3_866C_11D1_95EF_0000E8CF5EB3_.wvu.Cols" localSheetId="9" hidden="1">#REF!</definedName>
    <definedName name="Z_80C466D3_866C_11D1_95EF_0000E8CF5EB3_.wvu.Cols" localSheetId="6" hidden="1">#REF!</definedName>
    <definedName name="Z_80C466D3_866C_11D1_95EF_0000E8CF5EB3_.wvu.Cols" localSheetId="5" hidden="1">#REF!</definedName>
    <definedName name="Z_80C466D3_866C_11D1_95EF_0000E8CF5EB3_.wvu.Cols" localSheetId="4" hidden="1">#REF!</definedName>
    <definedName name="Z_80C466D3_866C_11D1_95EF_0000E8CF5EB3_.wvu.Cols" hidden="1">#REF!</definedName>
    <definedName name="Z_80C466D4_866C_11D1_95EF_0000E8CF5EB3_.wvu.Cols" localSheetId="9" hidden="1">#REF!</definedName>
    <definedName name="Z_80C466D4_866C_11D1_95EF_0000E8CF5EB3_.wvu.Cols" localSheetId="6" hidden="1">#REF!</definedName>
    <definedName name="Z_80C466D4_866C_11D1_95EF_0000E8CF5EB3_.wvu.Cols" localSheetId="5" hidden="1">#REF!</definedName>
    <definedName name="Z_80C466D4_866C_11D1_95EF_0000E8CF5EB3_.wvu.Cols" localSheetId="4" hidden="1">#REF!</definedName>
    <definedName name="Z_80C466D4_866C_11D1_95EF_0000E8CF5EB3_.wvu.Cols" hidden="1">#REF!</definedName>
    <definedName name="Z_8380F64B_B762_11D1_87A7_004F4900BD69_.wvu.Cols" localSheetId="9" hidden="1">#REF!</definedName>
    <definedName name="Z_8380F64B_B762_11D1_87A7_004F4900BD69_.wvu.Cols" localSheetId="6" hidden="1">#REF!</definedName>
    <definedName name="Z_8380F64B_B762_11D1_87A7_004F4900BD69_.wvu.Cols" localSheetId="5" hidden="1">#REF!</definedName>
    <definedName name="Z_8380F64B_B762_11D1_87A7_004F4900BD69_.wvu.Cols" localSheetId="4" hidden="1">#REF!</definedName>
    <definedName name="Z_8380F64B_B762_11D1_87A7_004F4900BD69_.wvu.Cols" hidden="1">#REF!</definedName>
    <definedName name="Z_8380F64C_B762_11D1_87A7_004F4900BD69_.wvu.Cols" localSheetId="9" hidden="1">#REF!</definedName>
    <definedName name="Z_8380F64C_B762_11D1_87A7_004F4900BD69_.wvu.Cols" localSheetId="6" hidden="1">#REF!</definedName>
    <definedName name="Z_8380F64C_B762_11D1_87A7_004F4900BD69_.wvu.Cols" localSheetId="5" hidden="1">#REF!</definedName>
    <definedName name="Z_8380F64C_B762_11D1_87A7_004F4900BD69_.wvu.Cols" localSheetId="4" hidden="1">#REF!</definedName>
    <definedName name="Z_8380F64C_B762_11D1_87A7_004F4900BD69_.wvu.Cols" hidden="1">#REF!</definedName>
    <definedName name="Z_8B4D7DD6_75EF_11D1_95EF_0000E8CF5EB3_.wvu.Cols" localSheetId="9" hidden="1">#REF!</definedName>
    <definedName name="Z_8B4D7DD6_75EF_11D1_95EF_0000E8CF5EB3_.wvu.Cols" localSheetId="6" hidden="1">#REF!</definedName>
    <definedName name="Z_8B4D7DD6_75EF_11D1_95EF_0000E8CF5EB3_.wvu.Cols" localSheetId="5" hidden="1">#REF!</definedName>
    <definedName name="Z_8B4D7DD6_75EF_11D1_95EF_0000E8CF5EB3_.wvu.Cols" localSheetId="4" hidden="1">#REF!</definedName>
    <definedName name="Z_8B4D7DD6_75EF_11D1_95EF_0000E8CF5EB3_.wvu.Cols" hidden="1">#REF!</definedName>
    <definedName name="Z_8B4D7DD7_75EF_11D1_95EF_0000E8CF5EB3_.wvu.Cols" localSheetId="9" hidden="1">#REF!</definedName>
    <definedName name="Z_8B4D7DD7_75EF_11D1_95EF_0000E8CF5EB3_.wvu.Cols" localSheetId="6" hidden="1">#REF!</definedName>
    <definedName name="Z_8B4D7DD7_75EF_11D1_95EF_0000E8CF5EB3_.wvu.Cols" localSheetId="5" hidden="1">#REF!</definedName>
    <definedName name="Z_8B4D7DD7_75EF_11D1_95EF_0000E8CF5EB3_.wvu.Cols" localSheetId="4" hidden="1">#REF!</definedName>
    <definedName name="Z_8B4D7DD7_75EF_11D1_95EF_0000E8CF5EB3_.wvu.Cols" hidden="1">#REF!</definedName>
    <definedName name="Z_8B4D7DD8_75EF_11D1_95EF_0000E8CF5EB3_.wvu.Cols" localSheetId="9" hidden="1">#REF!</definedName>
    <definedName name="Z_8B4D7DD8_75EF_11D1_95EF_0000E8CF5EB3_.wvu.Cols" localSheetId="6" hidden="1">#REF!</definedName>
    <definedName name="Z_8B4D7DD8_75EF_11D1_95EF_0000E8CF5EB3_.wvu.Cols" localSheetId="5" hidden="1">#REF!</definedName>
    <definedName name="Z_8B4D7DD8_75EF_11D1_95EF_0000E8CF5EB3_.wvu.Cols" localSheetId="4" hidden="1">#REF!</definedName>
    <definedName name="Z_8B4D7DD8_75EF_11D1_95EF_0000E8CF5EB3_.wvu.Cols" hidden="1">#REF!</definedName>
    <definedName name="Z_8B4D7DD9_75EF_11D1_95EF_0000E8CF5EB3_.wvu.Cols" localSheetId="9" hidden="1">#REF!</definedName>
    <definedName name="Z_8B4D7DD9_75EF_11D1_95EF_0000E8CF5EB3_.wvu.Cols" localSheetId="6" hidden="1">#REF!</definedName>
    <definedName name="Z_8B4D7DD9_75EF_11D1_95EF_0000E8CF5EB3_.wvu.Cols" localSheetId="5" hidden="1">#REF!</definedName>
    <definedName name="Z_8B4D7DD9_75EF_11D1_95EF_0000E8CF5EB3_.wvu.Cols" localSheetId="4" hidden="1">#REF!</definedName>
    <definedName name="Z_8B4D7DD9_75EF_11D1_95EF_0000E8CF5EB3_.wvu.Cols" hidden="1">#REF!</definedName>
    <definedName name="Z_8B4D7DDA_75EF_11D1_95EF_0000E8CF5EB3_.wvu.Cols" localSheetId="9" hidden="1">#REF!</definedName>
    <definedName name="Z_8B4D7DDA_75EF_11D1_95EF_0000E8CF5EB3_.wvu.Cols" localSheetId="6" hidden="1">#REF!</definedName>
    <definedName name="Z_8B4D7DDA_75EF_11D1_95EF_0000E8CF5EB3_.wvu.Cols" localSheetId="5" hidden="1">#REF!</definedName>
    <definedName name="Z_8B4D7DDA_75EF_11D1_95EF_0000E8CF5EB3_.wvu.Cols" localSheetId="4" hidden="1">#REF!</definedName>
    <definedName name="Z_8B4D7DDA_75EF_11D1_95EF_0000E8CF5EB3_.wvu.Cols" hidden="1">#REF!</definedName>
    <definedName name="Z_8B4D7DDB_75EF_11D1_95EF_0000E8CF5EB3_.wvu.Cols" localSheetId="9" hidden="1">#REF!</definedName>
    <definedName name="Z_8B4D7DDB_75EF_11D1_95EF_0000E8CF5EB3_.wvu.Cols" localSheetId="6" hidden="1">#REF!</definedName>
    <definedName name="Z_8B4D7DDB_75EF_11D1_95EF_0000E8CF5EB3_.wvu.Cols" localSheetId="5" hidden="1">#REF!</definedName>
    <definedName name="Z_8B4D7DDB_75EF_11D1_95EF_0000E8CF5EB3_.wvu.Cols" localSheetId="4" hidden="1">#REF!</definedName>
    <definedName name="Z_8B4D7DDB_75EF_11D1_95EF_0000E8CF5EB3_.wvu.Cols" hidden="1">#REF!</definedName>
    <definedName name="Z_8B5C4971_BCAD_11D1_95F0_0000E8CF5EB3_.wvu.Cols" localSheetId="9" hidden="1">#REF!</definedName>
    <definedName name="Z_8B5C4971_BCAD_11D1_95F0_0000E8CF5EB3_.wvu.Cols" localSheetId="6" hidden="1">#REF!</definedName>
    <definedName name="Z_8B5C4971_BCAD_11D1_95F0_0000E8CF5EB3_.wvu.Cols" localSheetId="5" hidden="1">#REF!</definedName>
    <definedName name="Z_8B5C4971_BCAD_11D1_95F0_0000E8CF5EB3_.wvu.Cols" localSheetId="4" hidden="1">#REF!</definedName>
    <definedName name="Z_8B5C4971_BCAD_11D1_95F0_0000E8CF5EB3_.wvu.Cols" hidden="1">#REF!</definedName>
    <definedName name="Z_8B5C4972_BCAD_11D1_95F0_0000E8CF5EB3_.wvu.Cols" localSheetId="9" hidden="1">#REF!</definedName>
    <definedName name="Z_8B5C4972_BCAD_11D1_95F0_0000E8CF5EB3_.wvu.Cols" localSheetId="6" hidden="1">#REF!</definedName>
    <definedName name="Z_8B5C4972_BCAD_11D1_95F0_0000E8CF5EB3_.wvu.Cols" localSheetId="5" hidden="1">#REF!</definedName>
    <definedName name="Z_8B5C4972_BCAD_11D1_95F0_0000E8CF5EB3_.wvu.Cols" localSheetId="4" hidden="1">#REF!</definedName>
    <definedName name="Z_8B5C4972_BCAD_11D1_95F0_0000E8CF5EB3_.wvu.Cols" hidden="1">#REF!</definedName>
    <definedName name="Z_8DA6F443_64A7_11D1_95EE_0000E8CF5EB3_.wvu.Cols" localSheetId="9" hidden="1">#REF!</definedName>
    <definedName name="Z_8DA6F443_64A7_11D1_95EE_0000E8CF5EB3_.wvu.Cols" localSheetId="6" hidden="1">#REF!</definedName>
    <definedName name="Z_8DA6F443_64A7_11D1_95EE_0000E8CF5EB3_.wvu.Cols" localSheetId="5" hidden="1">#REF!</definedName>
    <definedName name="Z_8DA6F443_64A7_11D1_95EE_0000E8CF5EB3_.wvu.Cols" localSheetId="4" hidden="1">#REF!</definedName>
    <definedName name="Z_8DA6F443_64A7_11D1_95EE_0000E8CF5EB3_.wvu.Cols" hidden="1">#REF!</definedName>
    <definedName name="Z_8DA6F444_64A7_11D1_95EE_0000E8CF5EB3_.wvu.Cols" localSheetId="9" hidden="1">#REF!</definedName>
    <definedName name="Z_8DA6F444_64A7_11D1_95EE_0000E8CF5EB3_.wvu.Cols" localSheetId="6" hidden="1">#REF!</definedName>
    <definedName name="Z_8DA6F444_64A7_11D1_95EE_0000E8CF5EB3_.wvu.Cols" localSheetId="5" hidden="1">#REF!</definedName>
    <definedName name="Z_8DA6F444_64A7_11D1_95EE_0000E8CF5EB3_.wvu.Cols" localSheetId="4" hidden="1">#REF!</definedName>
    <definedName name="Z_8DA6F444_64A7_11D1_95EE_0000E8CF5EB3_.wvu.Cols" hidden="1">#REF!</definedName>
    <definedName name="Z_8DA6F445_64A7_11D1_95EE_0000E8CF5EB3_.wvu.Cols" localSheetId="9" hidden="1">#REF!</definedName>
    <definedName name="Z_8DA6F445_64A7_11D1_95EE_0000E8CF5EB3_.wvu.Cols" localSheetId="6" hidden="1">#REF!</definedName>
    <definedName name="Z_8DA6F445_64A7_11D1_95EE_0000E8CF5EB3_.wvu.Cols" localSheetId="5" hidden="1">#REF!</definedName>
    <definedName name="Z_8DA6F445_64A7_11D1_95EE_0000E8CF5EB3_.wvu.Cols" localSheetId="4" hidden="1">#REF!</definedName>
    <definedName name="Z_8DA6F445_64A7_11D1_95EE_0000E8CF5EB3_.wvu.Cols" hidden="1">#REF!</definedName>
    <definedName name="Z_8DA6F446_64A7_11D1_95EE_0000E8CF5EB3_.wvu.Cols" localSheetId="9" hidden="1">#REF!</definedName>
    <definedName name="Z_8DA6F446_64A7_11D1_95EE_0000E8CF5EB3_.wvu.Cols" localSheetId="6" hidden="1">#REF!</definedName>
    <definedName name="Z_8DA6F446_64A7_11D1_95EE_0000E8CF5EB3_.wvu.Cols" localSheetId="5" hidden="1">#REF!</definedName>
    <definedName name="Z_8DA6F446_64A7_11D1_95EE_0000E8CF5EB3_.wvu.Cols" localSheetId="4" hidden="1">#REF!</definedName>
    <definedName name="Z_8DA6F446_64A7_11D1_95EE_0000E8CF5EB3_.wvu.Cols" hidden="1">#REF!</definedName>
    <definedName name="Z_8DA6F447_64A7_11D1_95EE_0000E8CF5EB3_.wvu.Cols" localSheetId="9" hidden="1">#REF!</definedName>
    <definedName name="Z_8DA6F447_64A7_11D1_95EE_0000E8CF5EB3_.wvu.Cols" localSheetId="6" hidden="1">#REF!</definedName>
    <definedName name="Z_8DA6F447_64A7_11D1_95EE_0000E8CF5EB3_.wvu.Cols" localSheetId="5" hidden="1">#REF!</definedName>
    <definedName name="Z_8DA6F447_64A7_11D1_95EE_0000E8CF5EB3_.wvu.Cols" localSheetId="4" hidden="1">#REF!</definedName>
    <definedName name="Z_8DA6F447_64A7_11D1_95EE_0000E8CF5EB3_.wvu.Cols" hidden="1">#REF!</definedName>
    <definedName name="Z_8DA6F448_64A7_11D1_95EE_0000E8CF5EB3_.wvu.Cols" localSheetId="9" hidden="1">#REF!</definedName>
    <definedName name="Z_8DA6F448_64A7_11D1_95EE_0000E8CF5EB3_.wvu.Cols" localSheetId="6" hidden="1">#REF!</definedName>
    <definedName name="Z_8DA6F448_64A7_11D1_95EE_0000E8CF5EB3_.wvu.Cols" localSheetId="5" hidden="1">#REF!</definedName>
    <definedName name="Z_8DA6F448_64A7_11D1_95EE_0000E8CF5EB3_.wvu.Cols" localSheetId="4" hidden="1">#REF!</definedName>
    <definedName name="Z_8DA6F448_64A7_11D1_95EE_0000E8CF5EB3_.wvu.Cols" hidden="1">#REF!</definedName>
    <definedName name="Z_8DB8540F_D5CB_11D1_90EF_0000E8CF30B3_.wvu.Cols" localSheetId="9" hidden="1">#REF!,#REF!</definedName>
    <definedName name="Z_8DB8540F_D5CB_11D1_90EF_0000E8CF30B3_.wvu.Cols" localSheetId="14" hidden="1">#REF!,#REF!</definedName>
    <definedName name="Z_8DB8540F_D5CB_11D1_90EF_0000E8CF30B3_.wvu.Cols" localSheetId="6" hidden="1">#REF!,#REF!</definedName>
    <definedName name="Z_8DB8540F_D5CB_11D1_90EF_0000E8CF30B3_.wvu.Cols" localSheetId="5" hidden="1">#REF!,#REF!</definedName>
    <definedName name="Z_8DB8540F_D5CB_11D1_90EF_0000E8CF30B3_.wvu.Cols" localSheetId="4" hidden="1">#REF!,#REF!</definedName>
    <definedName name="Z_8DB8540F_D5CB_11D1_90EF_0000E8CF30B3_.wvu.Cols" hidden="1">#REF!,#REF!</definedName>
    <definedName name="Z_8DB85410_D5CB_11D1_90EF_0000E8CF30B3_.wvu.Cols" localSheetId="9" hidden="1">#REF!,#REF!</definedName>
    <definedName name="Z_8DB85410_D5CB_11D1_90EF_0000E8CF30B3_.wvu.Cols" localSheetId="14" hidden="1">#REF!,#REF!</definedName>
    <definedName name="Z_8DB85410_D5CB_11D1_90EF_0000E8CF30B3_.wvu.Cols" localSheetId="6" hidden="1">#REF!,#REF!</definedName>
    <definedName name="Z_8DB85410_D5CB_11D1_90EF_0000E8CF30B3_.wvu.Cols" localSheetId="5" hidden="1">#REF!,#REF!</definedName>
    <definedName name="Z_8DB85410_D5CB_11D1_90EF_0000E8CF30B3_.wvu.Cols" localSheetId="4" hidden="1">#REF!,#REF!</definedName>
    <definedName name="Z_8DB85410_D5CB_11D1_90EF_0000E8CF30B3_.wvu.Cols" hidden="1">#REF!,#REF!</definedName>
    <definedName name="Z_96A675C8_5B5E_11D1_95EE_0000E8CF5EB3_.wvu.Cols" localSheetId="9" hidden="1">#REF!</definedName>
    <definedName name="Z_96A675C8_5B5E_11D1_95EE_0000E8CF5EB3_.wvu.Cols" localSheetId="14" hidden="1">#REF!</definedName>
    <definedName name="Z_96A675C8_5B5E_11D1_95EE_0000E8CF5EB3_.wvu.Cols" localSheetId="6" hidden="1">#REF!</definedName>
    <definedName name="Z_96A675C8_5B5E_11D1_95EE_0000E8CF5EB3_.wvu.Cols" localSheetId="5" hidden="1">#REF!</definedName>
    <definedName name="Z_96A675C8_5B5E_11D1_95EE_0000E8CF5EB3_.wvu.Cols" localSheetId="4" hidden="1">#REF!</definedName>
    <definedName name="Z_96A675C8_5B5E_11D1_95EE_0000E8CF5EB3_.wvu.Cols" hidden="1">#REF!</definedName>
    <definedName name="Z_96A675C9_5B5E_11D1_95EE_0000E8CF5EB3_.wvu.Cols" localSheetId="9" hidden="1">#REF!</definedName>
    <definedName name="Z_96A675C9_5B5E_11D1_95EE_0000E8CF5EB3_.wvu.Cols" localSheetId="14" hidden="1">#REF!</definedName>
    <definedName name="Z_96A675C9_5B5E_11D1_95EE_0000E8CF5EB3_.wvu.Cols" localSheetId="6" hidden="1">#REF!</definedName>
    <definedName name="Z_96A675C9_5B5E_11D1_95EE_0000E8CF5EB3_.wvu.Cols" localSheetId="5" hidden="1">#REF!</definedName>
    <definedName name="Z_96A675C9_5B5E_11D1_95EE_0000E8CF5EB3_.wvu.Cols" localSheetId="4" hidden="1">#REF!</definedName>
    <definedName name="Z_96A675C9_5B5E_11D1_95EE_0000E8CF5EB3_.wvu.Cols" hidden="1">#REF!</definedName>
    <definedName name="Z_96A675CA_5B5E_11D1_95EE_0000E8CF5EB3_.wvu.Cols" localSheetId="9" hidden="1">#REF!</definedName>
    <definedName name="Z_96A675CA_5B5E_11D1_95EE_0000E8CF5EB3_.wvu.Cols" localSheetId="14" hidden="1">#REF!</definedName>
    <definedName name="Z_96A675CA_5B5E_11D1_95EE_0000E8CF5EB3_.wvu.Cols" localSheetId="6" hidden="1">#REF!</definedName>
    <definedName name="Z_96A675CA_5B5E_11D1_95EE_0000E8CF5EB3_.wvu.Cols" localSheetId="5" hidden="1">#REF!</definedName>
    <definedName name="Z_96A675CA_5B5E_11D1_95EE_0000E8CF5EB3_.wvu.Cols" localSheetId="4" hidden="1">#REF!</definedName>
    <definedName name="Z_96A675CA_5B5E_11D1_95EE_0000E8CF5EB3_.wvu.Cols" hidden="1">#REF!</definedName>
    <definedName name="Z_96A675CB_5B5E_11D1_95EE_0000E8CF5EB3_.wvu.Cols" localSheetId="9" hidden="1">#REF!</definedName>
    <definedName name="Z_96A675CB_5B5E_11D1_95EE_0000E8CF5EB3_.wvu.Cols" localSheetId="6" hidden="1">#REF!</definedName>
    <definedName name="Z_96A675CB_5B5E_11D1_95EE_0000E8CF5EB3_.wvu.Cols" localSheetId="5" hidden="1">#REF!</definedName>
    <definedName name="Z_96A675CB_5B5E_11D1_95EE_0000E8CF5EB3_.wvu.Cols" localSheetId="4" hidden="1">#REF!</definedName>
    <definedName name="Z_96A675CB_5B5E_11D1_95EE_0000E8CF5EB3_.wvu.Cols" hidden="1">#REF!</definedName>
    <definedName name="Z_96A675CC_5B5E_11D1_95EE_0000E8CF5EB3_.wvu.Cols" localSheetId="9" hidden="1">#REF!</definedName>
    <definedName name="Z_96A675CC_5B5E_11D1_95EE_0000E8CF5EB3_.wvu.Cols" localSheetId="6" hidden="1">#REF!</definedName>
    <definedName name="Z_96A675CC_5B5E_11D1_95EE_0000E8CF5EB3_.wvu.Cols" localSheetId="5" hidden="1">#REF!</definedName>
    <definedName name="Z_96A675CC_5B5E_11D1_95EE_0000E8CF5EB3_.wvu.Cols" localSheetId="4" hidden="1">#REF!</definedName>
    <definedName name="Z_96A675CC_5B5E_11D1_95EE_0000E8CF5EB3_.wvu.Cols" hidden="1">#REF!</definedName>
    <definedName name="Z_96A675CD_5B5E_11D1_95EE_0000E8CF5EB3_.wvu.Cols" localSheetId="9" hidden="1">#REF!</definedName>
    <definedName name="Z_96A675CD_5B5E_11D1_95EE_0000E8CF5EB3_.wvu.Cols" localSheetId="6" hidden="1">#REF!</definedName>
    <definedName name="Z_96A675CD_5B5E_11D1_95EE_0000E8CF5EB3_.wvu.Cols" localSheetId="5" hidden="1">#REF!</definedName>
    <definedName name="Z_96A675CD_5B5E_11D1_95EE_0000E8CF5EB3_.wvu.Cols" localSheetId="4" hidden="1">#REF!</definedName>
    <definedName name="Z_96A675CD_5B5E_11D1_95EE_0000E8CF5EB3_.wvu.Cols" hidden="1">#REF!</definedName>
    <definedName name="Z_999996AD_CF83_11D1_95F0_0000E8CF5EB3_.wvu.Cols" localSheetId="9" hidden="1">#REF!,#REF!</definedName>
    <definedName name="Z_999996AD_CF83_11D1_95F0_0000E8CF5EB3_.wvu.Cols" localSheetId="14" hidden="1">#REF!,#REF!</definedName>
    <definedName name="Z_999996AD_CF83_11D1_95F0_0000E8CF5EB3_.wvu.Cols" localSheetId="6" hidden="1">#REF!,#REF!</definedName>
    <definedName name="Z_999996AD_CF83_11D1_95F0_0000E8CF5EB3_.wvu.Cols" localSheetId="5" hidden="1">#REF!,#REF!</definedName>
    <definedName name="Z_999996AD_CF83_11D1_95F0_0000E8CF5EB3_.wvu.Cols" localSheetId="4" hidden="1">#REF!,#REF!</definedName>
    <definedName name="Z_999996AD_CF83_11D1_95F0_0000E8CF5EB3_.wvu.Cols" hidden="1">#REF!,#REF!</definedName>
    <definedName name="Z_999996AE_CF83_11D1_95F0_0000E8CF5EB3_.wvu.Cols" localSheetId="9" hidden="1">#REF!,#REF!</definedName>
    <definedName name="Z_999996AE_CF83_11D1_95F0_0000E8CF5EB3_.wvu.Cols" localSheetId="14" hidden="1">#REF!,#REF!</definedName>
    <definedName name="Z_999996AE_CF83_11D1_95F0_0000E8CF5EB3_.wvu.Cols" localSheetId="6" hidden="1">#REF!,#REF!</definedName>
    <definedName name="Z_999996AE_CF83_11D1_95F0_0000E8CF5EB3_.wvu.Cols" localSheetId="5" hidden="1">#REF!,#REF!</definedName>
    <definedName name="Z_999996AE_CF83_11D1_95F0_0000E8CF5EB3_.wvu.Cols" localSheetId="4" hidden="1">#REF!,#REF!</definedName>
    <definedName name="Z_999996AE_CF83_11D1_95F0_0000E8CF5EB3_.wvu.Cols" hidden="1">#REF!,#REF!</definedName>
    <definedName name="Z_9A632E83_7079_11D1_95EF_0000E8CF5EB3_.wvu.Cols" localSheetId="9" hidden="1">#REF!</definedName>
    <definedName name="Z_9A632E83_7079_11D1_95EF_0000E8CF5EB3_.wvu.Cols" localSheetId="14" hidden="1">#REF!</definedName>
    <definedName name="Z_9A632E83_7079_11D1_95EF_0000E8CF5EB3_.wvu.Cols" localSheetId="6" hidden="1">#REF!</definedName>
    <definedName name="Z_9A632E83_7079_11D1_95EF_0000E8CF5EB3_.wvu.Cols" localSheetId="5" hidden="1">#REF!</definedName>
    <definedName name="Z_9A632E83_7079_11D1_95EF_0000E8CF5EB3_.wvu.Cols" localSheetId="4" hidden="1">#REF!</definedName>
    <definedName name="Z_9A632E83_7079_11D1_95EF_0000E8CF5EB3_.wvu.Cols" hidden="1">#REF!</definedName>
    <definedName name="Z_9A632E84_7079_11D1_95EF_0000E8CF5EB3_.wvu.Cols" localSheetId="9" hidden="1">#REF!</definedName>
    <definedName name="Z_9A632E84_7079_11D1_95EF_0000E8CF5EB3_.wvu.Cols" localSheetId="14" hidden="1">#REF!</definedName>
    <definedName name="Z_9A632E84_7079_11D1_95EF_0000E8CF5EB3_.wvu.Cols" localSheetId="6" hidden="1">#REF!</definedName>
    <definedName name="Z_9A632E84_7079_11D1_95EF_0000E8CF5EB3_.wvu.Cols" localSheetId="5" hidden="1">#REF!</definedName>
    <definedName name="Z_9A632E84_7079_11D1_95EF_0000E8CF5EB3_.wvu.Cols" localSheetId="4" hidden="1">#REF!</definedName>
    <definedName name="Z_9A632E84_7079_11D1_95EF_0000E8CF5EB3_.wvu.Cols" hidden="1">#REF!</definedName>
    <definedName name="Z_9A632E85_7079_11D1_95EF_0000E8CF5EB3_.wvu.Cols" localSheetId="9" hidden="1">#REF!</definedName>
    <definedName name="Z_9A632E85_7079_11D1_95EF_0000E8CF5EB3_.wvu.Cols" localSheetId="14" hidden="1">#REF!</definedName>
    <definedName name="Z_9A632E85_7079_11D1_95EF_0000E8CF5EB3_.wvu.Cols" localSheetId="6" hidden="1">#REF!</definedName>
    <definedName name="Z_9A632E85_7079_11D1_95EF_0000E8CF5EB3_.wvu.Cols" localSheetId="5" hidden="1">#REF!</definedName>
    <definedName name="Z_9A632E85_7079_11D1_95EF_0000E8CF5EB3_.wvu.Cols" localSheetId="4" hidden="1">#REF!</definedName>
    <definedName name="Z_9A632E85_7079_11D1_95EF_0000E8CF5EB3_.wvu.Cols" hidden="1">#REF!</definedName>
    <definedName name="Z_9A632E86_7079_11D1_95EF_0000E8CF5EB3_.wvu.Cols" localSheetId="9" hidden="1">#REF!</definedName>
    <definedName name="Z_9A632E86_7079_11D1_95EF_0000E8CF5EB3_.wvu.Cols" localSheetId="6" hidden="1">#REF!</definedName>
    <definedName name="Z_9A632E86_7079_11D1_95EF_0000E8CF5EB3_.wvu.Cols" localSheetId="5" hidden="1">#REF!</definedName>
    <definedName name="Z_9A632E86_7079_11D1_95EF_0000E8CF5EB3_.wvu.Cols" localSheetId="4" hidden="1">#REF!</definedName>
    <definedName name="Z_9A632E86_7079_11D1_95EF_0000E8CF5EB3_.wvu.Cols" hidden="1">#REF!</definedName>
    <definedName name="Z_9A632E87_7079_11D1_95EF_0000E8CF5EB3_.wvu.Cols" localSheetId="9" hidden="1">#REF!</definedName>
    <definedName name="Z_9A632E87_7079_11D1_95EF_0000E8CF5EB3_.wvu.Cols" localSheetId="6" hidden="1">#REF!</definedName>
    <definedName name="Z_9A632E87_7079_11D1_95EF_0000E8CF5EB3_.wvu.Cols" localSheetId="5" hidden="1">#REF!</definedName>
    <definedName name="Z_9A632E87_7079_11D1_95EF_0000E8CF5EB3_.wvu.Cols" localSheetId="4" hidden="1">#REF!</definedName>
    <definedName name="Z_9A632E87_7079_11D1_95EF_0000E8CF5EB3_.wvu.Cols" hidden="1">#REF!</definedName>
    <definedName name="Z_9A632E88_7079_11D1_95EF_0000E8CF5EB3_.wvu.Cols" localSheetId="9" hidden="1">#REF!</definedName>
    <definedName name="Z_9A632E88_7079_11D1_95EF_0000E8CF5EB3_.wvu.Cols" localSheetId="6" hidden="1">#REF!</definedName>
    <definedName name="Z_9A632E88_7079_11D1_95EF_0000E8CF5EB3_.wvu.Cols" localSheetId="5" hidden="1">#REF!</definedName>
    <definedName name="Z_9A632E88_7079_11D1_95EF_0000E8CF5EB3_.wvu.Cols" localSheetId="4" hidden="1">#REF!</definedName>
    <definedName name="Z_9A632E88_7079_11D1_95EF_0000E8CF5EB3_.wvu.Cols" hidden="1">#REF!</definedName>
    <definedName name="Z_A07EB2A3_6B18_11D1_95EF_0000E8CF5EB3_.wvu.Cols" localSheetId="9" hidden="1">#REF!</definedName>
    <definedName name="Z_A07EB2A3_6B18_11D1_95EF_0000E8CF5EB3_.wvu.Cols" localSheetId="6" hidden="1">#REF!</definedName>
    <definedName name="Z_A07EB2A3_6B18_11D1_95EF_0000E8CF5EB3_.wvu.Cols" localSheetId="5" hidden="1">#REF!</definedName>
    <definedName name="Z_A07EB2A3_6B18_11D1_95EF_0000E8CF5EB3_.wvu.Cols" localSheetId="4" hidden="1">#REF!</definedName>
    <definedName name="Z_A07EB2A3_6B18_11D1_95EF_0000E8CF5EB3_.wvu.Cols" hidden="1">#REF!</definedName>
    <definedName name="Z_A07EB2A4_6B18_11D1_95EF_0000E8CF5EB3_.wvu.Cols" localSheetId="9" hidden="1">#REF!</definedName>
    <definedName name="Z_A07EB2A4_6B18_11D1_95EF_0000E8CF5EB3_.wvu.Cols" localSheetId="6" hidden="1">#REF!</definedName>
    <definedName name="Z_A07EB2A4_6B18_11D1_95EF_0000E8CF5EB3_.wvu.Cols" localSheetId="5" hidden="1">#REF!</definedName>
    <definedName name="Z_A07EB2A4_6B18_11D1_95EF_0000E8CF5EB3_.wvu.Cols" localSheetId="4" hidden="1">#REF!</definedName>
    <definedName name="Z_A07EB2A4_6B18_11D1_95EF_0000E8CF5EB3_.wvu.Cols" hidden="1">#REF!</definedName>
    <definedName name="Z_A07EB2A5_6B18_11D1_95EF_0000E8CF5EB3_.wvu.Cols" localSheetId="9" hidden="1">#REF!</definedName>
    <definedName name="Z_A07EB2A5_6B18_11D1_95EF_0000E8CF5EB3_.wvu.Cols" localSheetId="6" hidden="1">#REF!</definedName>
    <definedName name="Z_A07EB2A5_6B18_11D1_95EF_0000E8CF5EB3_.wvu.Cols" localSheetId="5" hidden="1">#REF!</definedName>
    <definedName name="Z_A07EB2A5_6B18_11D1_95EF_0000E8CF5EB3_.wvu.Cols" localSheetId="4" hidden="1">#REF!</definedName>
    <definedName name="Z_A07EB2A5_6B18_11D1_95EF_0000E8CF5EB3_.wvu.Cols" hidden="1">#REF!</definedName>
    <definedName name="Z_A07EB2A6_6B18_11D1_95EF_0000E8CF5EB3_.wvu.Cols" localSheetId="9" hidden="1">#REF!</definedName>
    <definedName name="Z_A07EB2A6_6B18_11D1_95EF_0000E8CF5EB3_.wvu.Cols" localSheetId="6" hidden="1">#REF!</definedName>
    <definedName name="Z_A07EB2A6_6B18_11D1_95EF_0000E8CF5EB3_.wvu.Cols" localSheetId="5" hidden="1">#REF!</definedName>
    <definedName name="Z_A07EB2A6_6B18_11D1_95EF_0000E8CF5EB3_.wvu.Cols" localSheetId="4" hidden="1">#REF!</definedName>
    <definedName name="Z_A07EB2A6_6B18_11D1_95EF_0000E8CF5EB3_.wvu.Cols" hidden="1">#REF!</definedName>
    <definedName name="Z_A07EB2A7_6B18_11D1_95EF_0000E8CF5EB3_.wvu.Cols" localSheetId="9" hidden="1">#REF!</definedName>
    <definedName name="Z_A07EB2A7_6B18_11D1_95EF_0000E8CF5EB3_.wvu.Cols" localSheetId="6" hidden="1">#REF!</definedName>
    <definedName name="Z_A07EB2A7_6B18_11D1_95EF_0000E8CF5EB3_.wvu.Cols" localSheetId="5" hidden="1">#REF!</definedName>
    <definedName name="Z_A07EB2A7_6B18_11D1_95EF_0000E8CF5EB3_.wvu.Cols" localSheetId="4" hidden="1">#REF!</definedName>
    <definedName name="Z_A07EB2A7_6B18_11D1_95EF_0000E8CF5EB3_.wvu.Cols" hidden="1">#REF!</definedName>
    <definedName name="Z_A07EB2A8_6B18_11D1_95EF_0000E8CF5EB3_.wvu.Cols" localSheetId="9" hidden="1">#REF!</definedName>
    <definedName name="Z_A07EB2A8_6B18_11D1_95EF_0000E8CF5EB3_.wvu.Cols" localSheetId="6" hidden="1">#REF!</definedName>
    <definedName name="Z_A07EB2A8_6B18_11D1_95EF_0000E8CF5EB3_.wvu.Cols" localSheetId="5" hidden="1">#REF!</definedName>
    <definedName name="Z_A07EB2A8_6B18_11D1_95EF_0000E8CF5EB3_.wvu.Cols" localSheetId="4" hidden="1">#REF!</definedName>
    <definedName name="Z_A07EB2A8_6B18_11D1_95EF_0000E8CF5EB3_.wvu.Cols" hidden="1">#REF!</definedName>
    <definedName name="Z_A0C8221C_DE77_11D1_87A7_004F4900BD69_.wvu.Cols" localSheetId="9" hidden="1">#REF!</definedName>
    <definedName name="Z_A0C8221C_DE77_11D1_87A7_004F4900BD69_.wvu.Cols" localSheetId="6" hidden="1">#REF!</definedName>
    <definedName name="Z_A0C8221C_DE77_11D1_87A7_004F4900BD69_.wvu.Cols" localSheetId="5" hidden="1">#REF!</definedName>
    <definedName name="Z_A0C8221C_DE77_11D1_87A7_004F4900BD69_.wvu.Cols" localSheetId="4" hidden="1">#REF!</definedName>
    <definedName name="Z_A0C8221C_DE77_11D1_87A7_004F4900BD69_.wvu.Cols" hidden="1">#REF!</definedName>
    <definedName name="Z_A0C8221E_DE77_11D1_87A7_004F4900BD69_.wvu.Cols" localSheetId="9" hidden="1">#REF!</definedName>
    <definedName name="Z_A0C8221E_DE77_11D1_87A7_004F4900BD69_.wvu.Cols" localSheetId="6" hidden="1">#REF!</definedName>
    <definedName name="Z_A0C8221E_DE77_11D1_87A7_004F4900BD69_.wvu.Cols" localSheetId="5" hidden="1">#REF!</definedName>
    <definedName name="Z_A0C8221E_DE77_11D1_87A7_004F4900BD69_.wvu.Cols" localSheetId="4" hidden="1">#REF!</definedName>
    <definedName name="Z_A0C8221E_DE77_11D1_87A7_004F4900BD69_.wvu.Cols" hidden="1">#REF!</definedName>
    <definedName name="Z_A0DA1AF2_C7A3_11D1_90EF_0000E8CF30B3_.wvu.Cols" localSheetId="9" hidden="1">#REF!,#REF!,#REF!</definedName>
    <definedName name="Z_A0DA1AF2_C7A3_11D1_90EF_0000E8CF30B3_.wvu.Cols" localSheetId="14" hidden="1">#REF!,#REF!,#REF!</definedName>
    <definedName name="Z_A0DA1AF2_C7A3_11D1_90EF_0000E8CF30B3_.wvu.Cols" localSheetId="6" hidden="1">#REF!,#REF!,#REF!</definedName>
    <definedName name="Z_A0DA1AF2_C7A3_11D1_90EF_0000E8CF30B3_.wvu.Cols" localSheetId="5" hidden="1">#REF!,#REF!,#REF!</definedName>
    <definedName name="Z_A0DA1AF2_C7A3_11D1_90EF_0000E8CF30B3_.wvu.Cols" localSheetId="4" hidden="1">#REF!,#REF!,#REF!</definedName>
    <definedName name="Z_A0DA1AF2_C7A3_11D1_90EF_0000E8CF30B3_.wvu.Cols" hidden="1">#REF!,#REF!,#REF!</definedName>
    <definedName name="Z_A0DA1AF3_C7A3_11D1_90EF_0000E8CF30B3_.wvu.Cols" localSheetId="9" hidden="1">#REF!,#REF!,#REF!</definedName>
    <definedName name="Z_A0DA1AF3_C7A3_11D1_90EF_0000E8CF30B3_.wvu.Cols" localSheetId="14" hidden="1">#REF!,#REF!,#REF!</definedName>
    <definedName name="Z_A0DA1AF3_C7A3_11D1_90EF_0000E8CF30B3_.wvu.Cols" localSheetId="6" hidden="1">#REF!,#REF!,#REF!</definedName>
    <definedName name="Z_A0DA1AF3_C7A3_11D1_90EF_0000E8CF30B3_.wvu.Cols" localSheetId="5" hidden="1">#REF!,#REF!,#REF!</definedName>
    <definedName name="Z_A0DA1AF3_C7A3_11D1_90EF_0000E8CF30B3_.wvu.Cols" localSheetId="4" hidden="1">#REF!,#REF!,#REF!</definedName>
    <definedName name="Z_A0DA1AF3_C7A3_11D1_90EF_0000E8CF30B3_.wvu.Cols" hidden="1">#REF!,#REF!,#REF!</definedName>
    <definedName name="Z_A92053D7_DDA7_11D1_95F0_0000E8CF5EB3_.wvu.Cols" localSheetId="9" hidden="1">#REF!</definedName>
    <definedName name="Z_A92053D7_DDA7_11D1_95F0_0000E8CF5EB3_.wvu.Cols" localSheetId="14" hidden="1">#REF!</definedName>
    <definedName name="Z_A92053D7_DDA7_11D1_95F0_0000E8CF5EB3_.wvu.Cols" localSheetId="6" hidden="1">#REF!</definedName>
    <definedName name="Z_A92053D7_DDA7_11D1_95F0_0000E8CF5EB3_.wvu.Cols" localSheetId="5" hidden="1">#REF!</definedName>
    <definedName name="Z_A92053D7_DDA7_11D1_95F0_0000E8CF5EB3_.wvu.Cols" localSheetId="4" hidden="1">#REF!</definedName>
    <definedName name="Z_A92053D7_DDA7_11D1_95F0_0000E8CF5EB3_.wvu.Cols" hidden="1">#REF!</definedName>
    <definedName name="Z_A92053D8_DDA7_11D1_95F0_0000E8CF5EB3_.wvu.Cols" localSheetId="9" hidden="1">#REF!</definedName>
    <definedName name="Z_A92053D8_DDA7_11D1_95F0_0000E8CF5EB3_.wvu.Cols" localSheetId="14" hidden="1">#REF!</definedName>
    <definedName name="Z_A92053D8_DDA7_11D1_95F0_0000E8CF5EB3_.wvu.Cols" localSheetId="6" hidden="1">#REF!</definedName>
    <definedName name="Z_A92053D8_DDA7_11D1_95F0_0000E8CF5EB3_.wvu.Cols" localSheetId="5" hidden="1">#REF!</definedName>
    <definedName name="Z_A92053D8_DDA7_11D1_95F0_0000E8CF5EB3_.wvu.Cols" localSheetId="4" hidden="1">#REF!</definedName>
    <definedName name="Z_A92053D8_DDA7_11D1_95F0_0000E8CF5EB3_.wvu.Cols" hidden="1">#REF!</definedName>
    <definedName name="Z_A96F5981_85A5_11D1_95EF_0000E8CF5EB3_.wvu.Cols" localSheetId="9" hidden="1">#REF!</definedName>
    <definedName name="Z_A96F5981_85A5_11D1_95EF_0000E8CF5EB3_.wvu.Cols" localSheetId="14" hidden="1">#REF!</definedName>
    <definedName name="Z_A96F5981_85A5_11D1_95EF_0000E8CF5EB3_.wvu.Cols" localSheetId="6" hidden="1">#REF!</definedName>
    <definedName name="Z_A96F5981_85A5_11D1_95EF_0000E8CF5EB3_.wvu.Cols" localSheetId="5" hidden="1">#REF!</definedName>
    <definedName name="Z_A96F5981_85A5_11D1_95EF_0000E8CF5EB3_.wvu.Cols" localSheetId="4" hidden="1">#REF!</definedName>
    <definedName name="Z_A96F5981_85A5_11D1_95EF_0000E8CF5EB3_.wvu.Cols" hidden="1">#REF!</definedName>
    <definedName name="Z_A96F5982_85A5_11D1_95EF_0000E8CF5EB3_.wvu.Cols" localSheetId="9" hidden="1">#REF!</definedName>
    <definedName name="Z_A96F5982_85A5_11D1_95EF_0000E8CF5EB3_.wvu.Cols" localSheetId="6" hidden="1">#REF!</definedName>
    <definedName name="Z_A96F5982_85A5_11D1_95EF_0000E8CF5EB3_.wvu.Cols" localSheetId="5" hidden="1">#REF!</definedName>
    <definedName name="Z_A96F5982_85A5_11D1_95EF_0000E8CF5EB3_.wvu.Cols" localSheetId="4" hidden="1">#REF!</definedName>
    <definedName name="Z_A96F5982_85A5_11D1_95EF_0000E8CF5EB3_.wvu.Cols" hidden="1">#REF!</definedName>
    <definedName name="Z_A96F5983_85A5_11D1_95EF_0000E8CF5EB3_.wvu.Cols" localSheetId="9" hidden="1">#REF!</definedName>
    <definedName name="Z_A96F5983_85A5_11D1_95EF_0000E8CF5EB3_.wvu.Cols" localSheetId="6" hidden="1">#REF!</definedName>
    <definedName name="Z_A96F5983_85A5_11D1_95EF_0000E8CF5EB3_.wvu.Cols" localSheetId="5" hidden="1">#REF!</definedName>
    <definedName name="Z_A96F5983_85A5_11D1_95EF_0000E8CF5EB3_.wvu.Cols" localSheetId="4" hidden="1">#REF!</definedName>
    <definedName name="Z_A96F5983_85A5_11D1_95EF_0000E8CF5EB3_.wvu.Cols" hidden="1">#REF!</definedName>
    <definedName name="Z_A96F5984_85A5_11D1_95EF_0000E8CF5EB3_.wvu.Cols" localSheetId="9" hidden="1">#REF!</definedName>
    <definedName name="Z_A96F5984_85A5_11D1_95EF_0000E8CF5EB3_.wvu.Cols" localSheetId="6" hidden="1">#REF!</definedName>
    <definedName name="Z_A96F5984_85A5_11D1_95EF_0000E8CF5EB3_.wvu.Cols" localSheetId="5" hidden="1">#REF!</definedName>
    <definedName name="Z_A96F5984_85A5_11D1_95EF_0000E8CF5EB3_.wvu.Cols" localSheetId="4" hidden="1">#REF!</definedName>
    <definedName name="Z_A96F5984_85A5_11D1_95EF_0000E8CF5EB3_.wvu.Cols" hidden="1">#REF!</definedName>
    <definedName name="Z_A96F5985_85A5_11D1_95EF_0000E8CF5EB3_.wvu.Cols" localSheetId="9" hidden="1">#REF!</definedName>
    <definedName name="Z_A96F5985_85A5_11D1_95EF_0000E8CF5EB3_.wvu.Cols" localSheetId="6" hidden="1">#REF!</definedName>
    <definedName name="Z_A96F5985_85A5_11D1_95EF_0000E8CF5EB3_.wvu.Cols" localSheetId="5" hidden="1">#REF!</definedName>
    <definedName name="Z_A96F5985_85A5_11D1_95EF_0000E8CF5EB3_.wvu.Cols" localSheetId="4" hidden="1">#REF!</definedName>
    <definedName name="Z_A96F5985_85A5_11D1_95EF_0000E8CF5EB3_.wvu.Cols" hidden="1">#REF!</definedName>
    <definedName name="Z_A96F5986_85A5_11D1_95EF_0000E8CF5EB3_.wvu.Cols" localSheetId="9" hidden="1">#REF!</definedName>
    <definedName name="Z_A96F5986_85A5_11D1_95EF_0000E8CF5EB3_.wvu.Cols" localSheetId="6" hidden="1">#REF!</definedName>
    <definedName name="Z_A96F5986_85A5_11D1_95EF_0000E8CF5EB3_.wvu.Cols" localSheetId="5" hidden="1">#REF!</definedName>
    <definedName name="Z_A96F5986_85A5_11D1_95EF_0000E8CF5EB3_.wvu.Cols" localSheetId="4" hidden="1">#REF!</definedName>
    <definedName name="Z_A96F5986_85A5_11D1_95EF_0000E8CF5EB3_.wvu.Cols" hidden="1">#REF!</definedName>
    <definedName name="Z_ABB53F00_800C_11D1_95EF_0000E8CF5EB3_.wvu.Cols" localSheetId="9" hidden="1">#REF!</definedName>
    <definedName name="Z_ABB53F00_800C_11D1_95EF_0000E8CF5EB3_.wvu.Cols" localSheetId="6" hidden="1">#REF!</definedName>
    <definedName name="Z_ABB53F00_800C_11D1_95EF_0000E8CF5EB3_.wvu.Cols" localSheetId="5" hidden="1">#REF!</definedName>
    <definedName name="Z_ABB53F00_800C_11D1_95EF_0000E8CF5EB3_.wvu.Cols" localSheetId="4" hidden="1">#REF!</definedName>
    <definedName name="Z_ABB53F00_800C_11D1_95EF_0000E8CF5EB3_.wvu.Cols" hidden="1">#REF!</definedName>
    <definedName name="Z_ABB53F01_800C_11D1_95EF_0000E8CF5EB3_.wvu.Cols" localSheetId="9" hidden="1">#REF!</definedName>
    <definedName name="Z_ABB53F01_800C_11D1_95EF_0000E8CF5EB3_.wvu.Cols" localSheetId="6" hidden="1">#REF!</definedName>
    <definedName name="Z_ABB53F01_800C_11D1_95EF_0000E8CF5EB3_.wvu.Cols" localSheetId="5" hidden="1">#REF!</definedName>
    <definedName name="Z_ABB53F01_800C_11D1_95EF_0000E8CF5EB3_.wvu.Cols" localSheetId="4" hidden="1">#REF!</definedName>
    <definedName name="Z_ABB53F01_800C_11D1_95EF_0000E8CF5EB3_.wvu.Cols" hidden="1">#REF!</definedName>
    <definedName name="Z_ABB53F02_800C_11D1_95EF_0000E8CF5EB3_.wvu.Cols" localSheetId="9" hidden="1">#REF!</definedName>
    <definedName name="Z_ABB53F02_800C_11D1_95EF_0000E8CF5EB3_.wvu.Cols" localSheetId="6" hidden="1">#REF!</definedName>
    <definedName name="Z_ABB53F02_800C_11D1_95EF_0000E8CF5EB3_.wvu.Cols" localSheetId="5" hidden="1">#REF!</definedName>
    <definedName name="Z_ABB53F02_800C_11D1_95EF_0000E8CF5EB3_.wvu.Cols" localSheetId="4" hidden="1">#REF!</definedName>
    <definedName name="Z_ABB53F02_800C_11D1_95EF_0000E8CF5EB3_.wvu.Cols" hidden="1">#REF!</definedName>
    <definedName name="Z_ABB53F03_800C_11D1_95EF_0000E8CF5EB3_.wvu.Cols" localSheetId="9" hidden="1">#REF!</definedName>
    <definedName name="Z_ABB53F03_800C_11D1_95EF_0000E8CF5EB3_.wvu.Cols" localSheetId="6" hidden="1">#REF!</definedName>
    <definedName name="Z_ABB53F03_800C_11D1_95EF_0000E8CF5EB3_.wvu.Cols" localSheetId="5" hidden="1">#REF!</definedName>
    <definedName name="Z_ABB53F03_800C_11D1_95EF_0000E8CF5EB3_.wvu.Cols" localSheetId="4" hidden="1">#REF!</definedName>
    <definedName name="Z_ABB53F03_800C_11D1_95EF_0000E8CF5EB3_.wvu.Cols" hidden="1">#REF!</definedName>
    <definedName name="Z_ABB53F04_800C_11D1_95EF_0000E8CF5EB3_.wvu.Cols" localSheetId="9" hidden="1">#REF!</definedName>
    <definedName name="Z_ABB53F04_800C_11D1_95EF_0000E8CF5EB3_.wvu.Cols" localSheetId="6" hidden="1">#REF!</definedName>
    <definedName name="Z_ABB53F04_800C_11D1_95EF_0000E8CF5EB3_.wvu.Cols" localSheetId="5" hidden="1">#REF!</definedName>
    <definedName name="Z_ABB53F04_800C_11D1_95EF_0000E8CF5EB3_.wvu.Cols" localSheetId="4" hidden="1">#REF!</definedName>
    <definedName name="Z_ABB53F04_800C_11D1_95EF_0000E8CF5EB3_.wvu.Cols" hidden="1">#REF!</definedName>
    <definedName name="Z_ABB53F05_800C_11D1_95EF_0000E8CF5EB3_.wvu.Cols" localSheetId="9" hidden="1">#REF!</definedName>
    <definedName name="Z_ABB53F05_800C_11D1_95EF_0000E8CF5EB3_.wvu.Cols" localSheetId="6" hidden="1">#REF!</definedName>
    <definedName name="Z_ABB53F05_800C_11D1_95EF_0000E8CF5EB3_.wvu.Cols" localSheetId="5" hidden="1">#REF!</definedName>
    <definedName name="Z_ABB53F05_800C_11D1_95EF_0000E8CF5EB3_.wvu.Cols" localSheetId="4" hidden="1">#REF!</definedName>
    <definedName name="Z_ABB53F05_800C_11D1_95EF_0000E8CF5EB3_.wvu.Cols" hidden="1">#REF!</definedName>
    <definedName name="Z_ABB53F2A_800C_11D1_95EF_0000E8CF5EB3_.wvu.Cols" localSheetId="9" hidden="1">#REF!</definedName>
    <definedName name="Z_ABB53F2A_800C_11D1_95EF_0000E8CF5EB3_.wvu.Cols" localSheetId="6" hidden="1">#REF!</definedName>
    <definedName name="Z_ABB53F2A_800C_11D1_95EF_0000E8CF5EB3_.wvu.Cols" localSheetId="5" hidden="1">#REF!</definedName>
    <definedName name="Z_ABB53F2A_800C_11D1_95EF_0000E8CF5EB3_.wvu.Cols" localSheetId="4" hidden="1">#REF!</definedName>
    <definedName name="Z_ABB53F2A_800C_11D1_95EF_0000E8CF5EB3_.wvu.Cols" hidden="1">#REF!</definedName>
    <definedName name="Z_ABB53F2B_800C_11D1_95EF_0000E8CF5EB3_.wvu.Cols" localSheetId="9" hidden="1">#REF!</definedName>
    <definedName name="Z_ABB53F2B_800C_11D1_95EF_0000E8CF5EB3_.wvu.Cols" localSheetId="6" hidden="1">#REF!</definedName>
    <definedName name="Z_ABB53F2B_800C_11D1_95EF_0000E8CF5EB3_.wvu.Cols" localSheetId="5" hidden="1">#REF!</definedName>
    <definedName name="Z_ABB53F2B_800C_11D1_95EF_0000E8CF5EB3_.wvu.Cols" localSheetId="4" hidden="1">#REF!</definedName>
    <definedName name="Z_ABB53F2B_800C_11D1_95EF_0000E8CF5EB3_.wvu.Cols" hidden="1">#REF!</definedName>
    <definedName name="Z_ABB53F2C_800C_11D1_95EF_0000E8CF5EB3_.wvu.Cols" localSheetId="9" hidden="1">#REF!</definedName>
    <definedName name="Z_ABB53F2C_800C_11D1_95EF_0000E8CF5EB3_.wvu.Cols" localSheetId="6" hidden="1">#REF!</definedName>
    <definedName name="Z_ABB53F2C_800C_11D1_95EF_0000E8CF5EB3_.wvu.Cols" localSheetId="5" hidden="1">#REF!</definedName>
    <definedName name="Z_ABB53F2C_800C_11D1_95EF_0000E8CF5EB3_.wvu.Cols" localSheetId="4" hidden="1">#REF!</definedName>
    <definedName name="Z_ABB53F2C_800C_11D1_95EF_0000E8CF5EB3_.wvu.Cols" hidden="1">#REF!</definedName>
    <definedName name="Z_ABB53F2D_800C_11D1_95EF_0000E8CF5EB3_.wvu.Cols" localSheetId="9" hidden="1">#REF!</definedName>
    <definedName name="Z_ABB53F2D_800C_11D1_95EF_0000E8CF5EB3_.wvu.Cols" localSheetId="6" hidden="1">#REF!</definedName>
    <definedName name="Z_ABB53F2D_800C_11D1_95EF_0000E8CF5EB3_.wvu.Cols" localSheetId="5" hidden="1">#REF!</definedName>
    <definedName name="Z_ABB53F2D_800C_11D1_95EF_0000E8CF5EB3_.wvu.Cols" localSheetId="4" hidden="1">#REF!</definedName>
    <definedName name="Z_ABB53F2D_800C_11D1_95EF_0000E8CF5EB3_.wvu.Cols" hidden="1">#REF!</definedName>
    <definedName name="Z_ABB53F2E_800C_11D1_95EF_0000E8CF5EB3_.wvu.Cols" localSheetId="9" hidden="1">#REF!</definedName>
    <definedName name="Z_ABB53F2E_800C_11D1_95EF_0000E8CF5EB3_.wvu.Cols" localSheetId="6" hidden="1">#REF!</definedName>
    <definedName name="Z_ABB53F2E_800C_11D1_95EF_0000E8CF5EB3_.wvu.Cols" localSheetId="5" hidden="1">#REF!</definedName>
    <definedName name="Z_ABB53F2E_800C_11D1_95EF_0000E8CF5EB3_.wvu.Cols" localSheetId="4" hidden="1">#REF!</definedName>
    <definedName name="Z_ABB53F2E_800C_11D1_95EF_0000E8CF5EB3_.wvu.Cols" hidden="1">#REF!</definedName>
    <definedName name="Z_ABB53F2F_800C_11D1_95EF_0000E8CF5EB3_.wvu.Cols" localSheetId="9" hidden="1">#REF!</definedName>
    <definedName name="Z_ABB53F2F_800C_11D1_95EF_0000E8CF5EB3_.wvu.Cols" localSheetId="6" hidden="1">#REF!</definedName>
    <definedName name="Z_ABB53F2F_800C_11D1_95EF_0000E8CF5EB3_.wvu.Cols" localSheetId="5" hidden="1">#REF!</definedName>
    <definedName name="Z_ABB53F2F_800C_11D1_95EF_0000E8CF5EB3_.wvu.Cols" localSheetId="4" hidden="1">#REF!</definedName>
    <definedName name="Z_ABB53F2F_800C_11D1_95EF_0000E8CF5EB3_.wvu.Cols" hidden="1">#REF!</definedName>
    <definedName name="Z_B3C82448_C2F1_11D1_95F0_0000E8CF5EB3_.wvu.Cols" localSheetId="9" hidden="1">#REF!,#REF!,#REF!</definedName>
    <definedName name="Z_B3C82448_C2F1_11D1_95F0_0000E8CF5EB3_.wvu.Cols" localSheetId="14" hidden="1">#REF!,#REF!,#REF!</definedName>
    <definedName name="Z_B3C82448_C2F1_11D1_95F0_0000E8CF5EB3_.wvu.Cols" localSheetId="6" hidden="1">#REF!,#REF!,#REF!</definedName>
    <definedName name="Z_B3C82448_C2F1_11D1_95F0_0000E8CF5EB3_.wvu.Cols" localSheetId="5" hidden="1">#REF!,#REF!,#REF!</definedName>
    <definedName name="Z_B3C82448_C2F1_11D1_95F0_0000E8CF5EB3_.wvu.Cols" localSheetId="4" hidden="1">#REF!,#REF!,#REF!</definedName>
    <definedName name="Z_B3C82448_C2F1_11D1_95F0_0000E8CF5EB3_.wvu.Cols" hidden="1">#REF!,#REF!,#REF!</definedName>
    <definedName name="Z_B3C82449_C2F1_11D1_95F0_0000E8CF5EB3_.wvu.Cols" localSheetId="9" hidden="1">#REF!,#REF!,#REF!</definedName>
    <definedName name="Z_B3C82449_C2F1_11D1_95F0_0000E8CF5EB3_.wvu.Cols" localSheetId="14" hidden="1">#REF!,#REF!,#REF!</definedName>
    <definedName name="Z_B3C82449_C2F1_11D1_95F0_0000E8CF5EB3_.wvu.Cols" localSheetId="6" hidden="1">#REF!,#REF!,#REF!</definedName>
    <definedName name="Z_B3C82449_C2F1_11D1_95F0_0000E8CF5EB3_.wvu.Cols" localSheetId="5" hidden="1">#REF!,#REF!,#REF!</definedName>
    <definedName name="Z_B3C82449_C2F1_11D1_95F0_0000E8CF5EB3_.wvu.Cols" localSheetId="4" hidden="1">#REF!,#REF!,#REF!</definedName>
    <definedName name="Z_B3C82449_C2F1_11D1_95F0_0000E8CF5EB3_.wvu.Cols" hidden="1">#REF!,#REF!,#REF!</definedName>
    <definedName name="Z_B3C824DA_C2F1_11D1_95F0_0000E8CF5EB3_.wvu.Cols" localSheetId="9" hidden="1">#REF!,#REF!,#REF!</definedName>
    <definedName name="Z_B3C824DA_C2F1_11D1_95F0_0000E8CF5EB3_.wvu.Cols" localSheetId="14" hidden="1">#REF!,#REF!,#REF!</definedName>
    <definedName name="Z_B3C824DA_C2F1_11D1_95F0_0000E8CF5EB3_.wvu.Cols" localSheetId="6" hidden="1">#REF!,#REF!,#REF!</definedName>
    <definedName name="Z_B3C824DA_C2F1_11D1_95F0_0000E8CF5EB3_.wvu.Cols" localSheetId="5" hidden="1">#REF!,#REF!,#REF!</definedName>
    <definedName name="Z_B3C824DA_C2F1_11D1_95F0_0000E8CF5EB3_.wvu.Cols" localSheetId="4" hidden="1">#REF!,#REF!,#REF!</definedName>
    <definedName name="Z_B3C824DA_C2F1_11D1_95F0_0000E8CF5EB3_.wvu.Cols" hidden="1">#REF!,#REF!,#REF!</definedName>
    <definedName name="Z_B3C824DB_C2F1_11D1_95F0_0000E8CF5EB3_.wvu.Cols" localSheetId="9" hidden="1">#REF!,#REF!,#REF!</definedName>
    <definedName name="Z_B3C824DB_C2F1_11D1_95F0_0000E8CF5EB3_.wvu.Cols" localSheetId="6" hidden="1">#REF!,#REF!,#REF!</definedName>
    <definedName name="Z_B3C824DB_C2F1_11D1_95F0_0000E8CF5EB3_.wvu.Cols" localSheetId="5" hidden="1">#REF!,#REF!,#REF!</definedName>
    <definedName name="Z_B3C824DB_C2F1_11D1_95F0_0000E8CF5EB3_.wvu.Cols" localSheetId="4" hidden="1">#REF!,#REF!,#REF!</definedName>
    <definedName name="Z_B3C824DB_C2F1_11D1_95F0_0000E8CF5EB3_.wvu.Cols" hidden="1">#REF!,#REF!,#REF!</definedName>
    <definedName name="Z_BA557D03_D9F3_11D1_95F0_0000E8CF5EB3_.wvu.Cols" localSheetId="9" hidden="1">#REF!</definedName>
    <definedName name="Z_BA557D03_D9F3_11D1_95F0_0000E8CF5EB3_.wvu.Cols" localSheetId="14" hidden="1">#REF!</definedName>
    <definedName name="Z_BA557D03_D9F3_11D1_95F0_0000E8CF5EB3_.wvu.Cols" localSheetId="6" hidden="1">#REF!</definedName>
    <definedName name="Z_BA557D03_D9F3_11D1_95F0_0000E8CF5EB3_.wvu.Cols" localSheetId="5" hidden="1">#REF!</definedName>
    <definedName name="Z_BA557D03_D9F3_11D1_95F0_0000E8CF5EB3_.wvu.Cols" localSheetId="4" hidden="1">#REF!</definedName>
    <definedName name="Z_BA557D03_D9F3_11D1_95F0_0000E8CF5EB3_.wvu.Cols" hidden="1">#REF!</definedName>
    <definedName name="Z_BA557D04_D9F3_11D1_95F0_0000E8CF5EB3_.wvu.Cols" localSheetId="9" hidden="1">#REF!</definedName>
    <definedName name="Z_BA557D04_D9F3_11D1_95F0_0000E8CF5EB3_.wvu.Cols" localSheetId="14" hidden="1">#REF!</definedName>
    <definedName name="Z_BA557D04_D9F3_11D1_95F0_0000E8CF5EB3_.wvu.Cols" localSheetId="6" hidden="1">#REF!</definedName>
    <definedName name="Z_BA557D04_D9F3_11D1_95F0_0000E8CF5EB3_.wvu.Cols" localSheetId="5" hidden="1">#REF!</definedName>
    <definedName name="Z_BA557D04_D9F3_11D1_95F0_0000E8CF5EB3_.wvu.Cols" localSheetId="4" hidden="1">#REF!</definedName>
    <definedName name="Z_BA557D04_D9F3_11D1_95F0_0000E8CF5EB3_.wvu.Cols" hidden="1">#REF!</definedName>
    <definedName name="Z_C1BE4248_CEBC_11D1_90EF_0000E8CF30B3_.wvu.Cols" localSheetId="9" hidden="1">#REF!,#REF!</definedName>
    <definedName name="Z_C1BE4248_CEBC_11D1_90EF_0000E8CF30B3_.wvu.Cols" localSheetId="14" hidden="1">#REF!,#REF!</definedName>
    <definedName name="Z_C1BE4248_CEBC_11D1_90EF_0000E8CF30B3_.wvu.Cols" localSheetId="6" hidden="1">#REF!,#REF!</definedName>
    <definedName name="Z_C1BE4248_CEBC_11D1_90EF_0000E8CF30B3_.wvu.Cols" localSheetId="5" hidden="1">#REF!,#REF!</definedName>
    <definedName name="Z_C1BE4248_CEBC_11D1_90EF_0000E8CF30B3_.wvu.Cols" localSheetId="4" hidden="1">#REF!,#REF!</definedName>
    <definedName name="Z_C1BE4248_CEBC_11D1_90EF_0000E8CF30B3_.wvu.Cols" hidden="1">#REF!,#REF!</definedName>
    <definedName name="Z_C1BE4249_CEBC_11D1_90EF_0000E8CF30B3_.wvu.Cols" localSheetId="9" hidden="1">#REF!,#REF!</definedName>
    <definedName name="Z_C1BE4249_CEBC_11D1_90EF_0000E8CF30B3_.wvu.Cols" localSheetId="14" hidden="1">#REF!,#REF!</definedName>
    <definedName name="Z_C1BE4249_CEBC_11D1_90EF_0000E8CF30B3_.wvu.Cols" localSheetId="6" hidden="1">#REF!,#REF!</definedName>
    <definedName name="Z_C1BE4249_CEBC_11D1_90EF_0000E8CF30B3_.wvu.Cols" localSheetId="5" hidden="1">#REF!,#REF!</definedName>
    <definedName name="Z_C1BE4249_CEBC_11D1_90EF_0000E8CF30B3_.wvu.Cols" localSheetId="4" hidden="1">#REF!,#REF!</definedName>
    <definedName name="Z_C1BE4249_CEBC_11D1_90EF_0000E8CF30B3_.wvu.Cols" hidden="1">#REF!,#REF!</definedName>
    <definedName name="Z_C3E8EC9F_E4C4_11D1_90EF_0000E8CF30B3_.wvu.Cols" localSheetId="9" hidden="1">#REF!</definedName>
    <definedName name="Z_C3E8EC9F_E4C4_11D1_90EF_0000E8CF30B3_.wvu.Cols" localSheetId="14" hidden="1">#REF!</definedName>
    <definedName name="Z_C3E8EC9F_E4C4_11D1_90EF_0000E8CF30B3_.wvu.Cols" localSheetId="6" hidden="1">#REF!</definedName>
    <definedName name="Z_C3E8EC9F_E4C4_11D1_90EF_0000E8CF30B3_.wvu.Cols" localSheetId="5" hidden="1">#REF!</definedName>
    <definedName name="Z_C3E8EC9F_E4C4_11D1_90EF_0000E8CF30B3_.wvu.Cols" localSheetId="4" hidden="1">#REF!</definedName>
    <definedName name="Z_C3E8EC9F_E4C4_11D1_90EF_0000E8CF30B3_.wvu.Cols" hidden="1">#REF!</definedName>
    <definedName name="Z_C3E8ECA1_E4C4_11D1_90EF_0000E8CF30B3_.wvu.Cols" localSheetId="9" hidden="1">#REF!</definedName>
    <definedName name="Z_C3E8ECA1_E4C4_11D1_90EF_0000E8CF30B3_.wvu.Cols" localSheetId="14" hidden="1">#REF!</definedName>
    <definedName name="Z_C3E8ECA1_E4C4_11D1_90EF_0000E8CF30B3_.wvu.Cols" localSheetId="6" hidden="1">#REF!</definedName>
    <definedName name="Z_C3E8ECA1_E4C4_11D1_90EF_0000E8CF30B3_.wvu.Cols" localSheetId="5" hidden="1">#REF!</definedName>
    <definedName name="Z_C3E8ECA1_E4C4_11D1_90EF_0000E8CF30B3_.wvu.Cols" localSheetId="4" hidden="1">#REF!</definedName>
    <definedName name="Z_C3E8ECA1_E4C4_11D1_90EF_0000E8CF30B3_.wvu.Cols" hidden="1">#REF!</definedName>
    <definedName name="Z_C5885BF0_8E54_11D1_95F0_0000E8CF5EB3_.wvu.Cols" localSheetId="9" hidden="1">#REF!</definedName>
    <definedName name="Z_C5885BF0_8E54_11D1_95F0_0000E8CF5EB3_.wvu.Cols" localSheetId="14" hidden="1">#REF!</definedName>
    <definedName name="Z_C5885BF0_8E54_11D1_95F0_0000E8CF5EB3_.wvu.Cols" localSheetId="6" hidden="1">#REF!</definedName>
    <definedName name="Z_C5885BF0_8E54_11D1_95F0_0000E8CF5EB3_.wvu.Cols" localSheetId="5" hidden="1">#REF!</definedName>
    <definedName name="Z_C5885BF0_8E54_11D1_95F0_0000E8CF5EB3_.wvu.Cols" localSheetId="4" hidden="1">#REF!</definedName>
    <definedName name="Z_C5885BF0_8E54_11D1_95F0_0000E8CF5EB3_.wvu.Cols" hidden="1">#REF!</definedName>
    <definedName name="Z_C5885BF1_8E54_11D1_95F0_0000E8CF5EB3_.wvu.Cols" localSheetId="9" hidden="1">#REF!</definedName>
    <definedName name="Z_C5885BF1_8E54_11D1_95F0_0000E8CF5EB3_.wvu.Cols" localSheetId="6" hidden="1">#REF!</definedName>
    <definedName name="Z_C5885BF1_8E54_11D1_95F0_0000E8CF5EB3_.wvu.Cols" localSheetId="5" hidden="1">#REF!</definedName>
    <definedName name="Z_C5885BF1_8E54_11D1_95F0_0000E8CF5EB3_.wvu.Cols" localSheetId="4" hidden="1">#REF!</definedName>
    <definedName name="Z_C5885BF1_8E54_11D1_95F0_0000E8CF5EB3_.wvu.Cols" hidden="1">#REF!</definedName>
    <definedName name="Z_C5885BF2_8E54_11D1_95F0_0000E8CF5EB3_.wvu.Cols" localSheetId="9" hidden="1">#REF!</definedName>
    <definedName name="Z_C5885BF2_8E54_11D1_95F0_0000E8CF5EB3_.wvu.Cols" localSheetId="6" hidden="1">#REF!</definedName>
    <definedName name="Z_C5885BF2_8E54_11D1_95F0_0000E8CF5EB3_.wvu.Cols" localSheetId="5" hidden="1">#REF!</definedName>
    <definedName name="Z_C5885BF2_8E54_11D1_95F0_0000E8CF5EB3_.wvu.Cols" localSheetId="4" hidden="1">#REF!</definedName>
    <definedName name="Z_C5885BF2_8E54_11D1_95F0_0000E8CF5EB3_.wvu.Cols" hidden="1">#REF!</definedName>
    <definedName name="Z_C5885BF3_8E54_11D1_95F0_0000E8CF5EB3_.wvu.Cols" localSheetId="9" hidden="1">#REF!</definedName>
    <definedName name="Z_C5885BF3_8E54_11D1_95F0_0000E8CF5EB3_.wvu.Cols" localSheetId="6" hidden="1">#REF!</definedName>
    <definedName name="Z_C5885BF3_8E54_11D1_95F0_0000E8CF5EB3_.wvu.Cols" localSheetId="5" hidden="1">#REF!</definedName>
    <definedName name="Z_C5885BF3_8E54_11D1_95F0_0000E8CF5EB3_.wvu.Cols" localSheetId="4" hidden="1">#REF!</definedName>
    <definedName name="Z_C5885BF3_8E54_11D1_95F0_0000E8CF5EB3_.wvu.Cols" hidden="1">#REF!</definedName>
    <definedName name="Z_C5885BF4_8E54_11D1_95F0_0000E8CF5EB3_.wvu.Cols" localSheetId="9" hidden="1">#REF!</definedName>
    <definedName name="Z_C5885BF4_8E54_11D1_95F0_0000E8CF5EB3_.wvu.Cols" localSheetId="6" hidden="1">#REF!</definedName>
    <definedName name="Z_C5885BF4_8E54_11D1_95F0_0000E8CF5EB3_.wvu.Cols" localSheetId="5" hidden="1">#REF!</definedName>
    <definedName name="Z_C5885BF4_8E54_11D1_95F0_0000E8CF5EB3_.wvu.Cols" localSheetId="4" hidden="1">#REF!</definedName>
    <definedName name="Z_C5885BF4_8E54_11D1_95F0_0000E8CF5EB3_.wvu.Cols" hidden="1">#REF!</definedName>
    <definedName name="Z_C5885BF5_8E54_11D1_95F0_0000E8CF5EB3_.wvu.Cols" localSheetId="9" hidden="1">#REF!</definedName>
    <definedName name="Z_C5885BF5_8E54_11D1_95F0_0000E8CF5EB3_.wvu.Cols" localSheetId="6" hidden="1">#REF!</definedName>
    <definedName name="Z_C5885BF5_8E54_11D1_95F0_0000E8CF5EB3_.wvu.Cols" localSheetId="5" hidden="1">#REF!</definedName>
    <definedName name="Z_C5885BF5_8E54_11D1_95F0_0000E8CF5EB3_.wvu.Cols" localSheetId="4" hidden="1">#REF!</definedName>
    <definedName name="Z_C5885BF5_8E54_11D1_95F0_0000E8CF5EB3_.wvu.Cols" hidden="1">#REF!</definedName>
    <definedName name="Z_C647E50C_6185_11D1_95EE_0000E8CF5EB3_.wvu.Cols" localSheetId="9" hidden="1">#REF!</definedName>
    <definedName name="Z_C647E50C_6185_11D1_95EE_0000E8CF5EB3_.wvu.Cols" localSheetId="6" hidden="1">#REF!</definedName>
    <definedName name="Z_C647E50C_6185_11D1_95EE_0000E8CF5EB3_.wvu.Cols" localSheetId="5" hidden="1">#REF!</definedName>
    <definedName name="Z_C647E50C_6185_11D1_95EE_0000E8CF5EB3_.wvu.Cols" localSheetId="4" hidden="1">#REF!</definedName>
    <definedName name="Z_C647E50C_6185_11D1_95EE_0000E8CF5EB3_.wvu.Cols" hidden="1">#REF!</definedName>
    <definedName name="Z_C647E50D_6185_11D1_95EE_0000E8CF5EB3_.wvu.Cols" localSheetId="9" hidden="1">#REF!</definedName>
    <definedName name="Z_C647E50D_6185_11D1_95EE_0000E8CF5EB3_.wvu.Cols" localSheetId="6" hidden="1">#REF!</definedName>
    <definedName name="Z_C647E50D_6185_11D1_95EE_0000E8CF5EB3_.wvu.Cols" localSheetId="5" hidden="1">#REF!</definedName>
    <definedName name="Z_C647E50D_6185_11D1_95EE_0000E8CF5EB3_.wvu.Cols" localSheetId="4" hidden="1">#REF!</definedName>
    <definedName name="Z_C647E50D_6185_11D1_95EE_0000E8CF5EB3_.wvu.Cols" hidden="1">#REF!</definedName>
    <definedName name="Z_C647E50E_6185_11D1_95EE_0000E8CF5EB3_.wvu.Cols" localSheetId="9" hidden="1">#REF!</definedName>
    <definedName name="Z_C647E50E_6185_11D1_95EE_0000E8CF5EB3_.wvu.Cols" localSheetId="6" hidden="1">#REF!</definedName>
    <definedName name="Z_C647E50E_6185_11D1_95EE_0000E8CF5EB3_.wvu.Cols" localSheetId="5" hidden="1">#REF!</definedName>
    <definedName name="Z_C647E50E_6185_11D1_95EE_0000E8CF5EB3_.wvu.Cols" localSheetId="4" hidden="1">#REF!</definedName>
    <definedName name="Z_C647E50E_6185_11D1_95EE_0000E8CF5EB3_.wvu.Cols" hidden="1">#REF!</definedName>
    <definedName name="Z_C647E50F_6185_11D1_95EE_0000E8CF5EB3_.wvu.Cols" localSheetId="9" hidden="1">#REF!</definedName>
    <definedName name="Z_C647E50F_6185_11D1_95EE_0000E8CF5EB3_.wvu.Cols" localSheetId="6" hidden="1">#REF!</definedName>
    <definedName name="Z_C647E50F_6185_11D1_95EE_0000E8CF5EB3_.wvu.Cols" localSheetId="5" hidden="1">#REF!</definedName>
    <definedName name="Z_C647E50F_6185_11D1_95EE_0000E8CF5EB3_.wvu.Cols" localSheetId="4" hidden="1">#REF!</definedName>
    <definedName name="Z_C647E50F_6185_11D1_95EE_0000E8CF5EB3_.wvu.Cols" hidden="1">#REF!</definedName>
    <definedName name="Z_C647E510_6185_11D1_95EE_0000E8CF5EB3_.wvu.Cols" localSheetId="9" hidden="1">#REF!</definedName>
    <definedName name="Z_C647E510_6185_11D1_95EE_0000E8CF5EB3_.wvu.Cols" localSheetId="6" hidden="1">#REF!</definedName>
    <definedName name="Z_C647E510_6185_11D1_95EE_0000E8CF5EB3_.wvu.Cols" localSheetId="5" hidden="1">#REF!</definedName>
    <definedName name="Z_C647E510_6185_11D1_95EE_0000E8CF5EB3_.wvu.Cols" localSheetId="4" hidden="1">#REF!</definedName>
    <definedName name="Z_C647E510_6185_11D1_95EE_0000E8CF5EB3_.wvu.Cols" hidden="1">#REF!</definedName>
    <definedName name="Z_C647E511_6185_11D1_95EE_0000E8CF5EB3_.wvu.Cols" localSheetId="9" hidden="1">#REF!</definedName>
    <definedName name="Z_C647E511_6185_11D1_95EE_0000E8CF5EB3_.wvu.Cols" localSheetId="6" hidden="1">#REF!</definedName>
    <definedName name="Z_C647E511_6185_11D1_95EE_0000E8CF5EB3_.wvu.Cols" localSheetId="5" hidden="1">#REF!</definedName>
    <definedName name="Z_C647E511_6185_11D1_95EE_0000E8CF5EB3_.wvu.Cols" localSheetId="4" hidden="1">#REF!</definedName>
    <definedName name="Z_C647E511_6185_11D1_95EE_0000E8CF5EB3_.wvu.Cols" hidden="1">#REF!</definedName>
    <definedName name="Z_C7AF9E84_6BD0_11D1_95EF_0000E8CF5EB3_.wvu.Cols" localSheetId="9" hidden="1">#REF!</definedName>
    <definedName name="Z_C7AF9E84_6BD0_11D1_95EF_0000E8CF5EB3_.wvu.Cols" localSheetId="6" hidden="1">#REF!</definedName>
    <definedName name="Z_C7AF9E84_6BD0_11D1_95EF_0000E8CF5EB3_.wvu.Cols" localSheetId="5" hidden="1">#REF!</definedName>
    <definedName name="Z_C7AF9E84_6BD0_11D1_95EF_0000E8CF5EB3_.wvu.Cols" localSheetId="4" hidden="1">#REF!</definedName>
    <definedName name="Z_C7AF9E84_6BD0_11D1_95EF_0000E8CF5EB3_.wvu.Cols" hidden="1">#REF!</definedName>
    <definedName name="Z_C7AF9E85_6BD0_11D1_95EF_0000E8CF5EB3_.wvu.Cols" localSheetId="9" hidden="1">#REF!</definedName>
    <definedName name="Z_C7AF9E85_6BD0_11D1_95EF_0000E8CF5EB3_.wvu.Cols" localSheetId="6" hidden="1">#REF!</definedName>
    <definedName name="Z_C7AF9E85_6BD0_11D1_95EF_0000E8CF5EB3_.wvu.Cols" localSheetId="5" hidden="1">#REF!</definedName>
    <definedName name="Z_C7AF9E85_6BD0_11D1_95EF_0000E8CF5EB3_.wvu.Cols" localSheetId="4" hidden="1">#REF!</definedName>
    <definedName name="Z_C7AF9E85_6BD0_11D1_95EF_0000E8CF5EB3_.wvu.Cols" hidden="1">#REF!</definedName>
    <definedName name="Z_C7AF9E86_6BD0_11D1_95EF_0000E8CF5EB3_.wvu.Cols" localSheetId="9" hidden="1">#REF!</definedName>
    <definedName name="Z_C7AF9E86_6BD0_11D1_95EF_0000E8CF5EB3_.wvu.Cols" localSheetId="6" hidden="1">#REF!</definedName>
    <definedName name="Z_C7AF9E86_6BD0_11D1_95EF_0000E8CF5EB3_.wvu.Cols" localSheetId="5" hidden="1">#REF!</definedName>
    <definedName name="Z_C7AF9E86_6BD0_11D1_95EF_0000E8CF5EB3_.wvu.Cols" localSheetId="4" hidden="1">#REF!</definedName>
    <definedName name="Z_C7AF9E86_6BD0_11D1_95EF_0000E8CF5EB3_.wvu.Cols" hidden="1">#REF!</definedName>
    <definedName name="Z_C7AF9E87_6BD0_11D1_95EF_0000E8CF5EB3_.wvu.Cols" localSheetId="9" hidden="1">#REF!</definedName>
    <definedName name="Z_C7AF9E87_6BD0_11D1_95EF_0000E8CF5EB3_.wvu.Cols" localSheetId="6" hidden="1">#REF!</definedName>
    <definedName name="Z_C7AF9E87_6BD0_11D1_95EF_0000E8CF5EB3_.wvu.Cols" localSheetId="5" hidden="1">#REF!</definedName>
    <definedName name="Z_C7AF9E87_6BD0_11D1_95EF_0000E8CF5EB3_.wvu.Cols" localSheetId="4" hidden="1">#REF!</definedName>
    <definedName name="Z_C7AF9E87_6BD0_11D1_95EF_0000E8CF5EB3_.wvu.Cols" hidden="1">#REF!</definedName>
    <definedName name="Z_C7AF9E88_6BD0_11D1_95EF_0000E8CF5EB3_.wvu.Cols" localSheetId="9" hidden="1">#REF!</definedName>
    <definedName name="Z_C7AF9E88_6BD0_11D1_95EF_0000E8CF5EB3_.wvu.Cols" localSheetId="6" hidden="1">#REF!</definedName>
    <definedName name="Z_C7AF9E88_6BD0_11D1_95EF_0000E8CF5EB3_.wvu.Cols" localSheetId="5" hidden="1">#REF!</definedName>
    <definedName name="Z_C7AF9E88_6BD0_11D1_95EF_0000E8CF5EB3_.wvu.Cols" localSheetId="4" hidden="1">#REF!</definedName>
    <definedName name="Z_C7AF9E88_6BD0_11D1_95EF_0000E8CF5EB3_.wvu.Cols" hidden="1">#REF!</definedName>
    <definedName name="Z_C7AF9E89_6BD0_11D1_95EF_0000E8CF5EB3_.wvu.Cols" localSheetId="9" hidden="1">#REF!</definedName>
    <definedName name="Z_C7AF9E89_6BD0_11D1_95EF_0000E8CF5EB3_.wvu.Cols" localSheetId="6" hidden="1">#REF!</definedName>
    <definedName name="Z_C7AF9E89_6BD0_11D1_95EF_0000E8CF5EB3_.wvu.Cols" localSheetId="5" hidden="1">#REF!</definedName>
    <definedName name="Z_C7AF9E89_6BD0_11D1_95EF_0000E8CF5EB3_.wvu.Cols" localSheetId="4" hidden="1">#REF!</definedName>
    <definedName name="Z_C7AF9E89_6BD0_11D1_95EF_0000E8CF5EB3_.wvu.Cols" hidden="1">#REF!</definedName>
    <definedName name="Z_C7D31B48_6CB0_11D1_95EF_0000E8CF5EB3_.wvu.Cols" localSheetId="9" hidden="1">#REF!</definedName>
    <definedName name="Z_C7D31B48_6CB0_11D1_95EF_0000E8CF5EB3_.wvu.Cols" localSheetId="6" hidden="1">#REF!</definedName>
    <definedName name="Z_C7D31B48_6CB0_11D1_95EF_0000E8CF5EB3_.wvu.Cols" localSheetId="5" hidden="1">#REF!</definedName>
    <definedName name="Z_C7D31B48_6CB0_11D1_95EF_0000E8CF5EB3_.wvu.Cols" localSheetId="4" hidden="1">#REF!</definedName>
    <definedName name="Z_C7D31B48_6CB0_11D1_95EF_0000E8CF5EB3_.wvu.Cols" hidden="1">#REF!</definedName>
    <definedName name="Z_C7D31B49_6CB0_11D1_95EF_0000E8CF5EB3_.wvu.Cols" localSheetId="9" hidden="1">#REF!</definedName>
    <definedName name="Z_C7D31B49_6CB0_11D1_95EF_0000E8CF5EB3_.wvu.Cols" localSheetId="6" hidden="1">#REF!</definedName>
    <definedName name="Z_C7D31B49_6CB0_11D1_95EF_0000E8CF5EB3_.wvu.Cols" localSheetId="5" hidden="1">#REF!</definedName>
    <definedName name="Z_C7D31B49_6CB0_11D1_95EF_0000E8CF5EB3_.wvu.Cols" localSheetId="4" hidden="1">#REF!</definedName>
    <definedName name="Z_C7D31B49_6CB0_11D1_95EF_0000E8CF5EB3_.wvu.Cols" hidden="1">#REF!</definedName>
    <definedName name="Z_C7D31B4A_6CB0_11D1_95EF_0000E8CF5EB3_.wvu.Cols" localSheetId="9" hidden="1">#REF!</definedName>
    <definedName name="Z_C7D31B4A_6CB0_11D1_95EF_0000E8CF5EB3_.wvu.Cols" localSheetId="6" hidden="1">#REF!</definedName>
    <definedName name="Z_C7D31B4A_6CB0_11D1_95EF_0000E8CF5EB3_.wvu.Cols" localSheetId="5" hidden="1">#REF!</definedName>
    <definedName name="Z_C7D31B4A_6CB0_11D1_95EF_0000E8CF5EB3_.wvu.Cols" localSheetId="4" hidden="1">#REF!</definedName>
    <definedName name="Z_C7D31B4A_6CB0_11D1_95EF_0000E8CF5EB3_.wvu.Cols" hidden="1">#REF!</definedName>
    <definedName name="Z_C7D31B4B_6CB0_11D1_95EF_0000E8CF5EB3_.wvu.Cols" localSheetId="9" hidden="1">#REF!</definedName>
    <definedName name="Z_C7D31B4B_6CB0_11D1_95EF_0000E8CF5EB3_.wvu.Cols" localSheetId="6" hidden="1">#REF!</definedName>
    <definedName name="Z_C7D31B4B_6CB0_11D1_95EF_0000E8CF5EB3_.wvu.Cols" localSheetId="5" hidden="1">#REF!</definedName>
    <definedName name="Z_C7D31B4B_6CB0_11D1_95EF_0000E8CF5EB3_.wvu.Cols" localSheetId="4" hidden="1">#REF!</definedName>
    <definedName name="Z_C7D31B4B_6CB0_11D1_95EF_0000E8CF5EB3_.wvu.Cols" hidden="1">#REF!</definedName>
    <definedName name="Z_C7D31B4C_6CB0_11D1_95EF_0000E8CF5EB3_.wvu.Cols" localSheetId="9" hidden="1">#REF!</definedName>
    <definedName name="Z_C7D31B4C_6CB0_11D1_95EF_0000E8CF5EB3_.wvu.Cols" localSheetId="6" hidden="1">#REF!</definedName>
    <definedName name="Z_C7D31B4C_6CB0_11D1_95EF_0000E8CF5EB3_.wvu.Cols" localSheetId="5" hidden="1">#REF!</definedName>
    <definedName name="Z_C7D31B4C_6CB0_11D1_95EF_0000E8CF5EB3_.wvu.Cols" localSheetId="4" hidden="1">#REF!</definedName>
    <definedName name="Z_C7D31B4C_6CB0_11D1_95EF_0000E8CF5EB3_.wvu.Cols" hidden="1">#REF!</definedName>
    <definedName name="Z_C7D31B4D_6CB0_11D1_95EF_0000E8CF5EB3_.wvu.Cols" localSheetId="9" hidden="1">#REF!</definedName>
    <definedName name="Z_C7D31B4D_6CB0_11D1_95EF_0000E8CF5EB3_.wvu.Cols" localSheetId="6" hidden="1">#REF!</definedName>
    <definedName name="Z_C7D31B4D_6CB0_11D1_95EF_0000E8CF5EB3_.wvu.Cols" localSheetId="5" hidden="1">#REF!</definedName>
    <definedName name="Z_C7D31B4D_6CB0_11D1_95EF_0000E8CF5EB3_.wvu.Cols" localSheetId="4" hidden="1">#REF!</definedName>
    <definedName name="Z_C7D31B4D_6CB0_11D1_95EF_0000E8CF5EB3_.wvu.Cols" hidden="1">#REF!</definedName>
    <definedName name="Z_CCF8952C_C87F_11D1_95F0_0000E8CF5EB3_.wvu.Cols" localSheetId="9" hidden="1">#REF!,#REF!,#REF!</definedName>
    <definedName name="Z_CCF8952C_C87F_11D1_95F0_0000E8CF5EB3_.wvu.Cols" localSheetId="14" hidden="1">#REF!,#REF!,#REF!</definedName>
    <definedName name="Z_CCF8952C_C87F_11D1_95F0_0000E8CF5EB3_.wvu.Cols" localSheetId="6" hidden="1">#REF!,#REF!,#REF!</definedName>
    <definedName name="Z_CCF8952C_C87F_11D1_95F0_0000E8CF5EB3_.wvu.Cols" localSheetId="5" hidden="1">#REF!,#REF!,#REF!</definedName>
    <definedName name="Z_CCF8952C_C87F_11D1_95F0_0000E8CF5EB3_.wvu.Cols" localSheetId="4" hidden="1">#REF!,#REF!,#REF!</definedName>
    <definedName name="Z_CCF8952C_C87F_11D1_95F0_0000E8CF5EB3_.wvu.Cols" hidden="1">#REF!,#REF!,#REF!</definedName>
    <definedName name="Z_CCF8952D_C87F_11D1_95F0_0000E8CF5EB3_.wvu.Cols" localSheetId="9" hidden="1">#REF!,#REF!,#REF!</definedName>
    <definedName name="Z_CCF8952D_C87F_11D1_95F0_0000E8CF5EB3_.wvu.Cols" localSheetId="14" hidden="1">#REF!,#REF!,#REF!</definedName>
    <definedName name="Z_CCF8952D_C87F_11D1_95F0_0000E8CF5EB3_.wvu.Cols" localSheetId="6" hidden="1">#REF!,#REF!,#REF!</definedName>
    <definedName name="Z_CCF8952D_C87F_11D1_95F0_0000E8CF5EB3_.wvu.Cols" localSheetId="5" hidden="1">#REF!,#REF!,#REF!</definedName>
    <definedName name="Z_CCF8952D_C87F_11D1_95F0_0000E8CF5EB3_.wvu.Cols" localSheetId="4" hidden="1">#REF!,#REF!,#REF!</definedName>
    <definedName name="Z_CCF8952D_C87F_11D1_95F0_0000E8CF5EB3_.wvu.Cols" hidden="1">#REF!,#REF!,#REF!</definedName>
    <definedName name="Z_CD2CD206_E586_11D1_95F1_0000E8CF5EB3_.wvu.Cols" localSheetId="9" hidden="1">#REF!</definedName>
    <definedName name="Z_CD2CD206_E586_11D1_95F1_0000E8CF5EB3_.wvu.Cols" localSheetId="14" hidden="1">#REF!</definedName>
    <definedName name="Z_CD2CD206_E586_11D1_95F1_0000E8CF5EB3_.wvu.Cols" localSheetId="6" hidden="1">#REF!</definedName>
    <definedName name="Z_CD2CD206_E586_11D1_95F1_0000E8CF5EB3_.wvu.Cols" localSheetId="5" hidden="1">#REF!</definedName>
    <definedName name="Z_CD2CD206_E586_11D1_95F1_0000E8CF5EB3_.wvu.Cols" localSheetId="4" hidden="1">#REF!</definedName>
    <definedName name="Z_CD2CD206_E586_11D1_95F1_0000E8CF5EB3_.wvu.Cols" hidden="1">#REF!</definedName>
    <definedName name="Z_CD2CD208_E586_11D1_95F1_0000E8CF5EB3_.wvu.Cols" localSheetId="9" hidden="1">#REF!</definedName>
    <definedName name="Z_CD2CD208_E586_11D1_95F1_0000E8CF5EB3_.wvu.Cols" localSheetId="14" hidden="1">#REF!</definedName>
    <definedName name="Z_CD2CD208_E586_11D1_95F1_0000E8CF5EB3_.wvu.Cols" localSheetId="6" hidden="1">#REF!</definedName>
    <definedName name="Z_CD2CD208_E586_11D1_95F1_0000E8CF5EB3_.wvu.Cols" localSheetId="5" hidden="1">#REF!</definedName>
    <definedName name="Z_CD2CD208_E586_11D1_95F1_0000E8CF5EB3_.wvu.Cols" localSheetId="4" hidden="1">#REF!</definedName>
    <definedName name="Z_CD2CD208_E586_11D1_95F1_0000E8CF5EB3_.wvu.Cols" hidden="1">#REF!</definedName>
    <definedName name="Z_CD2CD284_E586_11D1_95F1_0000E8CF5EB3_.wvu.Cols" localSheetId="9" hidden="1">#REF!</definedName>
    <definedName name="Z_CD2CD284_E586_11D1_95F1_0000E8CF5EB3_.wvu.Cols" localSheetId="14" hidden="1">#REF!</definedName>
    <definedName name="Z_CD2CD284_E586_11D1_95F1_0000E8CF5EB3_.wvu.Cols" localSheetId="6" hidden="1">#REF!</definedName>
    <definedName name="Z_CD2CD284_E586_11D1_95F1_0000E8CF5EB3_.wvu.Cols" localSheetId="5" hidden="1">#REF!</definedName>
    <definedName name="Z_CD2CD284_E586_11D1_95F1_0000E8CF5EB3_.wvu.Cols" localSheetId="4" hidden="1">#REF!</definedName>
    <definedName name="Z_CD2CD284_E586_11D1_95F1_0000E8CF5EB3_.wvu.Cols" hidden="1">#REF!</definedName>
    <definedName name="Z_CD2CD286_E586_11D1_95F1_0000E8CF5EB3_.wvu.Cols" localSheetId="9" hidden="1">#REF!</definedName>
    <definedName name="Z_CD2CD286_E586_11D1_95F1_0000E8CF5EB3_.wvu.Cols" localSheetId="6" hidden="1">#REF!</definedName>
    <definedName name="Z_CD2CD286_E586_11D1_95F1_0000E8CF5EB3_.wvu.Cols" localSheetId="5" hidden="1">#REF!</definedName>
    <definedName name="Z_CD2CD286_E586_11D1_95F1_0000E8CF5EB3_.wvu.Cols" localSheetId="4" hidden="1">#REF!</definedName>
    <definedName name="Z_CD2CD286_E586_11D1_95F1_0000E8CF5EB3_.wvu.Cols" hidden="1">#REF!</definedName>
    <definedName name="Z_CDA3734B_BD8B_11D1_95F0_0000E8CF5EB3_.wvu.Cols" localSheetId="9" hidden="1">#REF!</definedName>
    <definedName name="Z_CDA3734B_BD8B_11D1_95F0_0000E8CF5EB3_.wvu.Cols" localSheetId="6" hidden="1">#REF!</definedName>
    <definedName name="Z_CDA3734B_BD8B_11D1_95F0_0000E8CF5EB3_.wvu.Cols" localSheetId="5" hidden="1">#REF!</definedName>
    <definedName name="Z_CDA3734B_BD8B_11D1_95F0_0000E8CF5EB3_.wvu.Cols" localSheetId="4" hidden="1">#REF!</definedName>
    <definedName name="Z_CDA3734B_BD8B_11D1_95F0_0000E8CF5EB3_.wvu.Cols" hidden="1">#REF!</definedName>
    <definedName name="Z_CDA3734C_BD8B_11D1_95F0_0000E8CF5EB3_.wvu.Cols" localSheetId="9" hidden="1">#REF!</definedName>
    <definedName name="Z_CDA3734C_BD8B_11D1_95F0_0000E8CF5EB3_.wvu.Cols" localSheetId="6" hidden="1">#REF!</definedName>
    <definedName name="Z_CDA3734C_BD8B_11D1_95F0_0000E8CF5EB3_.wvu.Cols" localSheetId="5" hidden="1">#REF!</definedName>
    <definedName name="Z_CDA3734C_BD8B_11D1_95F0_0000E8CF5EB3_.wvu.Cols" localSheetId="4" hidden="1">#REF!</definedName>
    <definedName name="Z_CDA3734C_BD8B_11D1_95F0_0000E8CF5EB3_.wvu.Cols" hidden="1">#REF!</definedName>
    <definedName name="Z_D1A89944_76E9_11D1_95EF_0000E8CF5EB3_.wvu.Cols" localSheetId="9" hidden="1">#REF!</definedName>
    <definedName name="Z_D1A89944_76E9_11D1_95EF_0000E8CF5EB3_.wvu.Cols" localSheetId="6" hidden="1">#REF!</definedName>
    <definedName name="Z_D1A89944_76E9_11D1_95EF_0000E8CF5EB3_.wvu.Cols" localSheetId="5" hidden="1">#REF!</definedName>
    <definedName name="Z_D1A89944_76E9_11D1_95EF_0000E8CF5EB3_.wvu.Cols" localSheetId="4" hidden="1">#REF!</definedName>
    <definedName name="Z_D1A89944_76E9_11D1_95EF_0000E8CF5EB3_.wvu.Cols" hidden="1">#REF!</definedName>
    <definedName name="Z_D1A89945_76E9_11D1_95EF_0000E8CF5EB3_.wvu.Cols" localSheetId="9" hidden="1">#REF!</definedName>
    <definedName name="Z_D1A89945_76E9_11D1_95EF_0000E8CF5EB3_.wvu.Cols" localSheetId="6" hidden="1">#REF!</definedName>
    <definedName name="Z_D1A89945_76E9_11D1_95EF_0000E8CF5EB3_.wvu.Cols" localSheetId="5" hidden="1">#REF!</definedName>
    <definedName name="Z_D1A89945_76E9_11D1_95EF_0000E8CF5EB3_.wvu.Cols" localSheetId="4" hidden="1">#REF!</definedName>
    <definedName name="Z_D1A89945_76E9_11D1_95EF_0000E8CF5EB3_.wvu.Cols" hidden="1">#REF!</definedName>
    <definedName name="Z_D1A89946_76E9_11D1_95EF_0000E8CF5EB3_.wvu.Cols" localSheetId="9" hidden="1">#REF!</definedName>
    <definedName name="Z_D1A89946_76E9_11D1_95EF_0000E8CF5EB3_.wvu.Cols" localSheetId="6" hidden="1">#REF!</definedName>
    <definedName name="Z_D1A89946_76E9_11D1_95EF_0000E8CF5EB3_.wvu.Cols" localSheetId="5" hidden="1">#REF!</definedName>
    <definedName name="Z_D1A89946_76E9_11D1_95EF_0000E8CF5EB3_.wvu.Cols" localSheetId="4" hidden="1">#REF!</definedName>
    <definedName name="Z_D1A89946_76E9_11D1_95EF_0000E8CF5EB3_.wvu.Cols" hidden="1">#REF!</definedName>
    <definedName name="Z_D1A89947_76E9_11D1_95EF_0000E8CF5EB3_.wvu.Cols" localSheetId="9" hidden="1">#REF!</definedName>
    <definedName name="Z_D1A89947_76E9_11D1_95EF_0000E8CF5EB3_.wvu.Cols" localSheetId="6" hidden="1">#REF!</definedName>
    <definedName name="Z_D1A89947_76E9_11D1_95EF_0000E8CF5EB3_.wvu.Cols" localSheetId="5" hidden="1">#REF!</definedName>
    <definedName name="Z_D1A89947_76E9_11D1_95EF_0000E8CF5EB3_.wvu.Cols" localSheetId="4" hidden="1">#REF!</definedName>
    <definedName name="Z_D1A89947_76E9_11D1_95EF_0000E8CF5EB3_.wvu.Cols" hidden="1">#REF!</definedName>
    <definedName name="Z_D1A89948_76E9_11D1_95EF_0000E8CF5EB3_.wvu.Cols" localSheetId="9" hidden="1">#REF!</definedName>
    <definedName name="Z_D1A89948_76E9_11D1_95EF_0000E8CF5EB3_.wvu.Cols" localSheetId="6" hidden="1">#REF!</definedName>
    <definedName name="Z_D1A89948_76E9_11D1_95EF_0000E8CF5EB3_.wvu.Cols" localSheetId="5" hidden="1">#REF!</definedName>
    <definedName name="Z_D1A89948_76E9_11D1_95EF_0000E8CF5EB3_.wvu.Cols" localSheetId="4" hidden="1">#REF!</definedName>
    <definedName name="Z_D1A89948_76E9_11D1_95EF_0000E8CF5EB3_.wvu.Cols" hidden="1">#REF!</definedName>
    <definedName name="Z_D1A89949_76E9_11D1_95EF_0000E8CF5EB3_.wvu.Cols" localSheetId="9" hidden="1">#REF!</definedName>
    <definedName name="Z_D1A89949_76E9_11D1_95EF_0000E8CF5EB3_.wvu.Cols" localSheetId="6" hidden="1">#REF!</definedName>
    <definedName name="Z_D1A89949_76E9_11D1_95EF_0000E8CF5EB3_.wvu.Cols" localSheetId="5" hidden="1">#REF!</definedName>
    <definedName name="Z_D1A89949_76E9_11D1_95EF_0000E8CF5EB3_.wvu.Cols" localSheetId="4" hidden="1">#REF!</definedName>
    <definedName name="Z_D1A89949_76E9_11D1_95EF_0000E8CF5EB3_.wvu.Cols" hidden="1">#REF!</definedName>
    <definedName name="Z_D2A792BE_97BF_11D1_95F0_0000E8CF5EB3_.wvu.PrintArea" localSheetId="9" hidden="1">#REF!</definedName>
    <definedName name="Z_D2A792BE_97BF_11D1_95F0_0000E8CF5EB3_.wvu.PrintArea" localSheetId="6" hidden="1">#REF!</definedName>
    <definedName name="Z_D2A792BE_97BF_11D1_95F0_0000E8CF5EB3_.wvu.PrintArea" localSheetId="5" hidden="1">#REF!</definedName>
    <definedName name="Z_D2A792BE_97BF_11D1_95F0_0000E8CF5EB3_.wvu.PrintArea" localSheetId="4" hidden="1">#REF!</definedName>
    <definedName name="Z_D2A792BE_97BF_11D1_95F0_0000E8CF5EB3_.wvu.PrintArea" hidden="1">#REF!</definedName>
    <definedName name="Z_D4F4ECEB_72C5_11D1_95EF_0000E8CF5EB3_.wvu.Cols" localSheetId="9" hidden="1">#REF!</definedName>
    <definedName name="Z_D4F4ECEB_72C5_11D1_95EF_0000E8CF5EB3_.wvu.Cols" localSheetId="6" hidden="1">#REF!</definedName>
    <definedName name="Z_D4F4ECEB_72C5_11D1_95EF_0000E8CF5EB3_.wvu.Cols" localSheetId="5" hidden="1">#REF!</definedName>
    <definedName name="Z_D4F4ECEB_72C5_11D1_95EF_0000E8CF5EB3_.wvu.Cols" localSheetId="4" hidden="1">#REF!</definedName>
    <definedName name="Z_D4F4ECEB_72C5_11D1_95EF_0000E8CF5EB3_.wvu.Cols" hidden="1">#REF!</definedName>
    <definedName name="Z_D4F4ECEC_72C5_11D1_95EF_0000E8CF5EB3_.wvu.Cols" localSheetId="9" hidden="1">#REF!</definedName>
    <definedName name="Z_D4F4ECEC_72C5_11D1_95EF_0000E8CF5EB3_.wvu.Cols" localSheetId="6" hidden="1">#REF!</definedName>
    <definedName name="Z_D4F4ECEC_72C5_11D1_95EF_0000E8CF5EB3_.wvu.Cols" localSheetId="5" hidden="1">#REF!</definedName>
    <definedName name="Z_D4F4ECEC_72C5_11D1_95EF_0000E8CF5EB3_.wvu.Cols" localSheetId="4" hidden="1">#REF!</definedName>
    <definedName name="Z_D4F4ECEC_72C5_11D1_95EF_0000E8CF5EB3_.wvu.Cols" hidden="1">#REF!</definedName>
    <definedName name="Z_D4F4ECED_72C5_11D1_95EF_0000E8CF5EB3_.wvu.Cols" localSheetId="9" hidden="1">#REF!</definedName>
    <definedName name="Z_D4F4ECED_72C5_11D1_95EF_0000E8CF5EB3_.wvu.Cols" localSheetId="6" hidden="1">#REF!</definedName>
    <definedName name="Z_D4F4ECED_72C5_11D1_95EF_0000E8CF5EB3_.wvu.Cols" localSheetId="5" hidden="1">#REF!</definedName>
    <definedName name="Z_D4F4ECED_72C5_11D1_95EF_0000E8CF5EB3_.wvu.Cols" localSheetId="4" hidden="1">#REF!</definedName>
    <definedName name="Z_D4F4ECED_72C5_11D1_95EF_0000E8CF5EB3_.wvu.Cols" hidden="1">#REF!</definedName>
    <definedName name="Z_D4F4ECEE_72C5_11D1_95EF_0000E8CF5EB3_.wvu.Cols" localSheetId="9" hidden="1">#REF!</definedName>
    <definedName name="Z_D4F4ECEE_72C5_11D1_95EF_0000E8CF5EB3_.wvu.Cols" localSheetId="6" hidden="1">#REF!</definedName>
    <definedName name="Z_D4F4ECEE_72C5_11D1_95EF_0000E8CF5EB3_.wvu.Cols" localSheetId="5" hidden="1">#REF!</definedName>
    <definedName name="Z_D4F4ECEE_72C5_11D1_95EF_0000E8CF5EB3_.wvu.Cols" localSheetId="4" hidden="1">#REF!</definedName>
    <definedName name="Z_D4F4ECEE_72C5_11D1_95EF_0000E8CF5EB3_.wvu.Cols" hidden="1">#REF!</definedName>
    <definedName name="Z_D4F4ECEF_72C5_11D1_95EF_0000E8CF5EB3_.wvu.Cols" localSheetId="9" hidden="1">#REF!</definedName>
    <definedName name="Z_D4F4ECEF_72C5_11D1_95EF_0000E8CF5EB3_.wvu.Cols" localSheetId="6" hidden="1">#REF!</definedName>
    <definedName name="Z_D4F4ECEF_72C5_11D1_95EF_0000E8CF5EB3_.wvu.Cols" localSheetId="5" hidden="1">#REF!</definedName>
    <definedName name="Z_D4F4ECEF_72C5_11D1_95EF_0000E8CF5EB3_.wvu.Cols" localSheetId="4" hidden="1">#REF!</definedName>
    <definedName name="Z_D4F4ECEF_72C5_11D1_95EF_0000E8CF5EB3_.wvu.Cols" hidden="1">#REF!</definedName>
    <definedName name="Z_D4F4ECF0_72C5_11D1_95EF_0000E8CF5EB3_.wvu.Cols" localSheetId="9" hidden="1">#REF!</definedName>
    <definedName name="Z_D4F4ECF0_72C5_11D1_95EF_0000E8CF5EB3_.wvu.Cols" localSheetId="6" hidden="1">#REF!</definedName>
    <definedName name="Z_D4F4ECF0_72C5_11D1_95EF_0000E8CF5EB3_.wvu.Cols" localSheetId="5" hidden="1">#REF!</definedName>
    <definedName name="Z_D4F4ECF0_72C5_11D1_95EF_0000E8CF5EB3_.wvu.Cols" localSheetId="4" hidden="1">#REF!</definedName>
    <definedName name="Z_D4F4ECF0_72C5_11D1_95EF_0000E8CF5EB3_.wvu.Cols" hidden="1">#REF!</definedName>
    <definedName name="Z_DCAFEA5A_5F25_11D1_95EE_0000E8CF5EB3_.wvu.Cols" localSheetId="9" hidden="1">#REF!</definedName>
    <definedName name="Z_DCAFEA5A_5F25_11D1_95EE_0000E8CF5EB3_.wvu.Cols" localSheetId="6" hidden="1">#REF!</definedName>
    <definedName name="Z_DCAFEA5A_5F25_11D1_95EE_0000E8CF5EB3_.wvu.Cols" localSheetId="5" hidden="1">#REF!</definedName>
    <definedName name="Z_DCAFEA5A_5F25_11D1_95EE_0000E8CF5EB3_.wvu.Cols" localSheetId="4" hidden="1">#REF!</definedName>
    <definedName name="Z_DCAFEA5A_5F25_11D1_95EE_0000E8CF5EB3_.wvu.Cols" hidden="1">#REF!</definedName>
    <definedName name="Z_DCAFEA5B_5F25_11D1_95EE_0000E8CF5EB3_.wvu.Cols" localSheetId="9" hidden="1">#REF!</definedName>
    <definedName name="Z_DCAFEA5B_5F25_11D1_95EE_0000E8CF5EB3_.wvu.Cols" localSheetId="6" hidden="1">#REF!</definedName>
    <definedName name="Z_DCAFEA5B_5F25_11D1_95EE_0000E8CF5EB3_.wvu.Cols" localSheetId="5" hidden="1">#REF!</definedName>
    <definedName name="Z_DCAFEA5B_5F25_11D1_95EE_0000E8CF5EB3_.wvu.Cols" localSheetId="4" hidden="1">#REF!</definedName>
    <definedName name="Z_DCAFEA5B_5F25_11D1_95EE_0000E8CF5EB3_.wvu.Cols" hidden="1">#REF!</definedName>
    <definedName name="Z_DCAFEA5C_5F25_11D1_95EE_0000E8CF5EB3_.wvu.Cols" localSheetId="9" hidden="1">#REF!</definedName>
    <definedName name="Z_DCAFEA5C_5F25_11D1_95EE_0000E8CF5EB3_.wvu.Cols" localSheetId="6" hidden="1">#REF!</definedName>
    <definedName name="Z_DCAFEA5C_5F25_11D1_95EE_0000E8CF5EB3_.wvu.Cols" localSheetId="5" hidden="1">#REF!</definedName>
    <definedName name="Z_DCAFEA5C_5F25_11D1_95EE_0000E8CF5EB3_.wvu.Cols" localSheetId="4" hidden="1">#REF!</definedName>
    <definedName name="Z_DCAFEA5C_5F25_11D1_95EE_0000E8CF5EB3_.wvu.Cols" hidden="1">#REF!</definedName>
    <definedName name="Z_DCAFEA5D_5F25_11D1_95EE_0000E8CF5EB3_.wvu.Cols" localSheetId="9" hidden="1">#REF!</definedName>
    <definedName name="Z_DCAFEA5D_5F25_11D1_95EE_0000E8CF5EB3_.wvu.Cols" localSheetId="6" hidden="1">#REF!</definedName>
    <definedName name="Z_DCAFEA5D_5F25_11D1_95EE_0000E8CF5EB3_.wvu.Cols" localSheetId="5" hidden="1">#REF!</definedName>
    <definedName name="Z_DCAFEA5D_5F25_11D1_95EE_0000E8CF5EB3_.wvu.Cols" localSheetId="4" hidden="1">#REF!</definedName>
    <definedName name="Z_DCAFEA5D_5F25_11D1_95EE_0000E8CF5EB3_.wvu.Cols" hidden="1">#REF!</definedName>
    <definedName name="Z_DCAFEA5E_5F25_11D1_95EE_0000E8CF5EB3_.wvu.Cols" localSheetId="9" hidden="1">#REF!</definedName>
    <definedName name="Z_DCAFEA5E_5F25_11D1_95EE_0000E8CF5EB3_.wvu.Cols" localSheetId="6" hidden="1">#REF!</definedName>
    <definedName name="Z_DCAFEA5E_5F25_11D1_95EE_0000E8CF5EB3_.wvu.Cols" localSheetId="5" hidden="1">#REF!</definedName>
    <definedName name="Z_DCAFEA5E_5F25_11D1_95EE_0000E8CF5EB3_.wvu.Cols" localSheetId="4" hidden="1">#REF!</definedName>
    <definedName name="Z_DCAFEA5E_5F25_11D1_95EE_0000E8CF5EB3_.wvu.Cols" hidden="1">#REF!</definedName>
    <definedName name="Z_DCAFEA5F_5F25_11D1_95EE_0000E8CF5EB3_.wvu.Cols" localSheetId="9" hidden="1">#REF!</definedName>
    <definedName name="Z_DCAFEA5F_5F25_11D1_95EE_0000E8CF5EB3_.wvu.Cols" localSheetId="6" hidden="1">#REF!</definedName>
    <definedName name="Z_DCAFEA5F_5F25_11D1_95EE_0000E8CF5EB3_.wvu.Cols" localSheetId="5" hidden="1">#REF!</definedName>
    <definedName name="Z_DCAFEA5F_5F25_11D1_95EE_0000E8CF5EB3_.wvu.Cols" localSheetId="4" hidden="1">#REF!</definedName>
    <definedName name="Z_DCAFEA5F_5F25_11D1_95EE_0000E8CF5EB3_.wvu.Cols" hidden="1">#REF!</definedName>
    <definedName name="Z_DF1123AA_C3BE_11D1_90EF_0000E8CF30B3_.wvu.Cols" localSheetId="9" hidden="1">#REF!,#REF!,#REF!</definedName>
    <definedName name="Z_DF1123AA_C3BE_11D1_90EF_0000E8CF30B3_.wvu.Cols" localSheetId="14" hidden="1">#REF!,#REF!,#REF!</definedName>
    <definedName name="Z_DF1123AA_C3BE_11D1_90EF_0000E8CF30B3_.wvu.Cols" localSheetId="6" hidden="1">#REF!,#REF!,#REF!</definedName>
    <definedName name="Z_DF1123AA_C3BE_11D1_90EF_0000E8CF30B3_.wvu.Cols" localSheetId="5" hidden="1">#REF!,#REF!,#REF!</definedName>
    <definedName name="Z_DF1123AA_C3BE_11D1_90EF_0000E8CF30B3_.wvu.Cols" localSheetId="4" hidden="1">#REF!,#REF!,#REF!</definedName>
    <definedName name="Z_DF1123AA_C3BE_11D1_90EF_0000E8CF30B3_.wvu.Cols" hidden="1">#REF!,#REF!,#REF!</definedName>
    <definedName name="Z_DF1123AB_C3BE_11D1_90EF_0000E8CF30B3_.wvu.Cols" localSheetId="9" hidden="1">#REF!,#REF!,#REF!</definedName>
    <definedName name="Z_DF1123AB_C3BE_11D1_90EF_0000E8CF30B3_.wvu.Cols" localSheetId="14" hidden="1">#REF!,#REF!,#REF!</definedName>
    <definedName name="Z_DF1123AB_C3BE_11D1_90EF_0000E8CF30B3_.wvu.Cols" localSheetId="6" hidden="1">#REF!,#REF!,#REF!</definedName>
    <definedName name="Z_DF1123AB_C3BE_11D1_90EF_0000E8CF30B3_.wvu.Cols" localSheetId="5" hidden="1">#REF!,#REF!,#REF!</definedName>
    <definedName name="Z_DF1123AB_C3BE_11D1_90EF_0000E8CF30B3_.wvu.Cols" localSheetId="4" hidden="1">#REF!,#REF!,#REF!</definedName>
    <definedName name="Z_DF1123AB_C3BE_11D1_90EF_0000E8CF30B3_.wvu.Cols" hidden="1">#REF!,#REF!,#REF!</definedName>
    <definedName name="Z_E2BB55AF_CFA0_11D1_95F0_0000E8CF5EB3_.wvu.Cols" localSheetId="9" hidden="1">#REF!,#REF!</definedName>
    <definedName name="Z_E2BB55AF_CFA0_11D1_95F0_0000E8CF5EB3_.wvu.Cols" localSheetId="14" hidden="1">#REF!,#REF!</definedName>
    <definedName name="Z_E2BB55AF_CFA0_11D1_95F0_0000E8CF5EB3_.wvu.Cols" localSheetId="6" hidden="1">#REF!,#REF!</definedName>
    <definedName name="Z_E2BB55AF_CFA0_11D1_95F0_0000E8CF5EB3_.wvu.Cols" localSheetId="5" hidden="1">#REF!,#REF!</definedName>
    <definedName name="Z_E2BB55AF_CFA0_11D1_95F0_0000E8CF5EB3_.wvu.Cols" localSheetId="4" hidden="1">#REF!,#REF!</definedName>
    <definedName name="Z_E2BB55AF_CFA0_11D1_95F0_0000E8CF5EB3_.wvu.Cols" hidden="1">#REF!,#REF!</definedName>
    <definedName name="Z_E2BB55B0_CFA0_11D1_95F0_0000E8CF5EB3_.wvu.Cols" localSheetId="9" hidden="1">#REF!,#REF!</definedName>
    <definedName name="Z_E2BB55B0_CFA0_11D1_95F0_0000E8CF5EB3_.wvu.Cols" localSheetId="14" hidden="1">#REF!,#REF!</definedName>
    <definedName name="Z_E2BB55B0_CFA0_11D1_95F0_0000E8CF5EB3_.wvu.Cols" localSheetId="6" hidden="1">#REF!,#REF!</definedName>
    <definedName name="Z_E2BB55B0_CFA0_11D1_95F0_0000E8CF5EB3_.wvu.Cols" localSheetId="5" hidden="1">#REF!,#REF!</definedName>
    <definedName name="Z_E2BB55B0_CFA0_11D1_95F0_0000E8CF5EB3_.wvu.Cols" localSheetId="4" hidden="1">#REF!,#REF!</definedName>
    <definedName name="Z_E2BB55B0_CFA0_11D1_95F0_0000E8CF5EB3_.wvu.Cols" hidden="1">#REF!,#REF!</definedName>
    <definedName name="Z_E4793014_6278_11D1_95EE_0000E8CF5EB3_.wvu.Cols" localSheetId="9" hidden="1">#REF!</definedName>
    <definedName name="Z_E4793014_6278_11D1_95EE_0000E8CF5EB3_.wvu.Cols" localSheetId="14" hidden="1">#REF!</definedName>
    <definedName name="Z_E4793014_6278_11D1_95EE_0000E8CF5EB3_.wvu.Cols" localSheetId="6" hidden="1">#REF!</definedName>
    <definedName name="Z_E4793014_6278_11D1_95EE_0000E8CF5EB3_.wvu.Cols" localSheetId="5" hidden="1">#REF!</definedName>
    <definedName name="Z_E4793014_6278_11D1_95EE_0000E8CF5EB3_.wvu.Cols" localSheetId="4" hidden="1">#REF!</definedName>
    <definedName name="Z_E4793014_6278_11D1_95EE_0000E8CF5EB3_.wvu.Cols" hidden="1">#REF!</definedName>
    <definedName name="Z_E4793015_6278_11D1_95EE_0000E8CF5EB3_.wvu.Cols" localSheetId="9" hidden="1">#REF!</definedName>
    <definedName name="Z_E4793015_6278_11D1_95EE_0000E8CF5EB3_.wvu.Cols" localSheetId="14" hidden="1">#REF!</definedName>
    <definedName name="Z_E4793015_6278_11D1_95EE_0000E8CF5EB3_.wvu.Cols" localSheetId="6" hidden="1">#REF!</definedName>
    <definedName name="Z_E4793015_6278_11D1_95EE_0000E8CF5EB3_.wvu.Cols" localSheetId="5" hidden="1">#REF!</definedName>
    <definedName name="Z_E4793015_6278_11D1_95EE_0000E8CF5EB3_.wvu.Cols" localSheetId="4" hidden="1">#REF!</definedName>
    <definedName name="Z_E4793015_6278_11D1_95EE_0000E8CF5EB3_.wvu.Cols" hidden="1">#REF!</definedName>
    <definedName name="Z_E4793016_6278_11D1_95EE_0000E8CF5EB3_.wvu.Cols" localSheetId="9" hidden="1">#REF!</definedName>
    <definedName name="Z_E4793016_6278_11D1_95EE_0000E8CF5EB3_.wvu.Cols" localSheetId="14" hidden="1">#REF!</definedName>
    <definedName name="Z_E4793016_6278_11D1_95EE_0000E8CF5EB3_.wvu.Cols" localSheetId="6" hidden="1">#REF!</definedName>
    <definedName name="Z_E4793016_6278_11D1_95EE_0000E8CF5EB3_.wvu.Cols" localSheetId="5" hidden="1">#REF!</definedName>
    <definedName name="Z_E4793016_6278_11D1_95EE_0000E8CF5EB3_.wvu.Cols" localSheetId="4" hidden="1">#REF!</definedName>
    <definedName name="Z_E4793016_6278_11D1_95EE_0000E8CF5EB3_.wvu.Cols" hidden="1">#REF!</definedName>
    <definedName name="Z_E4793017_6278_11D1_95EE_0000E8CF5EB3_.wvu.Cols" localSheetId="9" hidden="1">#REF!</definedName>
    <definedName name="Z_E4793017_6278_11D1_95EE_0000E8CF5EB3_.wvu.Cols" localSheetId="6" hidden="1">#REF!</definedName>
    <definedName name="Z_E4793017_6278_11D1_95EE_0000E8CF5EB3_.wvu.Cols" localSheetId="5" hidden="1">#REF!</definedName>
    <definedName name="Z_E4793017_6278_11D1_95EE_0000E8CF5EB3_.wvu.Cols" localSheetId="4" hidden="1">#REF!</definedName>
    <definedName name="Z_E4793017_6278_11D1_95EE_0000E8CF5EB3_.wvu.Cols" hidden="1">#REF!</definedName>
    <definedName name="Z_E4793018_6278_11D1_95EE_0000E8CF5EB3_.wvu.Cols" localSheetId="9" hidden="1">#REF!</definedName>
    <definedName name="Z_E4793018_6278_11D1_95EE_0000E8CF5EB3_.wvu.Cols" localSheetId="6" hidden="1">#REF!</definedName>
    <definedName name="Z_E4793018_6278_11D1_95EE_0000E8CF5EB3_.wvu.Cols" localSheetId="5" hidden="1">#REF!</definedName>
    <definedName name="Z_E4793018_6278_11D1_95EE_0000E8CF5EB3_.wvu.Cols" localSheetId="4" hidden="1">#REF!</definedName>
    <definedName name="Z_E4793018_6278_11D1_95EE_0000E8CF5EB3_.wvu.Cols" hidden="1">#REF!</definedName>
    <definedName name="Z_E4793019_6278_11D1_95EE_0000E8CF5EB3_.wvu.Cols" localSheetId="9" hidden="1">#REF!</definedName>
    <definedName name="Z_E4793019_6278_11D1_95EE_0000E8CF5EB3_.wvu.Cols" localSheetId="6" hidden="1">#REF!</definedName>
    <definedName name="Z_E4793019_6278_11D1_95EE_0000E8CF5EB3_.wvu.Cols" localSheetId="5" hidden="1">#REF!</definedName>
    <definedName name="Z_E4793019_6278_11D1_95EE_0000E8CF5EB3_.wvu.Cols" localSheetId="4" hidden="1">#REF!</definedName>
    <definedName name="Z_E4793019_6278_11D1_95EE_0000E8CF5EB3_.wvu.Cols" hidden="1">#REF!</definedName>
    <definedName name="Z_E4B3B3B0_6703_11D1_95EE_0000E8CF5EB3_.wvu.Cols" localSheetId="9" hidden="1">#REF!</definedName>
    <definedName name="Z_E4B3B3B0_6703_11D1_95EE_0000E8CF5EB3_.wvu.Cols" localSheetId="6" hidden="1">#REF!</definedName>
    <definedName name="Z_E4B3B3B0_6703_11D1_95EE_0000E8CF5EB3_.wvu.Cols" localSheetId="5" hidden="1">#REF!</definedName>
    <definedName name="Z_E4B3B3B0_6703_11D1_95EE_0000E8CF5EB3_.wvu.Cols" localSheetId="4" hidden="1">#REF!</definedName>
    <definedName name="Z_E4B3B3B0_6703_11D1_95EE_0000E8CF5EB3_.wvu.Cols" hidden="1">#REF!</definedName>
    <definedName name="Z_E4B3B3B1_6703_11D1_95EE_0000E8CF5EB3_.wvu.Cols" localSheetId="9" hidden="1">#REF!</definedName>
    <definedName name="Z_E4B3B3B1_6703_11D1_95EE_0000E8CF5EB3_.wvu.Cols" localSheetId="6" hidden="1">#REF!</definedName>
    <definedName name="Z_E4B3B3B1_6703_11D1_95EE_0000E8CF5EB3_.wvu.Cols" localSheetId="5" hidden="1">#REF!</definedName>
    <definedName name="Z_E4B3B3B1_6703_11D1_95EE_0000E8CF5EB3_.wvu.Cols" localSheetId="4" hidden="1">#REF!</definedName>
    <definedName name="Z_E4B3B3B1_6703_11D1_95EE_0000E8CF5EB3_.wvu.Cols" hidden="1">#REF!</definedName>
    <definedName name="Z_E4B3B3B2_6703_11D1_95EE_0000E8CF5EB3_.wvu.Cols" localSheetId="9" hidden="1">#REF!</definedName>
    <definedName name="Z_E4B3B3B2_6703_11D1_95EE_0000E8CF5EB3_.wvu.Cols" localSheetId="6" hidden="1">#REF!</definedName>
    <definedName name="Z_E4B3B3B2_6703_11D1_95EE_0000E8CF5EB3_.wvu.Cols" localSheetId="5" hidden="1">#REF!</definedName>
    <definedName name="Z_E4B3B3B2_6703_11D1_95EE_0000E8CF5EB3_.wvu.Cols" localSheetId="4" hidden="1">#REF!</definedName>
    <definedName name="Z_E4B3B3B2_6703_11D1_95EE_0000E8CF5EB3_.wvu.Cols" hidden="1">#REF!</definedName>
    <definedName name="Z_E4B3B3B3_6703_11D1_95EE_0000E8CF5EB3_.wvu.Cols" localSheetId="9" hidden="1">#REF!</definedName>
    <definedName name="Z_E4B3B3B3_6703_11D1_95EE_0000E8CF5EB3_.wvu.Cols" localSheetId="6" hidden="1">#REF!</definedName>
    <definedName name="Z_E4B3B3B3_6703_11D1_95EE_0000E8CF5EB3_.wvu.Cols" localSheetId="5" hidden="1">#REF!</definedName>
    <definedName name="Z_E4B3B3B3_6703_11D1_95EE_0000E8CF5EB3_.wvu.Cols" localSheetId="4" hidden="1">#REF!</definedName>
    <definedName name="Z_E4B3B3B3_6703_11D1_95EE_0000E8CF5EB3_.wvu.Cols" hidden="1">#REF!</definedName>
    <definedName name="Z_E4B3B3B4_6703_11D1_95EE_0000E8CF5EB3_.wvu.Cols" localSheetId="9" hidden="1">#REF!</definedName>
    <definedName name="Z_E4B3B3B4_6703_11D1_95EE_0000E8CF5EB3_.wvu.Cols" localSheetId="6" hidden="1">#REF!</definedName>
    <definedName name="Z_E4B3B3B4_6703_11D1_95EE_0000E8CF5EB3_.wvu.Cols" localSheetId="5" hidden="1">#REF!</definedName>
    <definedName name="Z_E4B3B3B4_6703_11D1_95EE_0000E8CF5EB3_.wvu.Cols" localSheetId="4" hidden="1">#REF!</definedName>
    <definedName name="Z_E4B3B3B4_6703_11D1_95EE_0000E8CF5EB3_.wvu.Cols" hidden="1">#REF!</definedName>
    <definedName name="Z_E4B3B3B5_6703_11D1_95EE_0000E8CF5EB3_.wvu.Cols" localSheetId="9" hidden="1">#REF!</definedName>
    <definedName name="Z_E4B3B3B5_6703_11D1_95EE_0000E8CF5EB3_.wvu.Cols" localSheetId="6" hidden="1">#REF!</definedName>
    <definedName name="Z_E4B3B3B5_6703_11D1_95EE_0000E8CF5EB3_.wvu.Cols" localSheetId="5" hidden="1">#REF!</definedName>
    <definedName name="Z_E4B3B3B5_6703_11D1_95EE_0000E8CF5EB3_.wvu.Cols" localSheetId="4" hidden="1">#REF!</definedName>
    <definedName name="Z_E4B3B3B5_6703_11D1_95EE_0000E8CF5EB3_.wvu.Cols" hidden="1">#REF!</definedName>
    <definedName name="Z_E7A8650C_C250_11D1_95F0_0000E8CF5EB3_.wvu.Cols" localSheetId="9" hidden="1">#REF!,#REF!,#REF!</definedName>
    <definedName name="Z_E7A8650C_C250_11D1_95F0_0000E8CF5EB3_.wvu.Cols" localSheetId="14" hidden="1">#REF!,#REF!,#REF!</definedName>
    <definedName name="Z_E7A8650C_C250_11D1_95F0_0000E8CF5EB3_.wvu.Cols" localSheetId="6" hidden="1">#REF!,#REF!,#REF!</definedName>
    <definedName name="Z_E7A8650C_C250_11D1_95F0_0000E8CF5EB3_.wvu.Cols" localSheetId="5" hidden="1">#REF!,#REF!,#REF!</definedName>
    <definedName name="Z_E7A8650C_C250_11D1_95F0_0000E8CF5EB3_.wvu.Cols" localSheetId="4" hidden="1">#REF!,#REF!,#REF!</definedName>
    <definedName name="Z_E7A8650C_C250_11D1_95F0_0000E8CF5EB3_.wvu.Cols" hidden="1">#REF!,#REF!,#REF!</definedName>
    <definedName name="Z_E7A8650D_C250_11D1_95F0_0000E8CF5EB3_.wvu.Cols" localSheetId="9" hidden="1">#REF!,#REF!,#REF!</definedName>
    <definedName name="Z_E7A8650D_C250_11D1_95F0_0000E8CF5EB3_.wvu.Cols" localSheetId="14" hidden="1">#REF!,#REF!,#REF!</definedName>
    <definedName name="Z_E7A8650D_C250_11D1_95F0_0000E8CF5EB3_.wvu.Cols" localSheetId="6" hidden="1">#REF!,#REF!,#REF!</definedName>
    <definedName name="Z_E7A8650D_C250_11D1_95F0_0000E8CF5EB3_.wvu.Cols" localSheetId="5" hidden="1">#REF!,#REF!,#REF!</definedName>
    <definedName name="Z_E7A8650D_C250_11D1_95F0_0000E8CF5EB3_.wvu.Cols" localSheetId="4" hidden="1">#REF!,#REF!,#REF!</definedName>
    <definedName name="Z_E7A8650D_C250_11D1_95F0_0000E8CF5EB3_.wvu.Cols" hidden="1">#REF!,#REF!,#REF!</definedName>
    <definedName name="Z_EA535761_8732_11D1_95EF_0000E8CF5EB3_.wvu.Cols" localSheetId="9" hidden="1">#REF!</definedName>
    <definedName name="Z_EA535761_8732_11D1_95EF_0000E8CF5EB3_.wvu.Cols" localSheetId="14" hidden="1">#REF!</definedName>
    <definedName name="Z_EA535761_8732_11D1_95EF_0000E8CF5EB3_.wvu.Cols" localSheetId="6" hidden="1">#REF!</definedName>
    <definedName name="Z_EA535761_8732_11D1_95EF_0000E8CF5EB3_.wvu.Cols" localSheetId="5" hidden="1">#REF!</definedName>
    <definedName name="Z_EA535761_8732_11D1_95EF_0000E8CF5EB3_.wvu.Cols" localSheetId="4" hidden="1">#REF!</definedName>
    <definedName name="Z_EA535761_8732_11D1_95EF_0000E8CF5EB3_.wvu.Cols" hidden="1">#REF!</definedName>
    <definedName name="Z_EA535762_8732_11D1_95EF_0000E8CF5EB3_.wvu.Cols" localSheetId="9" hidden="1">#REF!</definedName>
    <definedName name="Z_EA535762_8732_11D1_95EF_0000E8CF5EB3_.wvu.Cols" localSheetId="14" hidden="1">#REF!</definedName>
    <definedName name="Z_EA535762_8732_11D1_95EF_0000E8CF5EB3_.wvu.Cols" localSheetId="6" hidden="1">#REF!</definedName>
    <definedName name="Z_EA535762_8732_11D1_95EF_0000E8CF5EB3_.wvu.Cols" localSheetId="5" hidden="1">#REF!</definedName>
    <definedName name="Z_EA535762_8732_11D1_95EF_0000E8CF5EB3_.wvu.Cols" localSheetId="4" hidden="1">#REF!</definedName>
    <definedName name="Z_EA535762_8732_11D1_95EF_0000E8CF5EB3_.wvu.Cols" hidden="1">#REF!</definedName>
    <definedName name="Z_EA535763_8732_11D1_95EF_0000E8CF5EB3_.wvu.Cols" localSheetId="9" hidden="1">#REF!</definedName>
    <definedName name="Z_EA535763_8732_11D1_95EF_0000E8CF5EB3_.wvu.Cols" localSheetId="14" hidden="1">#REF!</definedName>
    <definedName name="Z_EA535763_8732_11D1_95EF_0000E8CF5EB3_.wvu.Cols" localSheetId="6" hidden="1">#REF!</definedName>
    <definedName name="Z_EA535763_8732_11D1_95EF_0000E8CF5EB3_.wvu.Cols" localSheetId="5" hidden="1">#REF!</definedName>
    <definedName name="Z_EA535763_8732_11D1_95EF_0000E8CF5EB3_.wvu.Cols" localSheetId="4" hidden="1">#REF!</definedName>
    <definedName name="Z_EA535763_8732_11D1_95EF_0000E8CF5EB3_.wvu.Cols" hidden="1">#REF!</definedName>
    <definedName name="Z_EA535764_8732_11D1_95EF_0000E8CF5EB3_.wvu.Cols" localSheetId="9" hidden="1">#REF!</definedName>
    <definedName name="Z_EA535764_8732_11D1_95EF_0000E8CF5EB3_.wvu.Cols" localSheetId="6" hidden="1">#REF!</definedName>
    <definedName name="Z_EA535764_8732_11D1_95EF_0000E8CF5EB3_.wvu.Cols" localSheetId="5" hidden="1">#REF!</definedName>
    <definedName name="Z_EA535764_8732_11D1_95EF_0000E8CF5EB3_.wvu.Cols" localSheetId="4" hidden="1">#REF!</definedName>
    <definedName name="Z_EA535764_8732_11D1_95EF_0000E8CF5EB3_.wvu.Cols" hidden="1">#REF!</definedName>
    <definedName name="Z_EA535765_8732_11D1_95EF_0000E8CF5EB3_.wvu.Cols" localSheetId="9" hidden="1">#REF!</definedName>
    <definedName name="Z_EA535765_8732_11D1_95EF_0000E8CF5EB3_.wvu.Cols" localSheetId="6" hidden="1">#REF!</definedName>
    <definedName name="Z_EA535765_8732_11D1_95EF_0000E8CF5EB3_.wvu.Cols" localSheetId="5" hidden="1">#REF!</definedName>
    <definedName name="Z_EA535765_8732_11D1_95EF_0000E8CF5EB3_.wvu.Cols" localSheetId="4" hidden="1">#REF!</definedName>
    <definedName name="Z_EA535765_8732_11D1_95EF_0000E8CF5EB3_.wvu.Cols" hidden="1">#REF!</definedName>
    <definedName name="Z_EA535766_8732_11D1_95EF_0000E8CF5EB3_.wvu.Cols" localSheetId="9" hidden="1">#REF!</definedName>
    <definedName name="Z_EA535766_8732_11D1_95EF_0000E8CF5EB3_.wvu.Cols" localSheetId="6" hidden="1">#REF!</definedName>
    <definedName name="Z_EA535766_8732_11D1_95EF_0000E8CF5EB3_.wvu.Cols" localSheetId="5" hidden="1">#REF!</definedName>
    <definedName name="Z_EA535766_8732_11D1_95EF_0000E8CF5EB3_.wvu.Cols" localSheetId="4" hidden="1">#REF!</definedName>
    <definedName name="Z_EA535766_8732_11D1_95EF_0000E8CF5EB3_.wvu.Cols" hidden="1">#REF!</definedName>
    <definedName name="Z_EA535769_8732_11D1_95EF_0000E8CF5EB3_.wvu.Cols" localSheetId="9" hidden="1">#REF!</definedName>
    <definedName name="Z_EA535769_8732_11D1_95EF_0000E8CF5EB3_.wvu.Cols" localSheetId="6" hidden="1">#REF!</definedName>
    <definedName name="Z_EA535769_8732_11D1_95EF_0000E8CF5EB3_.wvu.Cols" localSheetId="5" hidden="1">#REF!</definedName>
    <definedName name="Z_EA535769_8732_11D1_95EF_0000E8CF5EB3_.wvu.Cols" localSheetId="4" hidden="1">#REF!</definedName>
    <definedName name="Z_EA535769_8732_11D1_95EF_0000E8CF5EB3_.wvu.Cols" hidden="1">#REF!</definedName>
    <definedName name="Z_EA53576A_8732_11D1_95EF_0000E8CF5EB3_.wvu.Cols" localSheetId="9" hidden="1">#REF!</definedName>
    <definedName name="Z_EA53576A_8732_11D1_95EF_0000E8CF5EB3_.wvu.Cols" localSheetId="6" hidden="1">#REF!</definedName>
    <definedName name="Z_EA53576A_8732_11D1_95EF_0000E8CF5EB3_.wvu.Cols" localSheetId="5" hidden="1">#REF!</definedName>
    <definedName name="Z_EA53576A_8732_11D1_95EF_0000E8CF5EB3_.wvu.Cols" localSheetId="4" hidden="1">#REF!</definedName>
    <definedName name="Z_EA53576A_8732_11D1_95EF_0000E8CF5EB3_.wvu.Cols" hidden="1">#REF!</definedName>
    <definedName name="Z_EA53576B_8732_11D1_95EF_0000E8CF5EB3_.wvu.Cols" localSheetId="9" hidden="1">#REF!</definedName>
    <definedName name="Z_EA53576B_8732_11D1_95EF_0000E8CF5EB3_.wvu.Cols" localSheetId="6" hidden="1">#REF!</definedName>
    <definedName name="Z_EA53576B_8732_11D1_95EF_0000E8CF5EB3_.wvu.Cols" localSheetId="5" hidden="1">#REF!</definedName>
    <definedName name="Z_EA53576B_8732_11D1_95EF_0000E8CF5EB3_.wvu.Cols" localSheetId="4" hidden="1">#REF!</definedName>
    <definedName name="Z_EA53576B_8732_11D1_95EF_0000E8CF5EB3_.wvu.Cols" hidden="1">#REF!</definedName>
    <definedName name="Z_EA53576C_8732_11D1_95EF_0000E8CF5EB3_.wvu.Cols" localSheetId="9" hidden="1">#REF!</definedName>
    <definedName name="Z_EA53576C_8732_11D1_95EF_0000E8CF5EB3_.wvu.Cols" localSheetId="6" hidden="1">#REF!</definedName>
    <definedName name="Z_EA53576C_8732_11D1_95EF_0000E8CF5EB3_.wvu.Cols" localSheetId="5" hidden="1">#REF!</definedName>
    <definedName name="Z_EA53576C_8732_11D1_95EF_0000E8CF5EB3_.wvu.Cols" localSheetId="4" hidden="1">#REF!</definedName>
    <definedName name="Z_EA53576C_8732_11D1_95EF_0000E8CF5EB3_.wvu.Cols" hidden="1">#REF!</definedName>
    <definedName name="Z_EA53576D_8732_11D1_95EF_0000E8CF5EB3_.wvu.Cols" localSheetId="9" hidden="1">#REF!</definedName>
    <definedName name="Z_EA53576D_8732_11D1_95EF_0000E8CF5EB3_.wvu.Cols" localSheetId="6" hidden="1">#REF!</definedName>
    <definedName name="Z_EA53576D_8732_11D1_95EF_0000E8CF5EB3_.wvu.Cols" localSheetId="5" hidden="1">#REF!</definedName>
    <definedName name="Z_EA53576D_8732_11D1_95EF_0000E8CF5EB3_.wvu.Cols" localSheetId="4" hidden="1">#REF!</definedName>
    <definedName name="Z_EA53576D_8732_11D1_95EF_0000E8CF5EB3_.wvu.Cols" hidden="1">#REF!</definedName>
    <definedName name="Z_EA53576E_8732_11D1_95EF_0000E8CF5EB3_.wvu.Cols" localSheetId="9" hidden="1">#REF!</definedName>
    <definedName name="Z_EA53576E_8732_11D1_95EF_0000E8CF5EB3_.wvu.Cols" localSheetId="6" hidden="1">#REF!</definedName>
    <definedName name="Z_EA53576E_8732_11D1_95EF_0000E8CF5EB3_.wvu.Cols" localSheetId="5" hidden="1">#REF!</definedName>
    <definedName name="Z_EA53576E_8732_11D1_95EF_0000E8CF5EB3_.wvu.Cols" localSheetId="4" hidden="1">#REF!</definedName>
    <definedName name="Z_EA53576E_8732_11D1_95EF_0000E8CF5EB3_.wvu.Cols" hidden="1">#REF!</definedName>
    <definedName name="Z_EF47245B_DF36_11D1_9882_0080ADB6C79E_.wvu.Cols" localSheetId="9" hidden="1">#REF!</definedName>
    <definedName name="Z_EF47245B_DF36_11D1_9882_0080ADB6C79E_.wvu.Cols" localSheetId="6" hidden="1">#REF!</definedName>
    <definedName name="Z_EF47245B_DF36_11D1_9882_0080ADB6C79E_.wvu.Cols" localSheetId="5" hidden="1">#REF!</definedName>
    <definedName name="Z_EF47245B_DF36_11D1_9882_0080ADB6C79E_.wvu.Cols" localSheetId="4" hidden="1">#REF!</definedName>
    <definedName name="Z_EF47245B_DF36_11D1_9882_0080ADB6C79E_.wvu.Cols" hidden="1">#REF!</definedName>
    <definedName name="Z_EF47245D_DF36_11D1_9882_0080ADB6C79E_.wvu.Cols" localSheetId="9" hidden="1">#REF!</definedName>
    <definedName name="Z_EF47245D_DF36_11D1_9882_0080ADB6C79E_.wvu.Cols" localSheetId="6" hidden="1">#REF!</definedName>
    <definedName name="Z_EF47245D_DF36_11D1_9882_0080ADB6C79E_.wvu.Cols" localSheetId="5" hidden="1">#REF!</definedName>
    <definedName name="Z_EF47245D_DF36_11D1_9882_0080ADB6C79E_.wvu.Cols" localSheetId="4" hidden="1">#REF!</definedName>
    <definedName name="Z_EF47245D_DF36_11D1_9882_0080ADB6C79E_.wvu.Cols" hidden="1">#REF!</definedName>
    <definedName name="Z_F1160D70_C47F_11D1_90EF_0000E8CF30B3_.wvu.Cols" localSheetId="9" hidden="1">#REF!,#REF!,#REF!</definedName>
    <definedName name="Z_F1160D70_C47F_11D1_90EF_0000E8CF30B3_.wvu.Cols" localSheetId="14" hidden="1">#REF!,#REF!,#REF!</definedName>
    <definedName name="Z_F1160D70_C47F_11D1_90EF_0000E8CF30B3_.wvu.Cols" localSheetId="6" hidden="1">#REF!,#REF!,#REF!</definedName>
    <definedName name="Z_F1160D70_C47F_11D1_90EF_0000E8CF30B3_.wvu.Cols" localSheetId="5" hidden="1">#REF!,#REF!,#REF!</definedName>
    <definedName name="Z_F1160D70_C47F_11D1_90EF_0000E8CF30B3_.wvu.Cols" localSheetId="4" hidden="1">#REF!,#REF!,#REF!</definedName>
    <definedName name="Z_F1160D70_C47F_11D1_90EF_0000E8CF30B3_.wvu.Cols" hidden="1">#REF!,#REF!,#REF!</definedName>
    <definedName name="Z_F1160D71_C47F_11D1_90EF_0000E8CF30B3_.wvu.Cols" localSheetId="9" hidden="1">#REF!,#REF!,#REF!</definedName>
    <definedName name="Z_F1160D71_C47F_11D1_90EF_0000E8CF30B3_.wvu.Cols" localSheetId="14" hidden="1">#REF!,#REF!,#REF!</definedName>
    <definedName name="Z_F1160D71_C47F_11D1_90EF_0000E8CF30B3_.wvu.Cols" localSheetId="6" hidden="1">#REF!,#REF!,#REF!</definedName>
    <definedName name="Z_F1160D71_C47F_11D1_90EF_0000E8CF30B3_.wvu.Cols" localSheetId="5" hidden="1">#REF!,#REF!,#REF!</definedName>
    <definedName name="Z_F1160D71_C47F_11D1_90EF_0000E8CF30B3_.wvu.Cols" localSheetId="4" hidden="1">#REF!,#REF!,#REF!</definedName>
    <definedName name="Z_F1160D71_C47F_11D1_90EF_0000E8CF30B3_.wvu.Cols" hidden="1">#REF!,#REF!,#REF!</definedName>
    <definedName name="Z_F90B6743_659D_11D1_95EE_0000E8CF5EB3_.wvu.Cols" localSheetId="9" hidden="1">#REF!</definedName>
    <definedName name="Z_F90B6743_659D_11D1_95EE_0000E8CF5EB3_.wvu.Cols" localSheetId="14" hidden="1">#REF!</definedName>
    <definedName name="Z_F90B6743_659D_11D1_95EE_0000E8CF5EB3_.wvu.Cols" localSheetId="6" hidden="1">#REF!</definedName>
    <definedName name="Z_F90B6743_659D_11D1_95EE_0000E8CF5EB3_.wvu.Cols" localSheetId="5" hidden="1">#REF!</definedName>
    <definedName name="Z_F90B6743_659D_11D1_95EE_0000E8CF5EB3_.wvu.Cols" localSheetId="4" hidden="1">#REF!</definedName>
    <definedName name="Z_F90B6743_659D_11D1_95EE_0000E8CF5EB3_.wvu.Cols" hidden="1">#REF!</definedName>
    <definedName name="Z_F90B6744_659D_11D1_95EE_0000E8CF5EB3_.wvu.Cols" localSheetId="9" hidden="1">#REF!</definedName>
    <definedName name="Z_F90B6744_659D_11D1_95EE_0000E8CF5EB3_.wvu.Cols" localSheetId="14" hidden="1">#REF!</definedName>
    <definedName name="Z_F90B6744_659D_11D1_95EE_0000E8CF5EB3_.wvu.Cols" localSheetId="6" hidden="1">#REF!</definedName>
    <definedName name="Z_F90B6744_659D_11D1_95EE_0000E8CF5EB3_.wvu.Cols" localSheetId="5" hidden="1">#REF!</definedName>
    <definedName name="Z_F90B6744_659D_11D1_95EE_0000E8CF5EB3_.wvu.Cols" localSheetId="4" hidden="1">#REF!</definedName>
    <definedName name="Z_F90B6744_659D_11D1_95EE_0000E8CF5EB3_.wvu.Cols" hidden="1">#REF!</definedName>
    <definedName name="Z_F90B6745_659D_11D1_95EE_0000E8CF5EB3_.wvu.Cols" localSheetId="9" hidden="1">#REF!</definedName>
    <definedName name="Z_F90B6745_659D_11D1_95EE_0000E8CF5EB3_.wvu.Cols" localSheetId="14" hidden="1">#REF!</definedName>
    <definedName name="Z_F90B6745_659D_11D1_95EE_0000E8CF5EB3_.wvu.Cols" localSheetId="6" hidden="1">#REF!</definedName>
    <definedName name="Z_F90B6745_659D_11D1_95EE_0000E8CF5EB3_.wvu.Cols" localSheetId="5" hidden="1">#REF!</definedName>
    <definedName name="Z_F90B6745_659D_11D1_95EE_0000E8CF5EB3_.wvu.Cols" localSheetId="4" hidden="1">#REF!</definedName>
    <definedName name="Z_F90B6745_659D_11D1_95EE_0000E8CF5EB3_.wvu.Cols" hidden="1">#REF!</definedName>
    <definedName name="Z_F90B6746_659D_11D1_95EE_0000E8CF5EB3_.wvu.Cols" localSheetId="9" hidden="1">#REF!</definedName>
    <definedName name="Z_F90B6746_659D_11D1_95EE_0000E8CF5EB3_.wvu.Cols" localSheetId="6" hidden="1">#REF!</definedName>
    <definedName name="Z_F90B6746_659D_11D1_95EE_0000E8CF5EB3_.wvu.Cols" localSheetId="5" hidden="1">#REF!</definedName>
    <definedName name="Z_F90B6746_659D_11D1_95EE_0000E8CF5EB3_.wvu.Cols" localSheetId="4" hidden="1">#REF!</definedName>
    <definedName name="Z_F90B6746_659D_11D1_95EE_0000E8CF5EB3_.wvu.Cols" hidden="1">#REF!</definedName>
    <definedName name="Z_F90B6747_659D_11D1_95EE_0000E8CF5EB3_.wvu.Cols" localSheetId="9" hidden="1">#REF!</definedName>
    <definedName name="Z_F90B6747_659D_11D1_95EE_0000E8CF5EB3_.wvu.Cols" localSheetId="6" hidden="1">#REF!</definedName>
    <definedName name="Z_F90B6747_659D_11D1_95EE_0000E8CF5EB3_.wvu.Cols" localSheetId="5" hidden="1">#REF!</definedName>
    <definedName name="Z_F90B6747_659D_11D1_95EE_0000E8CF5EB3_.wvu.Cols" localSheetId="4" hidden="1">#REF!</definedName>
    <definedName name="Z_F90B6747_659D_11D1_95EE_0000E8CF5EB3_.wvu.Cols" hidden="1">#REF!</definedName>
    <definedName name="Z_F90B6748_659D_11D1_95EE_0000E8CF5EB3_.wvu.Cols" localSheetId="9" hidden="1">#REF!</definedName>
    <definedName name="Z_F90B6748_659D_11D1_95EE_0000E8CF5EB3_.wvu.Cols" localSheetId="6" hidden="1">#REF!</definedName>
    <definedName name="Z_F90B6748_659D_11D1_95EE_0000E8CF5EB3_.wvu.Cols" localSheetId="5" hidden="1">#REF!</definedName>
    <definedName name="Z_F90B6748_659D_11D1_95EE_0000E8CF5EB3_.wvu.Cols" localSheetId="4" hidden="1">#REF!</definedName>
    <definedName name="Z_F90B6748_659D_11D1_95EE_0000E8CF5EB3_.wvu.Cols" hidden="1">#REF!</definedName>
    <definedName name="Z_F913CCE4_7856_11D1_95EF_0000E8CF5EB3_.wvu.Cols" localSheetId="9" hidden="1">#REF!</definedName>
    <definedName name="Z_F913CCE4_7856_11D1_95EF_0000E8CF5EB3_.wvu.Cols" localSheetId="6" hidden="1">#REF!</definedName>
    <definedName name="Z_F913CCE4_7856_11D1_95EF_0000E8CF5EB3_.wvu.Cols" localSheetId="5" hidden="1">#REF!</definedName>
    <definedName name="Z_F913CCE4_7856_11D1_95EF_0000E8CF5EB3_.wvu.Cols" localSheetId="4" hidden="1">#REF!</definedName>
    <definedName name="Z_F913CCE4_7856_11D1_95EF_0000E8CF5EB3_.wvu.Cols" hidden="1">#REF!</definedName>
    <definedName name="Z_F913CCE5_7856_11D1_95EF_0000E8CF5EB3_.wvu.Cols" localSheetId="9" hidden="1">#REF!</definedName>
    <definedName name="Z_F913CCE5_7856_11D1_95EF_0000E8CF5EB3_.wvu.Cols" localSheetId="6" hidden="1">#REF!</definedName>
    <definedName name="Z_F913CCE5_7856_11D1_95EF_0000E8CF5EB3_.wvu.Cols" localSheetId="5" hidden="1">#REF!</definedName>
    <definedName name="Z_F913CCE5_7856_11D1_95EF_0000E8CF5EB3_.wvu.Cols" localSheetId="4" hidden="1">#REF!</definedName>
    <definedName name="Z_F913CCE5_7856_11D1_95EF_0000E8CF5EB3_.wvu.Cols" hidden="1">#REF!</definedName>
    <definedName name="Z_F913CCE6_7856_11D1_95EF_0000E8CF5EB3_.wvu.Cols" localSheetId="9" hidden="1">#REF!</definedName>
    <definedName name="Z_F913CCE6_7856_11D1_95EF_0000E8CF5EB3_.wvu.Cols" localSheetId="6" hidden="1">#REF!</definedName>
    <definedName name="Z_F913CCE6_7856_11D1_95EF_0000E8CF5EB3_.wvu.Cols" localSheetId="5" hidden="1">#REF!</definedName>
    <definedName name="Z_F913CCE6_7856_11D1_95EF_0000E8CF5EB3_.wvu.Cols" localSheetId="4" hidden="1">#REF!</definedName>
    <definedName name="Z_F913CCE6_7856_11D1_95EF_0000E8CF5EB3_.wvu.Cols" hidden="1">#REF!</definedName>
    <definedName name="Z_F913CCE7_7856_11D1_95EF_0000E8CF5EB3_.wvu.Cols" localSheetId="9" hidden="1">#REF!</definedName>
    <definedName name="Z_F913CCE7_7856_11D1_95EF_0000E8CF5EB3_.wvu.Cols" localSheetId="6" hidden="1">#REF!</definedName>
    <definedName name="Z_F913CCE7_7856_11D1_95EF_0000E8CF5EB3_.wvu.Cols" localSheetId="5" hidden="1">#REF!</definedName>
    <definedName name="Z_F913CCE7_7856_11D1_95EF_0000E8CF5EB3_.wvu.Cols" localSheetId="4" hidden="1">#REF!</definedName>
    <definedName name="Z_F913CCE7_7856_11D1_95EF_0000E8CF5EB3_.wvu.Cols" hidden="1">#REF!</definedName>
    <definedName name="Z_F913CCE8_7856_11D1_95EF_0000E8CF5EB3_.wvu.Cols" localSheetId="9" hidden="1">#REF!</definedName>
    <definedName name="Z_F913CCE8_7856_11D1_95EF_0000E8CF5EB3_.wvu.Cols" localSheetId="6" hidden="1">#REF!</definedName>
    <definedName name="Z_F913CCE8_7856_11D1_95EF_0000E8CF5EB3_.wvu.Cols" localSheetId="5" hidden="1">#REF!</definedName>
    <definedName name="Z_F913CCE8_7856_11D1_95EF_0000E8CF5EB3_.wvu.Cols" localSheetId="4" hidden="1">#REF!</definedName>
    <definedName name="Z_F913CCE8_7856_11D1_95EF_0000E8CF5EB3_.wvu.Cols" hidden="1">#REF!</definedName>
    <definedName name="Z_F913CCE9_7856_11D1_95EF_0000E8CF5EB3_.wvu.Cols" localSheetId="9" hidden="1">#REF!</definedName>
    <definedName name="Z_F913CCE9_7856_11D1_95EF_0000E8CF5EB3_.wvu.Cols" localSheetId="6" hidden="1">#REF!</definedName>
    <definedName name="Z_F913CCE9_7856_11D1_95EF_0000E8CF5EB3_.wvu.Cols" localSheetId="5" hidden="1">#REF!</definedName>
    <definedName name="Z_F913CCE9_7856_11D1_95EF_0000E8CF5EB3_.wvu.Cols" localSheetId="4" hidden="1">#REF!</definedName>
    <definedName name="Z_F913CCE9_7856_11D1_95EF_0000E8CF5EB3_.wvu.Cols" hidden="1">#REF!</definedName>
    <definedName name="Z_F93CD385_71FE_11D1_95EF_0000E8CF5EB3_.wvu.Cols" localSheetId="9" hidden="1">#REF!</definedName>
    <definedName name="Z_F93CD385_71FE_11D1_95EF_0000E8CF5EB3_.wvu.Cols" localSheetId="6" hidden="1">#REF!</definedName>
    <definedName name="Z_F93CD385_71FE_11D1_95EF_0000E8CF5EB3_.wvu.Cols" localSheetId="5" hidden="1">#REF!</definedName>
    <definedName name="Z_F93CD385_71FE_11D1_95EF_0000E8CF5EB3_.wvu.Cols" localSheetId="4" hidden="1">#REF!</definedName>
    <definedName name="Z_F93CD385_71FE_11D1_95EF_0000E8CF5EB3_.wvu.Cols" hidden="1">#REF!</definedName>
    <definedName name="Z_F93CD386_71FE_11D1_95EF_0000E8CF5EB3_.wvu.Cols" localSheetId="9" hidden="1">#REF!</definedName>
    <definedName name="Z_F93CD386_71FE_11D1_95EF_0000E8CF5EB3_.wvu.Cols" localSheetId="6" hidden="1">#REF!</definedName>
    <definedName name="Z_F93CD386_71FE_11D1_95EF_0000E8CF5EB3_.wvu.Cols" localSheetId="5" hidden="1">#REF!</definedName>
    <definedName name="Z_F93CD386_71FE_11D1_95EF_0000E8CF5EB3_.wvu.Cols" localSheetId="4" hidden="1">#REF!</definedName>
    <definedName name="Z_F93CD386_71FE_11D1_95EF_0000E8CF5EB3_.wvu.Cols" hidden="1">#REF!</definedName>
    <definedName name="Z_F93CD387_71FE_11D1_95EF_0000E8CF5EB3_.wvu.Cols" localSheetId="9" hidden="1">#REF!</definedName>
    <definedName name="Z_F93CD387_71FE_11D1_95EF_0000E8CF5EB3_.wvu.Cols" localSheetId="6" hidden="1">#REF!</definedName>
    <definedName name="Z_F93CD387_71FE_11D1_95EF_0000E8CF5EB3_.wvu.Cols" localSheetId="5" hidden="1">#REF!</definedName>
    <definedName name="Z_F93CD387_71FE_11D1_95EF_0000E8CF5EB3_.wvu.Cols" localSheetId="4" hidden="1">#REF!</definedName>
    <definedName name="Z_F93CD387_71FE_11D1_95EF_0000E8CF5EB3_.wvu.Cols" hidden="1">#REF!</definedName>
    <definedName name="Z_F93CD388_71FE_11D1_95EF_0000E8CF5EB3_.wvu.Cols" localSheetId="9" hidden="1">#REF!</definedName>
    <definedName name="Z_F93CD388_71FE_11D1_95EF_0000E8CF5EB3_.wvu.Cols" localSheetId="6" hidden="1">#REF!</definedName>
    <definedName name="Z_F93CD388_71FE_11D1_95EF_0000E8CF5EB3_.wvu.Cols" localSheetId="5" hidden="1">#REF!</definedName>
    <definedName name="Z_F93CD388_71FE_11D1_95EF_0000E8CF5EB3_.wvu.Cols" localSheetId="4" hidden="1">#REF!</definedName>
    <definedName name="Z_F93CD388_71FE_11D1_95EF_0000E8CF5EB3_.wvu.Cols" hidden="1">#REF!</definedName>
    <definedName name="Z_F93CD389_71FE_11D1_95EF_0000E8CF5EB3_.wvu.Cols" localSheetId="9" hidden="1">#REF!</definedName>
    <definedName name="Z_F93CD389_71FE_11D1_95EF_0000E8CF5EB3_.wvu.Cols" localSheetId="6" hidden="1">#REF!</definedName>
    <definedName name="Z_F93CD389_71FE_11D1_95EF_0000E8CF5EB3_.wvu.Cols" localSheetId="5" hidden="1">#REF!</definedName>
    <definedName name="Z_F93CD389_71FE_11D1_95EF_0000E8CF5EB3_.wvu.Cols" localSheetId="4" hidden="1">#REF!</definedName>
    <definedName name="Z_F93CD389_71FE_11D1_95EF_0000E8CF5EB3_.wvu.Cols" hidden="1">#REF!</definedName>
    <definedName name="Z_F93CD38A_71FE_11D1_95EF_0000E8CF5EB3_.wvu.Cols" localSheetId="9" hidden="1">#REF!</definedName>
    <definedName name="Z_F93CD38A_71FE_11D1_95EF_0000E8CF5EB3_.wvu.Cols" localSheetId="6" hidden="1">#REF!</definedName>
    <definedName name="Z_F93CD38A_71FE_11D1_95EF_0000E8CF5EB3_.wvu.Cols" localSheetId="5" hidden="1">#REF!</definedName>
    <definedName name="Z_F93CD38A_71FE_11D1_95EF_0000E8CF5EB3_.wvu.Cols" localSheetId="4" hidden="1">#REF!</definedName>
    <definedName name="Z_F93CD38A_71FE_11D1_95EF_0000E8CF5EB3_.wvu.Cols" hidden="1">#REF!</definedName>
    <definedName name="Z_FD318841_88F2_11D1_95EF_0000E8CF5EB3_.wvu.Cols" localSheetId="9" hidden="1">#REF!</definedName>
    <definedName name="Z_FD318841_88F2_11D1_95EF_0000E8CF5EB3_.wvu.Cols" localSheetId="6" hidden="1">#REF!</definedName>
    <definedName name="Z_FD318841_88F2_11D1_95EF_0000E8CF5EB3_.wvu.Cols" localSheetId="5" hidden="1">#REF!</definedName>
    <definedName name="Z_FD318841_88F2_11D1_95EF_0000E8CF5EB3_.wvu.Cols" localSheetId="4" hidden="1">#REF!</definedName>
    <definedName name="Z_FD318841_88F2_11D1_95EF_0000E8CF5EB3_.wvu.Cols" hidden="1">#REF!</definedName>
    <definedName name="Z_FD318842_88F2_11D1_95EF_0000E8CF5EB3_.wvu.Cols" localSheetId="9" hidden="1">#REF!</definedName>
    <definedName name="Z_FD318842_88F2_11D1_95EF_0000E8CF5EB3_.wvu.Cols" localSheetId="6" hidden="1">#REF!</definedName>
    <definedName name="Z_FD318842_88F2_11D1_95EF_0000E8CF5EB3_.wvu.Cols" localSheetId="5" hidden="1">#REF!</definedName>
    <definedName name="Z_FD318842_88F2_11D1_95EF_0000E8CF5EB3_.wvu.Cols" localSheetId="4" hidden="1">#REF!</definedName>
    <definedName name="Z_FD318842_88F2_11D1_95EF_0000E8CF5EB3_.wvu.Cols" hidden="1">#REF!</definedName>
    <definedName name="Z_FD318843_88F2_11D1_95EF_0000E8CF5EB3_.wvu.Cols" localSheetId="9" hidden="1">#REF!</definedName>
    <definedName name="Z_FD318843_88F2_11D1_95EF_0000E8CF5EB3_.wvu.Cols" localSheetId="6" hidden="1">#REF!</definedName>
    <definedName name="Z_FD318843_88F2_11D1_95EF_0000E8CF5EB3_.wvu.Cols" localSheetId="5" hidden="1">#REF!</definedName>
    <definedName name="Z_FD318843_88F2_11D1_95EF_0000E8CF5EB3_.wvu.Cols" localSheetId="4" hidden="1">#REF!</definedName>
    <definedName name="Z_FD318843_88F2_11D1_95EF_0000E8CF5EB3_.wvu.Cols" hidden="1">#REF!</definedName>
    <definedName name="Z_FD318844_88F2_11D1_95EF_0000E8CF5EB3_.wvu.Cols" localSheetId="9" hidden="1">#REF!</definedName>
    <definedName name="Z_FD318844_88F2_11D1_95EF_0000E8CF5EB3_.wvu.Cols" localSheetId="6" hidden="1">#REF!</definedName>
    <definedName name="Z_FD318844_88F2_11D1_95EF_0000E8CF5EB3_.wvu.Cols" localSheetId="5" hidden="1">#REF!</definedName>
    <definedName name="Z_FD318844_88F2_11D1_95EF_0000E8CF5EB3_.wvu.Cols" localSheetId="4" hidden="1">#REF!</definedName>
    <definedName name="Z_FD318844_88F2_11D1_95EF_0000E8CF5EB3_.wvu.Cols" hidden="1">#REF!</definedName>
    <definedName name="Z_FD318845_88F2_11D1_95EF_0000E8CF5EB3_.wvu.Cols" localSheetId="9" hidden="1">#REF!</definedName>
    <definedName name="Z_FD318845_88F2_11D1_95EF_0000E8CF5EB3_.wvu.Cols" localSheetId="6" hidden="1">#REF!</definedName>
    <definedName name="Z_FD318845_88F2_11D1_95EF_0000E8CF5EB3_.wvu.Cols" localSheetId="5" hidden="1">#REF!</definedName>
    <definedName name="Z_FD318845_88F2_11D1_95EF_0000E8CF5EB3_.wvu.Cols" localSheetId="4" hidden="1">#REF!</definedName>
    <definedName name="Z_FD318845_88F2_11D1_95EF_0000E8CF5EB3_.wvu.Cols" hidden="1">#REF!</definedName>
    <definedName name="Z_FD318846_88F2_11D1_95EF_0000E8CF5EB3_.wvu.Cols" localSheetId="9" hidden="1">#REF!</definedName>
    <definedName name="Z_FD318846_88F2_11D1_95EF_0000E8CF5EB3_.wvu.Cols" localSheetId="6" hidden="1">#REF!</definedName>
    <definedName name="Z_FD318846_88F2_11D1_95EF_0000E8CF5EB3_.wvu.Cols" localSheetId="5" hidden="1">#REF!</definedName>
    <definedName name="Z_FD318846_88F2_11D1_95EF_0000E8CF5EB3_.wvu.Cols" localSheetId="4" hidden="1">#REF!</definedName>
    <definedName name="Z_FD318846_88F2_11D1_95EF_0000E8CF5EB3_.wvu.Cols" hidden="1">#REF!</definedName>
    <definedName name="Z_FFDCDCC3_6D54_11D1_95EF_0000E8CF5EB3_.wvu.Cols" localSheetId="9" hidden="1">#REF!</definedName>
    <definedName name="Z_FFDCDCC3_6D54_11D1_95EF_0000E8CF5EB3_.wvu.Cols" localSheetId="6" hidden="1">#REF!</definedName>
    <definedName name="Z_FFDCDCC3_6D54_11D1_95EF_0000E8CF5EB3_.wvu.Cols" localSheetId="5" hidden="1">#REF!</definedName>
    <definedName name="Z_FFDCDCC3_6D54_11D1_95EF_0000E8CF5EB3_.wvu.Cols" localSheetId="4" hidden="1">#REF!</definedName>
    <definedName name="Z_FFDCDCC3_6D54_11D1_95EF_0000E8CF5EB3_.wvu.Cols" hidden="1">#REF!</definedName>
    <definedName name="Z_FFDCDCC4_6D54_11D1_95EF_0000E8CF5EB3_.wvu.Cols" localSheetId="9" hidden="1">#REF!</definedName>
    <definedName name="Z_FFDCDCC4_6D54_11D1_95EF_0000E8CF5EB3_.wvu.Cols" localSheetId="6" hidden="1">#REF!</definedName>
    <definedName name="Z_FFDCDCC4_6D54_11D1_95EF_0000E8CF5EB3_.wvu.Cols" localSheetId="5" hidden="1">#REF!</definedName>
    <definedName name="Z_FFDCDCC4_6D54_11D1_95EF_0000E8CF5EB3_.wvu.Cols" localSheetId="4" hidden="1">#REF!</definedName>
    <definedName name="Z_FFDCDCC4_6D54_11D1_95EF_0000E8CF5EB3_.wvu.Cols" hidden="1">#REF!</definedName>
    <definedName name="Z_FFDCDCC5_6D54_11D1_95EF_0000E8CF5EB3_.wvu.Cols" localSheetId="9" hidden="1">#REF!</definedName>
    <definedName name="Z_FFDCDCC5_6D54_11D1_95EF_0000E8CF5EB3_.wvu.Cols" localSheetId="6" hidden="1">#REF!</definedName>
    <definedName name="Z_FFDCDCC5_6D54_11D1_95EF_0000E8CF5EB3_.wvu.Cols" localSheetId="5" hidden="1">#REF!</definedName>
    <definedName name="Z_FFDCDCC5_6D54_11D1_95EF_0000E8CF5EB3_.wvu.Cols" localSheetId="4" hidden="1">#REF!</definedName>
    <definedName name="Z_FFDCDCC5_6D54_11D1_95EF_0000E8CF5EB3_.wvu.Cols" hidden="1">#REF!</definedName>
    <definedName name="Z_FFDCDCC6_6D54_11D1_95EF_0000E8CF5EB3_.wvu.Cols" localSheetId="9" hidden="1">#REF!</definedName>
    <definedName name="Z_FFDCDCC6_6D54_11D1_95EF_0000E8CF5EB3_.wvu.Cols" localSheetId="6" hidden="1">#REF!</definedName>
    <definedName name="Z_FFDCDCC6_6D54_11D1_95EF_0000E8CF5EB3_.wvu.Cols" localSheetId="5" hidden="1">#REF!</definedName>
    <definedName name="Z_FFDCDCC6_6D54_11D1_95EF_0000E8CF5EB3_.wvu.Cols" localSheetId="4" hidden="1">#REF!</definedName>
    <definedName name="Z_FFDCDCC6_6D54_11D1_95EF_0000E8CF5EB3_.wvu.Cols" hidden="1">#REF!</definedName>
    <definedName name="Z_FFDCDCC7_6D54_11D1_95EF_0000E8CF5EB3_.wvu.Cols" localSheetId="9" hidden="1">#REF!</definedName>
    <definedName name="Z_FFDCDCC7_6D54_11D1_95EF_0000E8CF5EB3_.wvu.Cols" localSheetId="6" hidden="1">#REF!</definedName>
    <definedName name="Z_FFDCDCC7_6D54_11D1_95EF_0000E8CF5EB3_.wvu.Cols" localSheetId="5" hidden="1">#REF!</definedName>
    <definedName name="Z_FFDCDCC7_6D54_11D1_95EF_0000E8CF5EB3_.wvu.Cols" localSheetId="4" hidden="1">#REF!</definedName>
    <definedName name="Z_FFDCDCC7_6D54_11D1_95EF_0000E8CF5EB3_.wvu.Cols" hidden="1">#REF!</definedName>
    <definedName name="Z_FFDCDCC8_6D54_11D1_95EF_0000E8CF5EB3_.wvu.Cols" localSheetId="9" hidden="1">#REF!</definedName>
    <definedName name="Z_FFDCDCC8_6D54_11D1_95EF_0000E8CF5EB3_.wvu.Cols" localSheetId="6" hidden="1">#REF!</definedName>
    <definedName name="Z_FFDCDCC8_6D54_11D1_95EF_0000E8CF5EB3_.wvu.Cols" localSheetId="5" hidden="1">#REF!</definedName>
    <definedName name="Z_FFDCDCC8_6D54_11D1_95EF_0000E8CF5EB3_.wvu.Cols" localSheetId="4" hidden="1">#REF!</definedName>
    <definedName name="Z_FFDCDCC8_6D54_11D1_95EF_0000E8CF5EB3_.wvu.Cols" hidden="1">#REF!</definedName>
    <definedName name="Z_FFDCDCD8_6D54_11D1_95EF_0000E8CF5EB3_.wvu.Cols" localSheetId="9" hidden="1">#REF!</definedName>
    <definedName name="Z_FFDCDCD8_6D54_11D1_95EF_0000E8CF5EB3_.wvu.Cols" localSheetId="6" hidden="1">#REF!</definedName>
    <definedName name="Z_FFDCDCD8_6D54_11D1_95EF_0000E8CF5EB3_.wvu.Cols" localSheetId="5" hidden="1">#REF!</definedName>
    <definedName name="Z_FFDCDCD8_6D54_11D1_95EF_0000E8CF5EB3_.wvu.Cols" localSheetId="4" hidden="1">#REF!</definedName>
    <definedName name="Z_FFDCDCD8_6D54_11D1_95EF_0000E8CF5EB3_.wvu.Cols" hidden="1">#REF!</definedName>
    <definedName name="Z_FFDCDCD9_6D54_11D1_95EF_0000E8CF5EB3_.wvu.Cols" localSheetId="9" hidden="1">#REF!</definedName>
    <definedName name="Z_FFDCDCD9_6D54_11D1_95EF_0000E8CF5EB3_.wvu.Cols" localSheetId="6" hidden="1">#REF!</definedName>
    <definedName name="Z_FFDCDCD9_6D54_11D1_95EF_0000E8CF5EB3_.wvu.Cols" localSheetId="5" hidden="1">#REF!</definedName>
    <definedName name="Z_FFDCDCD9_6D54_11D1_95EF_0000E8CF5EB3_.wvu.Cols" localSheetId="4" hidden="1">#REF!</definedName>
    <definedName name="Z_FFDCDCD9_6D54_11D1_95EF_0000E8CF5EB3_.wvu.Cols" hidden="1">#REF!</definedName>
    <definedName name="Z_FFDCDCDA_6D54_11D1_95EF_0000E8CF5EB3_.wvu.Cols" localSheetId="9" hidden="1">#REF!</definedName>
    <definedName name="Z_FFDCDCDA_6D54_11D1_95EF_0000E8CF5EB3_.wvu.Cols" localSheetId="6" hidden="1">#REF!</definedName>
    <definedName name="Z_FFDCDCDA_6D54_11D1_95EF_0000E8CF5EB3_.wvu.Cols" localSheetId="5" hidden="1">#REF!</definedName>
    <definedName name="Z_FFDCDCDA_6D54_11D1_95EF_0000E8CF5EB3_.wvu.Cols" localSheetId="4" hidden="1">#REF!</definedName>
    <definedName name="Z_FFDCDCDA_6D54_11D1_95EF_0000E8CF5EB3_.wvu.Cols" hidden="1">#REF!</definedName>
    <definedName name="Z_FFDCDCDB_6D54_11D1_95EF_0000E8CF5EB3_.wvu.Cols" localSheetId="9" hidden="1">#REF!</definedName>
    <definedName name="Z_FFDCDCDB_6D54_11D1_95EF_0000E8CF5EB3_.wvu.Cols" localSheetId="6" hidden="1">#REF!</definedName>
    <definedName name="Z_FFDCDCDB_6D54_11D1_95EF_0000E8CF5EB3_.wvu.Cols" localSheetId="5" hidden="1">#REF!</definedName>
    <definedName name="Z_FFDCDCDB_6D54_11D1_95EF_0000E8CF5EB3_.wvu.Cols" localSheetId="4" hidden="1">#REF!</definedName>
    <definedName name="Z_FFDCDCDB_6D54_11D1_95EF_0000E8CF5EB3_.wvu.Cols" hidden="1">#REF!</definedName>
    <definedName name="Z_FFDCDCDC_6D54_11D1_95EF_0000E8CF5EB3_.wvu.Cols" localSheetId="9" hidden="1">#REF!</definedName>
    <definedName name="Z_FFDCDCDC_6D54_11D1_95EF_0000E8CF5EB3_.wvu.Cols" localSheetId="6" hidden="1">#REF!</definedName>
    <definedName name="Z_FFDCDCDC_6D54_11D1_95EF_0000E8CF5EB3_.wvu.Cols" localSheetId="5" hidden="1">#REF!</definedName>
    <definedName name="Z_FFDCDCDC_6D54_11D1_95EF_0000E8CF5EB3_.wvu.Cols" localSheetId="4" hidden="1">#REF!</definedName>
    <definedName name="Z_FFDCDCDC_6D54_11D1_95EF_0000E8CF5EB3_.wvu.Cols" hidden="1">#REF!</definedName>
    <definedName name="Z_FFDCDCDD_6D54_11D1_95EF_0000E8CF5EB3_.wvu.Cols" localSheetId="9" hidden="1">#REF!</definedName>
    <definedName name="Z_FFDCDCDD_6D54_11D1_95EF_0000E8CF5EB3_.wvu.Cols" localSheetId="6" hidden="1">#REF!</definedName>
    <definedName name="Z_FFDCDCDD_6D54_11D1_95EF_0000E8CF5EB3_.wvu.Cols" localSheetId="5" hidden="1">#REF!</definedName>
    <definedName name="Z_FFDCDCDD_6D54_11D1_95EF_0000E8CF5EB3_.wvu.Cols" localSheetId="4" hidden="1">#REF!</definedName>
    <definedName name="Z_FFDCDCDD_6D54_11D1_95EF_0000E8CF5EB3_.wvu.Cols" hidden="1">#REF!</definedName>
  </definedNames>
  <calcPr calcId="152511"/>
</workbook>
</file>

<file path=xl/calcChain.xml><?xml version="1.0" encoding="utf-8"?>
<calcChain xmlns="http://schemas.openxmlformats.org/spreadsheetml/2006/main">
  <c r="O26" i="10" l="1"/>
  <c r="O29" i="10" s="1"/>
  <c r="N26" i="10"/>
  <c r="N29" i="10" s="1"/>
  <c r="M26" i="10"/>
  <c r="M29" i="10" s="1"/>
  <c r="L26" i="10"/>
  <c r="L29" i="10" s="1"/>
  <c r="F118" i="19"/>
  <c r="F117" i="19"/>
  <c r="F114" i="19"/>
  <c r="AH113" i="19"/>
  <c r="F113" i="19"/>
  <c r="AH112" i="19"/>
  <c r="F112" i="19"/>
  <c r="AH111" i="19"/>
  <c r="F111" i="19"/>
  <c r="AH110" i="19"/>
  <c r="F110" i="19"/>
  <c r="AH109" i="19"/>
  <c r="F109" i="19"/>
  <c r="AH108" i="19"/>
  <c r="F108" i="19"/>
  <c r="AH107" i="19"/>
  <c r="F107" i="19"/>
  <c r="F105" i="19"/>
  <c r="AH104" i="19"/>
  <c r="F104" i="19"/>
  <c r="AH103" i="19"/>
  <c r="F103" i="19"/>
  <c r="AH102" i="19"/>
  <c r="F102" i="19"/>
  <c r="AH101" i="19"/>
  <c r="F101" i="19"/>
  <c r="AH100" i="19"/>
  <c r="F100" i="19"/>
  <c r="AH99" i="19"/>
  <c r="F99" i="19"/>
  <c r="F98" i="19"/>
  <c r="AH97" i="19"/>
  <c r="F97" i="19"/>
  <c r="AH96" i="19"/>
  <c r="F96" i="19"/>
  <c r="AH95" i="19"/>
  <c r="F95" i="19"/>
  <c r="AH94" i="19"/>
  <c r="F94" i="19"/>
  <c r="AH93" i="19"/>
  <c r="F93" i="19"/>
  <c r="AH92" i="19"/>
  <c r="F92" i="19"/>
  <c r="F91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AH88" i="19"/>
  <c r="F88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AH85" i="19"/>
  <c r="F85" i="19"/>
  <c r="AD84" i="19"/>
  <c r="AC84" i="19"/>
  <c r="Z84" i="19"/>
  <c r="Y84" i="19"/>
  <c r="V84" i="19"/>
  <c r="U84" i="19"/>
  <c r="R84" i="19"/>
  <c r="Q84" i="19"/>
  <c r="P84" i="19"/>
  <c r="O84" i="19"/>
  <c r="F84" i="19"/>
  <c r="AG83" i="19"/>
  <c r="AD83" i="19"/>
  <c r="AC83" i="19"/>
  <c r="Z83" i="19"/>
  <c r="Y83" i="19"/>
  <c r="F83" i="19"/>
  <c r="AF82" i="19"/>
  <c r="AF84" i="19" s="1"/>
  <c r="AE82" i="19"/>
  <c r="AE84" i="19" s="1"/>
  <c r="AD82" i="19"/>
  <c r="AC82" i="19"/>
  <c r="AB82" i="19"/>
  <c r="AB84" i="19" s="1"/>
  <c r="AA82" i="19"/>
  <c r="AA84" i="19" s="1"/>
  <c r="Z82" i="19"/>
  <c r="Y82" i="19"/>
  <c r="X82" i="19"/>
  <c r="X84" i="19" s="1"/>
  <c r="W82" i="19"/>
  <c r="W84" i="19" s="1"/>
  <c r="V82" i="19"/>
  <c r="U82" i="19"/>
  <c r="T82" i="19"/>
  <c r="T84" i="19" s="1"/>
  <c r="S82" i="19"/>
  <c r="S84" i="19" s="1"/>
  <c r="F82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F81" i="19"/>
  <c r="AF80" i="19"/>
  <c r="AE80" i="19"/>
  <c r="AD80" i="19"/>
  <c r="AC80" i="19"/>
  <c r="AB80" i="19"/>
  <c r="AA80" i="19"/>
  <c r="Z80" i="19"/>
  <c r="Y80" i="19"/>
  <c r="X80" i="19"/>
  <c r="W80" i="19"/>
  <c r="F80" i="19"/>
  <c r="AH79" i="19"/>
  <c r="F79" i="19"/>
  <c r="R78" i="19"/>
  <c r="Q78" i="19"/>
  <c r="P78" i="19"/>
  <c r="O78" i="19"/>
  <c r="F78" i="19"/>
  <c r="AD77" i="19"/>
  <c r="AC77" i="19"/>
  <c r="Z77" i="19"/>
  <c r="Y77" i="19"/>
  <c r="V77" i="19"/>
  <c r="U77" i="19"/>
  <c r="F77" i="19"/>
  <c r="AF76" i="19"/>
  <c r="AF77" i="19" s="1"/>
  <c r="AE76" i="19"/>
  <c r="AE78" i="19" s="1"/>
  <c r="AD76" i="19"/>
  <c r="AD78" i="19" s="1"/>
  <c r="AC76" i="19"/>
  <c r="AC78" i="19" s="1"/>
  <c r="AB76" i="19"/>
  <c r="AB77" i="19" s="1"/>
  <c r="AA76" i="19"/>
  <c r="AA78" i="19" s="1"/>
  <c r="Z76" i="19"/>
  <c r="Z78" i="19" s="1"/>
  <c r="Y76" i="19"/>
  <c r="Y78" i="19" s="1"/>
  <c r="X76" i="19"/>
  <c r="X77" i="19" s="1"/>
  <c r="W76" i="19"/>
  <c r="W78" i="19" s="1"/>
  <c r="V76" i="19"/>
  <c r="V78" i="19" s="1"/>
  <c r="U76" i="19"/>
  <c r="U78" i="19" s="1"/>
  <c r="T76" i="19"/>
  <c r="T78" i="19" s="1"/>
  <c r="S76" i="19"/>
  <c r="S78" i="19" s="1"/>
  <c r="F76" i="19"/>
  <c r="AH75" i="19"/>
  <c r="F75" i="19"/>
  <c r="AH74" i="19"/>
  <c r="F74" i="19"/>
  <c r="AH73" i="19"/>
  <c r="F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F72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F71" i="19"/>
  <c r="AH70" i="19"/>
  <c r="F70" i="19"/>
  <c r="AH69" i="19"/>
  <c r="F69" i="19"/>
  <c r="AH68" i="19"/>
  <c r="F68" i="19"/>
  <c r="AH67" i="19"/>
  <c r="F67" i="19"/>
  <c r="AH66" i="19"/>
  <c r="F66" i="19"/>
  <c r="AH65" i="19"/>
  <c r="F65" i="19"/>
  <c r="AH64" i="19"/>
  <c r="F64" i="19"/>
  <c r="AH63" i="19"/>
  <c r="F63" i="19"/>
  <c r="AH62" i="19"/>
  <c r="F62" i="19"/>
  <c r="AH61" i="19"/>
  <c r="F61" i="19"/>
  <c r="AH60" i="19"/>
  <c r="F60" i="19"/>
  <c r="F59" i="19"/>
  <c r="F58" i="19"/>
  <c r="F57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AH54" i="19"/>
  <c r="AH57" i="19" s="1"/>
  <c r="F54" i="19"/>
  <c r="AH53" i="19"/>
  <c r="F53" i="19"/>
  <c r="AH52" i="19"/>
  <c r="AH58" i="19" s="1"/>
  <c r="F52" i="19"/>
  <c r="F51" i="19"/>
  <c r="AH49" i="19"/>
  <c r="AH59" i="19" s="1"/>
  <c r="F49" i="19"/>
  <c r="F48" i="19"/>
  <c r="F47" i="19"/>
  <c r="AF46" i="19"/>
  <c r="F46" i="19"/>
  <c r="F45" i="19"/>
  <c r="F44" i="19"/>
  <c r="AH42" i="19"/>
  <c r="F42" i="19"/>
  <c r="AH41" i="19"/>
  <c r="F41" i="19"/>
  <c r="AH40" i="19"/>
  <c r="F40" i="19"/>
  <c r="AF39" i="19"/>
  <c r="AE39" i="19"/>
  <c r="AD39" i="19"/>
  <c r="F39" i="19"/>
  <c r="AH38" i="19"/>
  <c r="F38" i="19"/>
  <c r="AH37" i="19"/>
  <c r="F37" i="19"/>
  <c r="AH36" i="19"/>
  <c r="F36" i="19"/>
  <c r="AH35" i="19"/>
  <c r="F35" i="19"/>
  <c r="AH34" i="19"/>
  <c r="F34" i="19"/>
  <c r="AH33" i="19"/>
  <c r="F33" i="19"/>
  <c r="AH32" i="19"/>
  <c r="F32" i="19"/>
  <c r="AH31" i="19"/>
  <c r="F31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AH27" i="19"/>
  <c r="F27" i="19"/>
  <c r="AH25" i="19"/>
  <c r="F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AH22" i="19"/>
  <c r="F22" i="19"/>
  <c r="AH21" i="19"/>
  <c r="F21" i="19"/>
  <c r="AH20" i="19"/>
  <c r="F20" i="19"/>
  <c r="AH19" i="19"/>
  <c r="F19" i="19"/>
  <c r="AH18" i="19"/>
  <c r="AH17" i="19" s="1"/>
  <c r="F18" i="19"/>
  <c r="F17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H39" i="1"/>
  <c r="H37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W77" i="19" l="1"/>
  <c r="AA77" i="19"/>
  <c r="AE77" i="19"/>
  <c r="X78" i="19"/>
  <c r="AB78" i="19"/>
  <c r="AF78" i="19"/>
  <c r="W83" i="19"/>
  <c r="AA83" i="19"/>
  <c r="AE83" i="19"/>
  <c r="X83" i="19"/>
  <c r="AB83" i="19"/>
  <c r="AF83" i="19"/>
  <c r="AH39" i="19"/>
  <c r="AH71" i="19"/>
  <c r="AH91" i="19"/>
  <c r="AH114" i="19"/>
  <c r="AH76" i="19"/>
  <c r="AH77" i="19" s="1"/>
  <c r="AH82" i="19"/>
  <c r="AH84" i="19" s="1"/>
  <c r="AH105" i="19"/>
  <c r="AH24" i="19"/>
  <c r="AH78" i="19"/>
  <c r="AH72" i="19"/>
  <c r="AH80" i="19"/>
  <c r="AH81" i="19"/>
  <c r="AH83" i="19" l="1"/>
</calcChain>
</file>

<file path=xl/sharedStrings.xml><?xml version="1.0" encoding="utf-8"?>
<sst xmlns="http://schemas.openxmlformats.org/spreadsheetml/2006/main" count="5052" uniqueCount="744">
  <si>
    <t>MENU</t>
  </si>
  <si>
    <t>OBSERVAÇÕES</t>
  </si>
  <si>
    <t>1T14</t>
  </si>
  <si>
    <t>2T14</t>
  </si>
  <si>
    <t>3T14</t>
  </si>
  <si>
    <t>4T14</t>
  </si>
  <si>
    <t>1T15</t>
  </si>
  <si>
    <t>2T15</t>
  </si>
  <si>
    <t>3T15</t>
  </si>
  <si>
    <t>4T15</t>
  </si>
  <si>
    <t>(Em milhões de Reais)</t>
  </si>
  <si>
    <t>(Jan-Mar)</t>
  </si>
  <si>
    <t>(Abr-Jun)</t>
  </si>
  <si>
    <t>(Jul-Set)</t>
  </si>
  <si>
    <t>(Out-Dez)</t>
  </si>
  <si>
    <t>Lucro bruto</t>
  </si>
  <si>
    <t>Receitas (despesas) operacionais</t>
  </si>
  <si>
    <t>Efeito de formação da JV</t>
  </si>
  <si>
    <t>Lucro antes do resultado da equivalência patrimonial, resultado financeiro líquido e imposto de renda e contribuição social</t>
  </si>
  <si>
    <t>Receitas (despesas) não-operacionais</t>
  </si>
  <si>
    <t>Resultado da equivalência patrimonial</t>
  </si>
  <si>
    <t>Derivativos</t>
  </si>
  <si>
    <t>Lucro (Prejuízo) antes do imposto de renda e contribuição social</t>
  </si>
  <si>
    <t>Imposto de renda e contribuição social</t>
  </si>
  <si>
    <t>Corrente</t>
  </si>
  <si>
    <t>Diferido</t>
  </si>
  <si>
    <t>Lucro (Prejuízo) líquido atribuível a acionistas não controladores</t>
  </si>
  <si>
    <t>Lucro (Prejuízo) líquido das operações em continuidade</t>
  </si>
  <si>
    <t>Lucro (Prejuízo) do período de operações descontinuadas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</si>
  <si>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</si>
  <si>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</si>
  <si>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</si>
  <si>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</si>
  <si>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</si>
  <si>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</si>
  <si>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</si>
  <si>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</si>
  <si>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</si>
  <si>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>Ativo Circulante</t>
  </si>
  <si>
    <t>Caixa e equivalentes de caixa</t>
  </si>
  <si>
    <t>Caixa restrito</t>
  </si>
  <si>
    <t>Títulos e Valores Mobiliários</t>
  </si>
  <si>
    <t>Duplicatas a receber de clientes</t>
  </si>
  <si>
    <t>Instrumentos financeiros derivativos</t>
  </si>
  <si>
    <t>Estoques</t>
  </si>
  <si>
    <t>Adiantamentos a fornecedores</t>
  </si>
  <si>
    <t>Partes relacionadas</t>
  </si>
  <si>
    <t>Impostos a recuperar</t>
  </si>
  <si>
    <t>Ativos destinados a venda</t>
  </si>
  <si>
    <t>Dividendos a receber</t>
  </si>
  <si>
    <t>Outros ativos financeiros</t>
  </si>
  <si>
    <t>Outros créditos</t>
  </si>
  <si>
    <t>Ativo não Circulante</t>
  </si>
  <si>
    <t>Imposto de renda e contribuição social diferidos</t>
  </si>
  <si>
    <t>Contas a receber LP</t>
  </si>
  <si>
    <t>Depósitos judiciais</t>
  </si>
  <si>
    <t>Investimentos</t>
  </si>
  <si>
    <t>Propriedade para Investimentos</t>
  </si>
  <si>
    <t>Ativos biológicos</t>
  </si>
  <si>
    <t>Imobilizado</t>
  </si>
  <si>
    <t>Intangível</t>
  </si>
  <si>
    <t>TOTAL DO ATIVO</t>
  </si>
  <si>
    <t>PASSIVO E PATRIMÔNIO LÍQUIDO</t>
  </si>
  <si>
    <t>Passivo Circulante</t>
  </si>
  <si>
    <t>Fornecedores</t>
  </si>
  <si>
    <t>Ordenados e salários a pagar</t>
  </si>
  <si>
    <t>Impostos e contribuição social a pagar</t>
  </si>
  <si>
    <t>Dividendos a pagar</t>
  </si>
  <si>
    <t>Receitas antecipadas</t>
  </si>
  <si>
    <t>Outras obrigações</t>
  </si>
  <si>
    <t>Passivo não Circulante</t>
  </si>
  <si>
    <t>Provisão para demandas judiciais</t>
  </si>
  <si>
    <t>Passivo atuarial</t>
  </si>
  <si>
    <t xml:space="preserve">Patrimônio Líquido </t>
  </si>
  <si>
    <t>Ações em tesouraria</t>
  </si>
  <si>
    <t>Prejuízos acumulados</t>
  </si>
  <si>
    <t>Resultado do período</t>
  </si>
  <si>
    <t>Atribuído aos acionistas controladores</t>
  </si>
  <si>
    <t>Participação dos acionistas não controladores</t>
  </si>
  <si>
    <t>TOTAL DO PASSIVO E PATRIMÔNIO LÍQUIDO</t>
  </si>
  <si>
    <t>CAIXA GERADO POR OPERAÇÕES</t>
  </si>
  <si>
    <t>Lucro (Prejuízo) líquido antes do IR e CSLL</t>
  </si>
  <si>
    <t>Ajustes para reconciliar o lucro líquido ao caixa gerado nas atividades operacionais:</t>
  </si>
  <si>
    <t>Depreciação e amortização</t>
  </si>
  <si>
    <t>Plano de opção de ações</t>
  </si>
  <si>
    <t>Equivalência patrimonial</t>
  </si>
  <si>
    <t>Perda (ganho) apurada nas alienações de ativo não circulante</t>
  </si>
  <si>
    <t>Valor justo de propriedade para investimento</t>
  </si>
  <si>
    <t>Constituição de provisão para demandas judiciais</t>
  </si>
  <si>
    <t>Juros, variações monetárias e cambiais, líquidos</t>
  </si>
  <si>
    <t>Efeito de formação das JVs</t>
  </si>
  <si>
    <t>Outras</t>
  </si>
  <si>
    <t>Variação nos ativos e passivos:</t>
  </si>
  <si>
    <t>Impostos e Contrib. Sociais a Recolher</t>
  </si>
  <si>
    <t>Caixa gerado de operações descontinuadas</t>
  </si>
  <si>
    <t>Outros ativos e passivos, líquidos</t>
  </si>
  <si>
    <t>Caixa líquido gerado (utilizado) nas atividades operacionais</t>
  </si>
  <si>
    <t>CAIXA GERADO POR INVESTIMENTO</t>
  </si>
  <si>
    <t>Fluxo de caixa das atividades de investimento</t>
  </si>
  <si>
    <t>Aquisições, líquidas de caixa adquirido e adiantamento para futuro aumento de capital</t>
  </si>
  <si>
    <t>Títulos e valores mobiliários</t>
  </si>
  <si>
    <t>Dividendos recebidos de controladas e associadas</t>
  </si>
  <si>
    <t>Adições ao imobilizado, software e outros intangíveis</t>
  </si>
  <si>
    <t>Gastos com o plantio e tratos de cana</t>
  </si>
  <si>
    <t>Caixa reclassificado de operações descontinuadas</t>
  </si>
  <si>
    <t>Caixa líquido utilizado nas atividades de investimento</t>
  </si>
  <si>
    <t>CAIXA GERADO POR FINANCIAMENTO</t>
  </si>
  <si>
    <t>Fluxo de caixa das atividades de financiamento</t>
  </si>
  <si>
    <t>Captações de empréstimos e financiamentos</t>
  </si>
  <si>
    <t>Integralização de capital por acionistas não controladores em controladas</t>
  </si>
  <si>
    <t>Compra de ações em tesouraria</t>
  </si>
  <si>
    <t>Exercício de plano de opção de compra de ação</t>
  </si>
  <si>
    <t>Aquição de participação em não controladores</t>
  </si>
  <si>
    <t>Dividendos pagos</t>
  </si>
  <si>
    <t>Caixa líquido gerado (utilizado) nas atividades de financiamento</t>
  </si>
  <si>
    <t>VARIAÇÃO LÍQUIDA DE CAIXA</t>
  </si>
  <si>
    <t>Caixa e equivalentes de caixa no início do exercício</t>
  </si>
  <si>
    <t>Efeito da variação cambial sobre o saldo de caixa e equivalentes de caixa</t>
  </si>
  <si>
    <t>Caixa e equivalentes de caixa no final do exercício</t>
  </si>
  <si>
    <t>Acréscimo (decréscimo) líquido em caixa e equivalente de caixa</t>
  </si>
  <si>
    <t>DEMONSTRAÇÃO DE RESULTADOS</t>
  </si>
  <si>
    <t>Receita Operacional Líquida</t>
  </si>
  <si>
    <t>Custo dos Serviços Prestados</t>
  </si>
  <si>
    <t>Lucro Bruto</t>
  </si>
  <si>
    <t>Margem Bruta (%)</t>
  </si>
  <si>
    <t>n/a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</si>
  <si>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</si>
  <si>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</si>
  <si>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</si>
  <si>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</si>
  <si>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</si>
  <si>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</si>
  <si>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</si>
  <si>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Propriedades para investimentos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</si>
  <si>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</si>
  <si>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</si>
  <si>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</si>
  <si>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</si>
  <si>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</si>
  <si>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DEMONSTRAÇÕES DE RESULTADOS CONSOLIDADO COSAN IFRS</t>
  </si>
  <si>
    <t>Efeito da formação da JV</t>
  </si>
  <si>
    <t>BALANÇO PATRIMONIAL CONSOLIDADO COSAN IFRS</t>
  </si>
  <si>
    <t>Operações Descontinuadas</t>
  </si>
  <si>
    <t>Operação descontinuada</t>
  </si>
  <si>
    <t>Reserva estatutária</t>
  </si>
  <si>
    <t>FLUXO DE CAIXA IFRS</t>
  </si>
  <si>
    <t>Lucro Líquido do período atribuível à Cosan</t>
  </si>
  <si>
    <t>Depreciações e Amortizações</t>
  </si>
  <si>
    <t>Variação valor justo dos ativos biológicos</t>
  </si>
  <si>
    <t>Equivalência patrimonial em controladas em conjunto</t>
  </si>
  <si>
    <t>Perda (ganho) apurada nas baixas do ativo permanente</t>
  </si>
  <si>
    <t>Ganho líquido apurado em adesão/Liquidação antecipada REFIS</t>
  </si>
  <si>
    <t>Resultado de formação das Joint Ventures</t>
  </si>
  <si>
    <t>Ganho na utilização de prejuízo fiscal em Joint Venture</t>
  </si>
  <si>
    <t>Plano de ações</t>
  </si>
  <si>
    <t>Valor justo de propriedades para investimento</t>
  </si>
  <si>
    <t>Valor justo de ativos mantido para venda</t>
  </si>
  <si>
    <t>Ganho com ações indenizatórias</t>
  </si>
  <si>
    <t>Variações nos ativos e passivos</t>
  </si>
  <si>
    <t>Adiantamento a fornecedores</t>
  </si>
  <si>
    <t>Impostos e Contrib. Sociais a recolher</t>
  </si>
  <si>
    <t>Impostos a Recuperar</t>
  </si>
  <si>
    <t>Caixa gerado na operação descontinuada</t>
  </si>
  <si>
    <t>Caixa líquido gerado nas atividades operacionais</t>
  </si>
  <si>
    <t>Caixa Contribuído na formação da Raízen</t>
  </si>
  <si>
    <t>Dividendos recebidos</t>
  </si>
  <si>
    <t>Integralização de capital em coligadas</t>
  </si>
  <si>
    <t>Adições ao Investimento</t>
  </si>
  <si>
    <t>Gastos com plantio e tratos de cana</t>
  </si>
  <si>
    <t>Caixa recebido na venda de ativos permanentes</t>
  </si>
  <si>
    <t>Caixa utilizado de operações descontinuadas</t>
  </si>
  <si>
    <t>Caixa recebido na venda de operações descontinuadas</t>
  </si>
  <si>
    <t>Caixa Recebido em Incorporação/Aquisição</t>
  </si>
  <si>
    <t>Captação de Empréstimos e Financiamentos</t>
  </si>
  <si>
    <t>Amortização de empréstimos e financiamentos</t>
  </si>
  <si>
    <t>Amortização de juros s/ empréstimos e financiamentos</t>
  </si>
  <si>
    <t>Captação por meio de ações preferenciais</t>
  </si>
  <si>
    <t>Conta Garantida – Movimentação</t>
  </si>
  <si>
    <t>Integralização de capital</t>
  </si>
  <si>
    <t>Integralização de capital por acionistas não controladores em controladas em conjunto</t>
  </si>
  <si>
    <t>Exercício de plano de opção de ação</t>
  </si>
  <si>
    <t>Aquisição de participação de acionistas não controladores</t>
  </si>
  <si>
    <t>Operações descontinuadas</t>
  </si>
  <si>
    <t>Caixa líquido gerado nas atividades de financiamento</t>
  </si>
  <si>
    <t>Saldo de caixa e equivalentes no início do período</t>
  </si>
  <si>
    <t>Saldo de caixa e equivalentes no final do período</t>
  </si>
  <si>
    <t>DEMONSTRAÇÕES DE RESULTADOS PROFORMA</t>
  </si>
  <si>
    <t>AJUSTES EBITDA</t>
  </si>
  <si>
    <t>Raízen Combustíveis</t>
  </si>
  <si>
    <t>(+) Venda de Ativos</t>
  </si>
  <si>
    <t>(+) Efeitos Pontuais²</t>
  </si>
  <si>
    <t>Raízen Energia</t>
  </si>
  <si>
    <t>(+) Variação do Ativo Biológico</t>
  </si>
  <si>
    <t>Total Ajustes EBITDA¹</t>
  </si>
  <si>
    <t>EBITDA Ajustado</t>
  </si>
  <si>
    <t>Margem EBITDA Ajustado (%)</t>
  </si>
  <si>
    <t>BALANÇO PATRIMONIAL PROFORMA</t>
  </si>
  <si>
    <t>Operação descontinuada - Ativo</t>
  </si>
  <si>
    <t>Operação descontinuada - Passivo</t>
  </si>
  <si>
    <t>FLUXO DE CAIXA PROFORMA</t>
  </si>
  <si>
    <t>Amortização de receitas antecipadas</t>
  </si>
  <si>
    <t>Amortização de despesas pagas antecipadamente</t>
  </si>
  <si>
    <t>Juros pagos</t>
  </si>
  <si>
    <t>Impostos de renda e contribuição social sobre o lucro pagos</t>
  </si>
  <si>
    <t>Aquisições de investimentos</t>
  </si>
  <si>
    <t>Variação líquidas de dívidas de alto giro</t>
  </si>
  <si>
    <t>Aplicações financeiras vinculadas a financiamentos (caixa restrito)</t>
  </si>
  <si>
    <t>Nota 1 - Resultados Cosan S/A Proforma consideram 50% da Raízen e exclui os resultados da Rumo Logística a partir do 1T14.</t>
  </si>
  <si>
    <t>Nota 2 - Efeitos decorrentes de ganhos (perdas) pontuais quando aplicável.</t>
  </si>
  <si>
    <t>DADOS OPERACIONAIS</t>
  </si>
  <si>
    <t>(Em milhões de litros)</t>
  </si>
  <si>
    <t>Vendas de Combustíveis</t>
  </si>
  <si>
    <t>Etanol</t>
  </si>
  <si>
    <t>Gasolina</t>
  </si>
  <si>
    <t>Diesel</t>
  </si>
  <si>
    <t>Aviação</t>
  </si>
  <si>
    <t>Outros Produtos</t>
  </si>
  <si>
    <t>Volume Ciclo Otto (Gasolina+Etanol)</t>
  </si>
  <si>
    <t>Volume Gasolina Equivalente</t>
  </si>
  <si>
    <t>Custo de Produto Vendido</t>
  </si>
  <si>
    <t>EBIT</t>
  </si>
  <si>
    <t>Margem EBIT (%)</t>
  </si>
  <si>
    <t>Margem EBIT (R$/m³)</t>
  </si>
  <si>
    <t>(+) Venda ativos</t>
  </si>
  <si>
    <t>(+) Outros Ajustes Pontuais²</t>
  </si>
  <si>
    <t>EBIT Ajustado</t>
  </si>
  <si>
    <t>Margem EBIT Ajustado (%)</t>
  </si>
  <si>
    <t>Margem EBIT Ajustado(R$/m³)</t>
  </si>
  <si>
    <t>Margem EBITDA (R$/m³)</t>
  </si>
  <si>
    <t>Margem EBITDA Ajustado(R$/m³)</t>
  </si>
  <si>
    <t>INVESTIMENTOS</t>
  </si>
  <si>
    <t>CAPEX</t>
  </si>
  <si>
    <t>Investimentos em controladas em conjunto</t>
  </si>
  <si>
    <t>TOTAL DO ATIVO (R$)</t>
  </si>
  <si>
    <t>TOTAL DO PASSIVO E PATRIMÔNIO LÍQUIDO (R$)</t>
  </si>
  <si>
    <t>ATR Cana (Kg/Ton)</t>
  </si>
  <si>
    <t>TCH (Tonelada de cana por hectare)</t>
  </si>
  <si>
    <t>ATR/ha (Toneladas de ATR por hectare)</t>
  </si>
  <si>
    <t>Nível de Mecanização</t>
  </si>
  <si>
    <t>PRODUÇÃO</t>
  </si>
  <si>
    <t>Açúcar</t>
  </si>
  <si>
    <t>VOLUME VENDIDO</t>
  </si>
  <si>
    <t>Mercado Interno</t>
  </si>
  <si>
    <t>Mercado Externo</t>
  </si>
  <si>
    <t>Próprio</t>
  </si>
  <si>
    <t>Revenda</t>
  </si>
  <si>
    <t>Revenda e Trading</t>
  </si>
  <si>
    <t>Venda de Energia Elétrica ('000 MWh)</t>
  </si>
  <si>
    <t>Venda de Açúcar</t>
  </si>
  <si>
    <t>Venda de Etanol</t>
  </si>
  <si>
    <t>Outros Produtos e Serviços</t>
  </si>
  <si>
    <t>Outros</t>
  </si>
  <si>
    <t>Custo (caixa) do Açúcar (R$/ton)</t>
  </si>
  <si>
    <t>Custo (caixa) do Etanol (R$/m³)</t>
  </si>
  <si>
    <t>Margem Ajustado EBITDA (%)</t>
  </si>
  <si>
    <t>CAPEX Total</t>
  </si>
  <si>
    <t>CAPEX Manutenção</t>
  </si>
  <si>
    <t>Ativos Biológicos</t>
  </si>
  <si>
    <t>Manutenção de Entressafra</t>
  </si>
  <si>
    <t>CAPEX Operacional</t>
  </si>
  <si>
    <t>Mecanização</t>
  </si>
  <si>
    <t>Industrial</t>
  </si>
  <si>
    <t>CAPEX de Projetos</t>
  </si>
  <si>
    <t>Cogeração e Expansão</t>
  </si>
  <si>
    <t>Outros Projetos</t>
  </si>
  <si>
    <t>(Em milhões de m³)</t>
  </si>
  <si>
    <t>Volume - Total</t>
  </si>
  <si>
    <t>Residencial</t>
  </si>
  <si>
    <t>Cogeração</t>
  </si>
  <si>
    <t>Automotivo (GNV)</t>
  </si>
  <si>
    <t>Termogeração</t>
  </si>
  <si>
    <t>Receita Operacional Bruta</t>
  </si>
  <si>
    <t>Venda de Gás</t>
  </si>
  <si>
    <t>Receita de Construção</t>
  </si>
  <si>
    <t>Impostos e Contribuições sobre Vendas</t>
  </si>
  <si>
    <t>Receita de Construção - ICPC 01</t>
  </si>
  <si>
    <t>Gás Natural e Outros</t>
  </si>
  <si>
    <t>Construção - ICPC 01</t>
  </si>
  <si>
    <t>EBITDA Normalizado</t>
  </si>
  <si>
    <t>* As informações financeiras e operacionais da Comgás passaram a ser consolidadas nos resultados da Cosan em 1º de novembro de 2012, no entanto, para fins de melhor comparabilidade, as informações apresentadas no 4T12 representam em base proforma o trimestre integral (outubro, novembro e dezembro de 2012).</t>
  </si>
  <si>
    <t>(Em Milhões de Litros)</t>
  </si>
  <si>
    <t>Volume Vendido</t>
  </si>
  <si>
    <t>Custo de Produtos e Serviços</t>
  </si>
  <si>
    <t>PORTFÓLIO DE ATIVOS</t>
  </si>
  <si>
    <t>Terras de Terceiros Administradas (MM R$)</t>
  </si>
  <si>
    <t>Área Total (ha)</t>
  </si>
  <si>
    <t>Terras Próprias (MM R$)</t>
  </si>
  <si>
    <t>Venda de Propriedades</t>
  </si>
  <si>
    <t>Arrendamento de Terras</t>
  </si>
  <si>
    <t>Custo dos Produtos Vendidos</t>
  </si>
  <si>
    <t>Demonstração de Fluxo de Caixa</t>
  </si>
  <si>
    <t>Comgás</t>
  </si>
  <si>
    <t>Radar</t>
  </si>
  <si>
    <t>Eliminações</t>
  </si>
  <si>
    <t>Cosan S/A</t>
  </si>
  <si>
    <t>Combinado Raízen</t>
  </si>
  <si>
    <t>Eliminação Total</t>
  </si>
  <si>
    <t>Consolidado Proforma</t>
  </si>
  <si>
    <t>Raízen Combinado</t>
  </si>
  <si>
    <t>Efeitos não caixa no EBITDA</t>
  </si>
  <si>
    <t>Variação de Ativos e Passivos</t>
  </si>
  <si>
    <t>Resultado financeiro operacional</t>
  </si>
  <si>
    <t>Fluxo de Caixa Operacional</t>
  </si>
  <si>
    <t>Fluxo de Caixa de Investimento</t>
  </si>
  <si>
    <t>Fluxo de Caixa de Financiamento</t>
  </si>
  <si>
    <t>Caixa livre para os acionistas (FCFE)</t>
  </si>
  <si>
    <t xml:space="preserve">     Cosan S.A</t>
  </si>
  <si>
    <t xml:space="preserve">     Comgas</t>
  </si>
  <si>
    <t xml:space="preserve">     Outros</t>
  </si>
  <si>
    <t>Impacto da variação cambial nos saldos de caixa e equivalente de caixa</t>
  </si>
  <si>
    <t>Caixa líquido gerado (consumido) no período</t>
  </si>
  <si>
    <t>3. DFC POR NEGÓCIO</t>
  </si>
  <si>
    <t>Dívida por unidade de negócio (Valores em R$ MM)</t>
  </si>
  <si>
    <t>MTM Derivativos</t>
  </si>
  <si>
    <t>Leasing</t>
  </si>
  <si>
    <t>Despesa com colocação de títulos</t>
  </si>
  <si>
    <t>Debêntures</t>
  </si>
  <si>
    <t>BNDES</t>
  </si>
  <si>
    <t>Finame</t>
  </si>
  <si>
    <t>Conta Garantida</t>
  </si>
  <si>
    <t>Capital de Giro</t>
  </si>
  <si>
    <t>Notas de Crédito</t>
  </si>
  <si>
    <t>Finep</t>
  </si>
  <si>
    <t>Bond (Senior Notes 2018)</t>
  </si>
  <si>
    <t>Endividamento Total</t>
  </si>
  <si>
    <t>Caixa e Equivalentes de Caixa e Títulos e Valores Mobiliários</t>
  </si>
  <si>
    <t>Dívida Bancária Líquida</t>
  </si>
  <si>
    <t>Raízen</t>
  </si>
  <si>
    <t>ACC</t>
  </si>
  <si>
    <t>Crédito Rural</t>
  </si>
  <si>
    <t>Nota Promissória</t>
  </si>
  <si>
    <t>Finem</t>
  </si>
  <si>
    <t>Pré-pagamento de Exportações</t>
  </si>
  <si>
    <t>Endividamento Raízen</t>
  </si>
  <si>
    <t>Endividamento Raízen (50%)</t>
  </si>
  <si>
    <t>Caixa e Equivalentes de Caixa e Títulos e Valores Mobiliários Raízen</t>
  </si>
  <si>
    <t>Endividamento Bancário Líquido Raízen (50%)</t>
  </si>
  <si>
    <t>Cosan Energia Proforma</t>
  </si>
  <si>
    <t>Endividamento Total (incluindo Raízen)</t>
  </si>
  <si>
    <t>Dívida Bancária Líquida (incluindo Raízen)</t>
  </si>
  <si>
    <t>Obrigações com acionistas preferencialistas em subsidiárias</t>
  </si>
  <si>
    <t>Endividamento Bancário Líquido Total e obrigações com acionistas
preferencialistas em subsidiarias</t>
  </si>
  <si>
    <t>4. ENDIVIDAMENTO POR NEGÓCIO</t>
  </si>
  <si>
    <t>Rebate</t>
  </si>
  <si>
    <t>1T16</t>
  </si>
  <si>
    <t>Foreign loans</t>
  </si>
  <si>
    <t>Dividendos Líquidos</t>
  </si>
  <si>
    <t>Cosan Corporativo</t>
  </si>
  <si>
    <t>Endividamento Cosan Corporativo</t>
  </si>
  <si>
    <t>2T16</t>
  </si>
  <si>
    <t>Outros Passivos Financeiros</t>
  </si>
  <si>
    <t>Ativo Biológico</t>
  </si>
  <si>
    <t>Consolidado Contábil</t>
  </si>
  <si>
    <t>Subscrição de minoritários</t>
  </si>
  <si>
    <t>Outros ativos financeiros - TVM</t>
  </si>
  <si>
    <t>Outros Ativos Financeiros</t>
  </si>
  <si>
    <t>3T16</t>
  </si>
  <si>
    <t>Resultado na venda de Investimentos</t>
  </si>
  <si>
    <t>LAIR em operação descontinuada</t>
  </si>
  <si>
    <t>EBITDA Ex-Equivalência Patrimonial</t>
  </si>
  <si>
    <t>Aquisição de participações de não controladores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</si>
  <si>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</si>
  <si>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</si>
  <si>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</si>
  <si>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</si>
  <si>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</si>
  <si>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</si>
  <si>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</si>
  <si>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</si>
  <si>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</si>
  <si>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</si>
  <si>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</si>
  <si>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</si>
  <si>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</si>
  <si>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</si>
  <si>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</si>
  <si>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</si>
  <si>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</si>
  <si>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</si>
  <si>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</si>
  <si>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</si>
  <si>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</si>
  <si>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Set/12</t>
  </si>
  <si>
    <t>Dez/12</t>
  </si>
  <si>
    <t>Mar/13</t>
  </si>
  <si>
    <t>Jun/13</t>
  </si>
  <si>
    <t>Set/13</t>
  </si>
  <si>
    <t>Dez/13</t>
  </si>
  <si>
    <t>Mar/14</t>
  </si>
  <si>
    <t>Jun/14</t>
  </si>
  <si>
    <t xml:space="preserve"> -   </t>
  </si>
  <si>
    <t>Projetos de Cogeração</t>
  </si>
  <si>
    <t>Expansão e Outros Projetos</t>
  </si>
  <si>
    <t>4T12*</t>
  </si>
  <si>
    <t>4T16</t>
  </si>
  <si>
    <t>Número de postos revendedores</t>
  </si>
  <si>
    <t>Moove</t>
  </si>
  <si>
    <t>1T17</t>
  </si>
  <si>
    <t>Resolução 4131</t>
  </si>
  <si>
    <t>Empréstimos no Exterior</t>
  </si>
  <si>
    <t>Finimp</t>
  </si>
  <si>
    <t>EIB</t>
  </si>
  <si>
    <t>Bond (Senior Notes 2027)</t>
  </si>
  <si>
    <t>Bônus Perpétuos</t>
  </si>
  <si>
    <t>Bond (Senior Notes 2023)</t>
  </si>
  <si>
    <t>Outros Empréstimos</t>
  </si>
  <si>
    <t>Bond (Senior Notes 2017)</t>
  </si>
  <si>
    <t>Bond (Senior Notes 2014)</t>
  </si>
  <si>
    <t>Certificado de Recebíveis do Agronegócio (CRA)</t>
  </si>
  <si>
    <t>2T17</t>
  </si>
  <si>
    <t>Contribuição de capital em associadas</t>
  </si>
  <si>
    <t>Cosan Lubrificantes</t>
  </si>
  <si>
    <t>Endividamento Cosan Lubrificantes</t>
  </si>
  <si>
    <t>(+) Ajuste do efeito câmbio no açúcar</t>
  </si>
  <si>
    <t>3T17</t>
  </si>
  <si>
    <t>Passivo a descoberto</t>
  </si>
  <si>
    <t>Pagamento de principal</t>
  </si>
  <si>
    <t>Pagamento de juros</t>
  </si>
  <si>
    <t>Captação</t>
  </si>
  <si>
    <t>Caixa Restrito</t>
  </si>
  <si>
    <t>4T17</t>
  </si>
  <si>
    <t>FRN - Floting Rate Note</t>
  </si>
  <si>
    <t>Caixa líquido adquirido em combinação de negócio</t>
  </si>
  <si>
    <t>1T18</t>
  </si>
  <si>
    <t>Investimentos³</t>
  </si>
  <si>
    <t>Nota 3 - Inclui investimentos em ativos decorrentes de contratos com clientes.</t>
  </si>
  <si>
    <t>2T18</t>
  </si>
  <si>
    <t>Ativos de contratos com clientes</t>
  </si>
  <si>
    <t>(+) Ativos decorrentes de contratos com clientes</t>
  </si>
  <si>
    <t>C10101000</t>
  </si>
  <si>
    <t>C10113000</t>
  </si>
  <si>
    <t>C10105000</t>
  </si>
  <si>
    <t>C10208000</t>
  </si>
  <si>
    <t>C10208900</t>
  </si>
  <si>
    <t>C10210000</t>
  </si>
  <si>
    <t>C10211000</t>
  </si>
  <si>
    <t>C20104000</t>
  </si>
  <si>
    <t>C20400000</t>
  </si>
  <si>
    <t>C40000000</t>
  </si>
  <si>
    <t>E49101001101</t>
  </si>
  <si>
    <t>C50100000</t>
  </si>
  <si>
    <t>C50200000</t>
  </si>
  <si>
    <t>E58101001101</t>
  </si>
  <si>
    <t>C60000000</t>
  </si>
  <si>
    <t>E70110000</t>
  </si>
  <si>
    <t>E70120000</t>
  </si>
  <si>
    <t>E70210000</t>
  </si>
  <si>
    <t>E70214000</t>
  </si>
  <si>
    <t>E70000000</t>
  </si>
  <si>
    <t>C80101000</t>
  </si>
  <si>
    <t>C82000000</t>
  </si>
  <si>
    <t>CO1003</t>
  </si>
  <si>
    <t>C70000000</t>
  </si>
  <si>
    <t>E59101001102</t>
  </si>
  <si>
    <t>C40101002</t>
  </si>
  <si>
    <t>C40101003</t>
  </si>
  <si>
    <t>C40101004</t>
  </si>
  <si>
    <t>C50103000</t>
  </si>
  <si>
    <t>C30102008</t>
  </si>
  <si>
    <t>E50103000102</t>
  </si>
  <si>
    <t>E40101001207</t>
  </si>
  <si>
    <t>E50103000107</t>
  </si>
  <si>
    <t>CPV - Juros Capital Proprio</t>
  </si>
  <si>
    <t>Depreciação BUP</t>
  </si>
  <si>
    <t>Maps</t>
  </si>
  <si>
    <t>Depreciação e amortização - OPEX</t>
  </si>
  <si>
    <t>Depreciação LNR</t>
  </si>
  <si>
    <t>E70130000</t>
  </si>
  <si>
    <t>E70150000</t>
  </si>
  <si>
    <t>C10103100</t>
  </si>
  <si>
    <t>C20101800</t>
  </si>
  <si>
    <t>C20103100</t>
  </si>
  <si>
    <t>C20201100</t>
  </si>
  <si>
    <t>C10116000</t>
  </si>
  <si>
    <t>C10209100</t>
  </si>
  <si>
    <t>RI33010002</t>
  </si>
  <si>
    <t>RI33010003</t>
  </si>
  <si>
    <t>RI33010001</t>
  </si>
  <si>
    <t>RI33010004</t>
  </si>
  <si>
    <t>RI33010005</t>
  </si>
  <si>
    <t>RI42000001</t>
  </si>
  <si>
    <t>RI42000003</t>
  </si>
  <si>
    <t>E30100000232</t>
  </si>
  <si>
    <t>E30100000205</t>
  </si>
  <si>
    <t>E30100000207</t>
  </si>
  <si>
    <t>E30100000209</t>
  </si>
  <si>
    <t>E30100000212</t>
  </si>
  <si>
    <t>DE02</t>
  </si>
  <si>
    <t>DE01</t>
  </si>
  <si>
    <t>C50201006</t>
  </si>
  <si>
    <t>C50201019</t>
  </si>
  <si>
    <t>C50201049</t>
  </si>
  <si>
    <t>C50201078</t>
  </si>
  <si>
    <t>RI52000001</t>
  </si>
  <si>
    <t>RI42000002</t>
  </si>
  <si>
    <t>RI34020001</t>
  </si>
  <si>
    <t>C10100000</t>
  </si>
  <si>
    <t>C10200000</t>
  </si>
  <si>
    <t>C20100000</t>
  </si>
  <si>
    <t>C20200000</t>
  </si>
  <si>
    <t>C20300000</t>
  </si>
  <si>
    <t>##RS</t>
  </si>
  <si>
    <t>##RE</t>
  </si>
  <si>
    <t>Empresa</t>
  </si>
  <si>
    <t>Balanço</t>
  </si>
  <si>
    <t>DRE</t>
  </si>
  <si>
    <t>Monthly</t>
  </si>
  <si>
    <t>LGJVD1</t>
  </si>
  <si>
    <t>C30100000</t>
  </si>
  <si>
    <t>3T18</t>
  </si>
  <si>
    <t>Ativo de contratos com clientes CP</t>
  </si>
  <si>
    <t>Ativo de contratos com clientes LP</t>
  </si>
  <si>
    <t>PT</t>
  </si>
  <si>
    <t>ENG</t>
  </si>
  <si>
    <t>SSMA e Sustaining</t>
  </si>
  <si>
    <t>(IN R$ MILLION)</t>
  </si>
  <si>
    <t>Net Operating Revenue</t>
  </si>
  <si>
    <t>Gross Profit</t>
  </si>
  <si>
    <t>Equity Pick-up</t>
  </si>
  <si>
    <t>Cost of gross debt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</si>
  <si>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</si>
  <si>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</si>
  <si>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</si>
  <si>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</si>
  <si>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</si>
  <si>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and Social Contribution Taxes</t>
  </si>
  <si>
    <t>Profit (loss) attributable to noncontrolling interest</t>
  </si>
  <si>
    <t>RECONCILIATION OF EBITDA</t>
  </si>
  <si>
    <t>Net Income (Loss)</t>
  </si>
  <si>
    <t>Financial Results, Net</t>
  </si>
  <si>
    <t>Depreciation and Amortization</t>
  </si>
  <si>
    <t>Noncontrolling interest</t>
  </si>
  <si>
    <t>Cash and Cash Equivalents</t>
  </si>
  <si>
    <t>Inventories</t>
  </si>
  <si>
    <t>Investments</t>
  </si>
  <si>
    <t>Intangible</t>
  </si>
  <si>
    <t>TOTAL ASSETS</t>
  </si>
  <si>
    <t>Suppliers</t>
  </si>
  <si>
    <t>Salaries Payable</t>
  </si>
  <si>
    <t>Equity</t>
  </si>
  <si>
    <t>TOTAL LIABILITIES AND EQUITY</t>
  </si>
  <si>
    <t>Investment Securities</t>
  </si>
  <si>
    <t>(+) Assets arising from contracts with clients</t>
  </si>
  <si>
    <t>Margin EBITDA Adjusted (%)</t>
  </si>
  <si>
    <t>Property, Plant and Equipment</t>
  </si>
  <si>
    <t>Note 2 - Nonrecurring gains/losses, if applicable.</t>
  </si>
  <si>
    <t>OPERATIONAL FIGURES</t>
  </si>
  <si>
    <t>(Million liters)</t>
  </si>
  <si>
    <t>Fuel Sales</t>
  </si>
  <si>
    <t>Ethanol</t>
  </si>
  <si>
    <t>Gasoline</t>
  </si>
  <si>
    <t>Aviation</t>
  </si>
  <si>
    <t>Other Products</t>
  </si>
  <si>
    <t>Volume Ciclo Otto (Gasoline+Ethanol)</t>
  </si>
  <si>
    <t>Volume Gasoline Equivalent</t>
  </si>
  <si>
    <t>Number of Gas Station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</si>
  <si>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</si>
  <si>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</si>
  <si>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</si>
  <si>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</si>
  <si>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</si>
  <si>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</si>
  <si>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Margin EBIT (%)</t>
  </si>
  <si>
    <t>Margin EBIT (R$/m³)</t>
  </si>
  <si>
    <t>(+) Assets Sale</t>
  </si>
  <si>
    <t>(+) Nonrecurring Items²</t>
  </si>
  <si>
    <t>EBIT Adjusted</t>
  </si>
  <si>
    <t>Margin EBIT Adjusted (%)</t>
  </si>
  <si>
    <t>Margin EBIT Adjusted(R$/m³)</t>
  </si>
  <si>
    <t>Margin EBITDA (%)</t>
  </si>
  <si>
    <t>Margin EBITDA (R$/m³)</t>
  </si>
  <si>
    <t>EBITDA Adjusted</t>
  </si>
  <si>
    <t>Margin EBITDA Adjusted(R$/m³)</t>
  </si>
  <si>
    <t>BALANCE SHEET</t>
  </si>
  <si>
    <t>Assets</t>
  </si>
  <si>
    <t>Accounts Receivable</t>
  </si>
  <si>
    <t>Assets from contracts with clients ST</t>
  </si>
  <si>
    <t>Other Current Assets</t>
  </si>
  <si>
    <t>Investments in Jointly Ventures</t>
  </si>
  <si>
    <t>Investment Property</t>
  </si>
  <si>
    <t>Assets from contracts with clients LT</t>
  </si>
  <si>
    <t>Other Non-Current Assets</t>
  </si>
  <si>
    <t>Liabilities</t>
  </si>
  <si>
    <t>Loans and Borrowings</t>
  </si>
  <si>
    <t>Other Current Liabilities</t>
  </si>
  <si>
    <t>Other Non-Current Liabilities</t>
  </si>
  <si>
    <t>Note 3 - Includes investments in assets arising from contracts with clients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</si>
  <si>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</si>
  <si>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</si>
  <si>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</si>
  <si>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</si>
  <si>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</si>
  <si>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</si>
  <si>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</si>
  <si>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</si>
  <si>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</si>
  <si>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</si>
  <si>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</si>
  <si>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</si>
  <si>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</si>
  <si>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</si>
  <si>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</si>
  <si>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</si>
  <si>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</si>
  <si>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</si>
  <si>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</si>
  <si>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</si>
  <si>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</si>
  <si>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</si>
  <si>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</si>
  <si>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</si>
  <si>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</si>
  <si>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</si>
  <si>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</si>
  <si>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(Apr-Jun)</t>
  </si>
  <si>
    <t>(Jul-Sep)</t>
  </si>
  <si>
    <t>(Oct-Dec)</t>
  </si>
  <si>
    <t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t>
  </si>
  <si>
    <t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t>
  </si>
  <si>
    <t>3. COSAN S/A (CSAN3) - CASH GENERATION</t>
  </si>
  <si>
    <t>4. BUSINESSES DEBT</t>
  </si>
  <si>
    <t>NOTES</t>
  </si>
  <si>
    <t>From April 1, 2013, through the adoption of the accounting standard IFRS 11 (CPC 19), the results of Raizen Energy and Raízen Combustíveis are no longer proportionally consolidated (50%) by Cosan, going to be reported in the "Equity Pick-up", considering the proportionate share of the results. As the Company's disclosures, this effect is reported retroactively since 1Q12 in "COSAN SA - IFRS".</t>
  </si>
  <si>
    <t>Given the importance of Raizen operations on the results of Cosan and better comparability of its financial data, it is reported at "COSAN SA - PROFORMA", 100% of the consolidated results of Comgás, Rumo, Cosan Lubrificantes, Radar and Cosan Corporate, and 50% of Raízen Energia and Raízen Combustíveis results.</t>
  </si>
  <si>
    <t>4Q18</t>
  </si>
  <si>
    <t>4T18</t>
  </si>
  <si>
    <t>2.1 RAÍZEN COMBUSTÍVEIS CONSOLIDADO</t>
  </si>
  <si>
    <t>2.1 RAÍZEN COMBUSTÍVEIS CONSOLIDATED</t>
  </si>
  <si>
    <t>Custos Médios (caixa) Unitários</t>
  </si>
  <si>
    <t>1T19</t>
  </si>
  <si>
    <t>Arrendamento mercantil</t>
  </si>
  <si>
    <t>Direito de Uso</t>
  </si>
  <si>
    <t>Amortização de empréstimos e financiamentos IFRS 16</t>
  </si>
  <si>
    <t>Amortização de juros s/ empréstimos e financiamentos IFRS 16</t>
  </si>
  <si>
    <t>EBITDA Normalizado Ajustado</t>
  </si>
  <si>
    <t>Margem EBITDA Normalizada ajustada (%)</t>
  </si>
  <si>
    <t>Pagamento de arredamento</t>
  </si>
  <si>
    <t>Passivo de arrendamento (IFRS 16)</t>
  </si>
  <si>
    <t>Corporativo</t>
  </si>
  <si>
    <t>MTM Derivativos - Ativo</t>
  </si>
  <si>
    <t>MTM Derivativos - Passivo</t>
  </si>
  <si>
    <t>2T19</t>
  </si>
  <si>
    <t>EBITDA - Visão Raízen Combustíveis</t>
  </si>
  <si>
    <t>Baixa de valor justo dos ativos</t>
  </si>
  <si>
    <t>Direito de Exclusividade de Fornecimento</t>
  </si>
  <si>
    <t>Ajuste de lucro não realizado</t>
  </si>
  <si>
    <t>EBITDA - Visão Cosan</t>
  </si>
  <si>
    <t>Lucro líquido - Visão Raízen Combustíveis</t>
  </si>
  <si>
    <t>Imposto de Renda (34%)</t>
  </si>
  <si>
    <t>Lucro líquido - Visão Cosan</t>
  </si>
  <si>
    <t>Despesa financeira</t>
  </si>
  <si>
    <t>EBITDA - Visão Raízen Energia</t>
  </si>
  <si>
    <t>Lucro líquido - Visão Raízen Energia</t>
  </si>
  <si>
    <t>Lucro líquido - Visão Comgás</t>
  </si>
  <si>
    <t>Ajustes de amortização</t>
  </si>
  <si>
    <t>Imposto de renda e contribuição social diferido</t>
  </si>
  <si>
    <t>(+) Arrendamentos (IFRS 16)</t>
  </si>
  <si>
    <t>2.3 RAÍZEN COMBUSTÍVEIS BRASIL</t>
  </si>
  <si>
    <t>2.5 RAÍZEN COMBUSTÍVEIS ARGENTINA</t>
  </si>
  <si>
    <t>2.6 RAÍZEN ENERGIA</t>
  </si>
  <si>
    <t>2.7 RAÍZEN ENERGIA SOCIETÁRIO</t>
  </si>
  <si>
    <t>2.8 COMGÁS</t>
  </si>
  <si>
    <t>2.2 RAÍZEN COMBUSTÍVEIS CORPORATE</t>
  </si>
  <si>
    <t>2.4 RAÍZEN COMBUSTÍVEIS BRAZIL CORP.</t>
  </si>
  <si>
    <t>2.3 RAÍZEN COMBUSTÍVEIS BRAZIL</t>
  </si>
  <si>
    <t>Açúcar²</t>
  </si>
  <si>
    <t>Etanol²</t>
  </si>
  <si>
    <t>Cogeração de Energia²</t>
  </si>
  <si>
    <t>Revenda e Trading³</t>
  </si>
  <si>
    <t>Nota 1 - Inclui Trading.</t>
  </si>
  <si>
    <t>Nota 2 - A partir do 1T14, inclui somente volumes de produtos próprios vendidos. Para cogeração de energia, considera volumes próprios a partir do 2T18.</t>
  </si>
  <si>
    <t>Nota 3 - Inclui operações de revenda de açúcar e revenda e trading offshore de etanol. A partir do 2T18, considera volumes de trading de energia elétrica, incluindo os volumes comercializados pela WX.</t>
  </si>
  <si>
    <t>Mercado Externo¹</t>
  </si>
  <si>
    <t>EBITDA - Visão Comgas</t>
  </si>
  <si>
    <t>Perda de Conta Caução</t>
  </si>
  <si>
    <t>2.2 RAIZEN COMB. CONSOL. SOCIETÁRIO</t>
  </si>
  <si>
    <t>2.4 RAIZEN COMB. BRASIL SOCIETÁRIO</t>
  </si>
  <si>
    <t>(+) Efeitos Pontuais¹</t>
  </si>
  <si>
    <t>Nota 1 - Efeitos pontuais ou despesas consideradas não recorrentes.</t>
  </si>
  <si>
    <t>Volume - ex-termogeração</t>
  </si>
  <si>
    <t>Cana Moída ('000 tons)</t>
  </si>
  <si>
    <t>Cana Moída Própria ('000 tons)</t>
  </si>
  <si>
    <t>Cana Moída Terceiros ('000 tons)</t>
  </si>
  <si>
    <t>Produção - ('000 Tons) Açúcar Bruto</t>
  </si>
  <si>
    <t>Produção - ('000 Tons) Açúcar Branco</t>
  </si>
  <si>
    <t>Produção - ('000 m³) Etanol Anidro</t>
  </si>
  <si>
    <t>Produção - ('000 m³) Etanol Hidratado</t>
  </si>
  <si>
    <t>Açúcar Equivalente ('000 tons)</t>
  </si>
  <si>
    <t>Venda de Açúcar ('000 Tons)</t>
  </si>
  <si>
    <t>Venda de Etanol ('000 m³)</t>
  </si>
  <si>
    <t>Venda de Açúcar Equivalente - Próprio ('000 Tons)</t>
  </si>
  <si>
    <t>(+) Efeitos Pontuais</t>
  </si>
  <si>
    <t>Nota 4 - Efeitos decorrentes de ganhos (perdas) pontuais quando aplicável.</t>
  </si>
  <si>
    <t>Volume Total Vendido</t>
  </si>
  <si>
    <t>Investimentos²</t>
  </si>
  <si>
    <t>Nota 1 - Efeitos decorrentes de ganhos (perdas) pontuais quando aplicável.</t>
  </si>
  <si>
    <t>Nota 2 - Inclui investimentos em ativos decorrentes de contratos com clientes.</t>
  </si>
  <si>
    <t>(+) Ativos decorrentes de contratos com clientes (IFRS 15)</t>
  </si>
  <si>
    <t>Raízen Combustíveis Argentina</t>
  </si>
  <si>
    <t>(+) Hedge Accounting - Dívida</t>
  </si>
  <si>
    <t>(+) Conta Corrente Regulatória</t>
  </si>
  <si>
    <t>2.7 RAÍZEN ENERGIA CORPORATE</t>
  </si>
  <si>
    <t>3T19</t>
  </si>
  <si>
    <t>1. COSAN S.A. (CSAN3) - CONSOLIDATED IFRS</t>
  </si>
  <si>
    <t>1. COSAN S.A. (CSAN3) - CONSOLIDADO CONTÁBIL IFRS</t>
  </si>
  <si>
    <t>2. COSAN S.A. (CSAN3) - CONSOLIDADO PROFORMA INCLUINDO RAÍZEN</t>
  </si>
  <si>
    <t>2. COSAN S.A. (CSAN3) - CONSOLIDATED PRO FORMA INCLUDING RAÍZEN</t>
  </si>
  <si>
    <t>Cosan S.A.</t>
  </si>
  <si>
    <t>Venda de Energia Elétrica</t>
  </si>
  <si>
    <t>Venda de Energia Elétrica - Própria</t>
  </si>
  <si>
    <t>Venda de Energia Elétrica - Revenda</t>
  </si>
  <si>
    <t>AJUSTES LUCRO LÍQUIDO</t>
  </si>
  <si>
    <t>Lucro Líquido Ajustado</t>
  </si>
  <si>
    <t>Margem Lucro Líquido Ajustado (%)</t>
  </si>
  <si>
    <t>(+) Efeito de Hedge Accounting - Dívida</t>
  </si>
  <si>
    <t>Energia Elétrica - Preço Próprio</t>
  </si>
  <si>
    <t>4T19</t>
  </si>
  <si>
    <t>Receita operacional líquida</t>
  </si>
  <si>
    <t>Capital social</t>
  </si>
  <si>
    <t>Gerais e administrativas</t>
  </si>
  <si>
    <t>Cédula de Produto Rural (CPR)</t>
  </si>
  <si>
    <t>Juros de dívidas bancárias</t>
  </si>
  <si>
    <t>1T20</t>
  </si>
  <si>
    <t>Compass Gás e Energia</t>
  </si>
  <si>
    <t>Endividamento Compass Gás e Energia</t>
  </si>
  <si>
    <t>Aporte de capital de acionistas não controladores</t>
  </si>
  <si>
    <t>Outros Recebimentos</t>
  </si>
  <si>
    <t>2.9 COMPASS GÁS E ENERGIA</t>
  </si>
  <si>
    <t>2.10 MOOVE</t>
  </si>
  <si>
    <t>2.11 COSAN CORPORATE</t>
  </si>
  <si>
    <t>2.11 COSAN CORPORATIVO</t>
  </si>
  <si>
    <t>Passivo de arrendamento</t>
  </si>
  <si>
    <t>Custos dos produtos vendidos</t>
  </si>
  <si>
    <t>Com vendas</t>
  </si>
  <si>
    <t>Outras receitas (despesas) operacionais, líquidas</t>
  </si>
  <si>
    <t>Lucro (Prejuízo) líquido</t>
  </si>
  <si>
    <t>Lucro Líquido (Prejuízo)</t>
  </si>
  <si>
    <t>ATIVO</t>
  </si>
  <si>
    <t>Patrimônio Líquido</t>
  </si>
  <si>
    <t>Reservas de capital</t>
  </si>
  <si>
    <t>Reservas de lucro</t>
  </si>
  <si>
    <t>Comercial</t>
  </si>
  <si>
    <t>0</t>
  </si>
  <si>
    <t>Caixa recebido na venda de ativos imobilizado, intangível e 
investimentos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</si>
</sst>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3" formatCode="_-* #,##0.00_-;\-* #,##0.00_-;_-* &quot;-&quot;??_-;_-@_-"/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0.0"/>
    <numFmt numFmtId="175" formatCode="_-* #,##0_-;\-* #,##0_-;_-* &quot;-&quot;??_-;_-@_-"/>
    <numFmt numFmtId="176" formatCode="_-* #,##0.0_-;\-* #,##0.0_-;_-* &quot;-&quot;??_-;_-@_-"/>
    <numFmt numFmtId="177" formatCode="#,##0.0"/>
    <numFmt numFmtId="178" formatCode="_-* #,##0.00000_-;\-* #,##0.00000_-;_-* &quot;-&quot;?_-;_-@_-"/>
    <numFmt numFmtId="179" formatCode="[$-816]mmm\'yy;@"/>
    <numFmt numFmtId="180" formatCode="_([$€-2]* #,##0.00_);_([$€-2]* \(#,##0.00\);_([$€-2]* &quot;-&quot;??_)"/>
    <numFmt numFmtId="181" formatCode="_ &quot;\&quot;* #,##0_ ;_ &quot;\&quot;* \-#,##0_ ;_ &quot;\&quot;* &quot;-&quot;_ ;_ @_ "/>
    <numFmt numFmtId="182" formatCode="General_)"/>
    <numFmt numFmtId="183" formatCode="_([$€]* #,##0.00_);_([$€]* \(#,##0.00\);_([$€]* &quot;-&quot;??_);_(@_)"/>
    <numFmt numFmtId="184" formatCode="\+#,##0.0_);\(#,##0.0\)"/>
    <numFmt numFmtId="185" formatCode="_(&quot;Cr$&quot;* #,##0_);_(&quot;Cr$&quot;* \(#,##0\);_(&quot;Cr$&quot;* &quot;-&quot;_);_(@_)"/>
    <numFmt numFmtId="186" formatCode="_(* #,##0_);_(* \(#,##0\);_(* &quot;--- &quot;_)"/>
    <numFmt numFmtId="187" formatCode="_(&quot;$&quot;* #,##0_);_(&quot;$&quot;* \(#,##0\);_(&quot;$&quot;* &quot;--- &quot;_)"/>
    <numFmt numFmtId="188" formatCode="0.0000"/>
    <numFmt numFmtId="189" formatCode="#,##0\ ;\(#,##0\);\–\ \ \ \ \ "/>
    <numFmt numFmtId="190" formatCode="_(* #,##0.0_);_(* \(#,##0.0\);_(* &quot;-&quot;?_);_(@_)"/>
    <numFmt numFmtId="191" formatCode="#,##0.00\ &quot;m³/d&quot;"/>
    <numFmt numFmtId="192" formatCode="#,##0.00_%_);\(#,##0.00\)_%;#,##0.00_%_);@_%_)"/>
    <numFmt numFmtId="193" formatCode="&quot;$&quot;* #,##0.00_);&quot;$&quot;* \(#,##0.00\)"/>
    <numFmt numFmtId="194" formatCode="_(&quot;R$ &quot;* #,##0.00_);_(&quot;R$ &quot;* \(#,##0.00\);_(&quot;R$ &quot;* &quot;-&quot;??_);_(@_)"/>
    <numFmt numFmtId="195" formatCode="0.0000_ ;[Red]\-0.0000\ "/>
    <numFmt numFmtId="196" formatCode="#,#00"/>
    <numFmt numFmtId="197" formatCode="#,##0.0_);\(#,##0.0\)"/>
    <numFmt numFmtId="198" formatCode="_-* #,##0.00\ &quot;DM&quot;_-;\-* #,##0.00\ &quot;DM&quot;_-;_-* &quot;-&quot;??\ &quot;DM&quot;_-;_-@_-"/>
    <numFmt numFmtId="199" formatCode="#,##0\ \ \ ;[Red]\(#,##0\)\ \ ;\—\ \ \ \ "/>
    <numFmt numFmtId="200" formatCode="_(* #,##0.000_);_(* \(#,##0.000\);_(* &quot;-&quot;??_);_(@_)"/>
    <numFmt numFmtId="201" formatCode="_-* #,##0.0000_-;\-* #,##0.0000_-;_-* &quot;-&quot;?_-;_-@_-"/>
    <numFmt numFmtId="202" formatCode="#,##0.000"/>
    <numFmt numFmtId="203" formatCode="_-* #,##0.000_-;\-* #,##0.000_-;_-* &quot;-&quot;???_-;_-@_-"/>
    <numFmt numFmtId="204" formatCode="_-* #,##0.00_-;\-* #,##0.00_-;_-* &quot;-&quot;?_-;_-@_-"/>
    <numFmt numFmtId="205" formatCode="_-* #,##0.000_-;\-* #,##0.000_-;_-* &quot;-&quot;?_-;_-@_-"/>
    <numFmt numFmtId="206" formatCode="_(* #,##0.0000_);_(* \(#,##0.0000\);_(* &quot;-&quot;??_);_(@_)"/>
    <numFmt numFmtId="207" formatCode="_-* #,##0.0000_-;\-* #,##0.0000_-;_-* &quot;-&quot;????_-;_-@_-"/>
  </numFmts>
  <fonts count="12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rgb="FF00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i/>
      <sz val="10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u/>
      <sz val="14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rgb="FF000000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008CBA"/>
      </top>
      <bottom style="thin">
        <color rgb="FF008CBA"/>
      </bottom>
      <diagonal/>
    </border>
    <border>
      <left/>
      <right/>
      <top/>
      <bottom style="thin">
        <color rgb="FF008CBA"/>
      </bottom>
      <diagonal/>
    </border>
    <border>
      <left/>
      <right/>
      <top style="thin">
        <color rgb="FF008CBA"/>
      </top>
      <bottom/>
      <diagonal/>
    </border>
    <border>
      <left/>
      <right/>
      <top style="thin">
        <color rgb="FF008CBA"/>
      </top>
      <bottom style="double">
        <color rgb="FF008CBA"/>
      </bottom>
      <diagonal/>
    </border>
    <border>
      <left style="dotted">
        <color theme="0" tint="-0.49244666890469069"/>
      </left>
      <right/>
      <top/>
      <bottom/>
      <diagonal/>
    </border>
    <border>
      <left/>
      <right style="dotted">
        <color theme="0" tint="-0.49244666890469069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theme="0" tint="-0.49287392803735464"/>
      </left>
      <right/>
      <top/>
      <bottom/>
      <diagonal/>
    </border>
  </borders>
  <cellStyleXfs count="3215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19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/>
    <xf numFmtId="0" fontId="19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119" fillId="0" borderId="0" applyFont="0" applyFill="0" applyBorder="0" applyAlignment="0" applyProtection="0"/>
    <xf numFmtId="0" fontId="23" fillId="0" borderId="0"/>
    <xf numFmtId="0" fontId="33" fillId="0" borderId="0"/>
    <xf numFmtId="168" fontId="3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9" fontId="33" fillId="0" borderId="0"/>
    <xf numFmtId="180" fontId="33" fillId="0" borderId="0"/>
    <xf numFmtId="179" fontId="33" fillId="0" borderId="0"/>
    <xf numFmtId="0" fontId="33" fillId="0" borderId="0"/>
    <xf numFmtId="179" fontId="33" fillId="0" borderId="0"/>
    <xf numFmtId="179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181" fontId="39" fillId="0" borderId="0" applyFont="0" applyFill="0" applyBorder="0" applyAlignment="0" applyProtection="0"/>
    <xf numFmtId="182" fontId="33" fillId="0" borderId="0"/>
    <xf numFmtId="182" fontId="40" fillId="0" borderId="0"/>
    <xf numFmtId="182" fontId="33" fillId="0" borderId="0"/>
    <xf numFmtId="182" fontId="40" fillId="0" borderId="0"/>
    <xf numFmtId="182" fontId="40" fillId="0" borderId="0"/>
    <xf numFmtId="182" fontId="40" fillId="0" borderId="0"/>
    <xf numFmtId="180" fontId="33" fillId="0" borderId="0"/>
    <xf numFmtId="180" fontId="33" fillId="0" borderId="0"/>
    <xf numFmtId="179" fontId="33" fillId="0" borderId="0"/>
    <xf numFmtId="0" fontId="33" fillId="0" borderId="0"/>
    <xf numFmtId="179" fontId="33" fillId="0" borderId="0"/>
    <xf numFmtId="179" fontId="3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33" fillId="0" borderId="0" applyFont="0" applyFill="0" applyBorder="0" applyAlignment="0"/>
    <xf numFmtId="3" fontId="45" fillId="2" borderId="0">
      <alignment horizontal="left"/>
    </xf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6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119" fillId="5" borderId="0" applyNumberFormat="0" applyBorder="0" applyAlignment="0" applyProtection="0"/>
    <xf numFmtId="0" fontId="41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6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119" fillId="9" borderId="0" applyNumberFormat="0" applyBorder="0" applyAlignment="0" applyProtection="0"/>
    <xf numFmtId="0" fontId="41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6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119" fillId="13" borderId="0" applyNumberFormat="0" applyBorder="0" applyAlignment="0" applyProtection="0"/>
    <xf numFmtId="0" fontId="41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6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119" fillId="16" borderId="0" applyNumberFormat="0" applyBorder="0" applyAlignment="0" applyProtection="0"/>
    <xf numFmtId="0" fontId="41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6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9" fillId="18" borderId="0" applyNumberFormat="0" applyBorder="0" applyAlignment="0" applyProtection="0"/>
    <xf numFmtId="0" fontId="41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6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119" fillId="2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85" fontId="33" fillId="0" borderId="0" applyFont="0" applyFill="0" applyBorder="0" applyAlignment="0" applyProtection="0"/>
    <xf numFmtId="3" fontId="47" fillId="2" borderId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6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119" fillId="21" borderId="0" applyNumberFormat="0" applyBorder="0" applyAlignment="0" applyProtection="0"/>
    <xf numFmtId="0" fontId="41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6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119" fillId="22" borderId="0" applyNumberFormat="0" applyBorder="0" applyAlignment="0" applyProtection="0"/>
    <xf numFmtId="0" fontId="41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6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9" fillId="24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6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119" fillId="25" borderId="0" applyNumberFormat="0" applyBorder="0" applyAlignment="0" applyProtection="0"/>
    <xf numFmtId="0" fontId="41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6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119" fillId="26" borderId="0" applyNumberFormat="0" applyBorder="0" applyAlignment="0" applyProtection="0"/>
    <xf numFmtId="0" fontId="41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6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19" fillId="29" borderId="0" applyNumberFormat="0" applyBorder="0" applyAlignment="0" applyProtection="0"/>
    <xf numFmtId="0" fontId="41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4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1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14" fillId="3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35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4" fillId="36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4" fillId="38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4" fillId="39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4" fillId="41" borderId="0" applyNumberFormat="0" applyBorder="0" applyAlignment="0" applyProtection="0"/>
    <xf numFmtId="0" fontId="48" fillId="30" borderId="0" applyNumberFormat="0" applyBorder="0" applyAlignment="0" applyProtection="0"/>
    <xf numFmtId="0" fontId="48" fillId="7" borderId="0" applyNumberFormat="0" applyBorder="0" applyAlignment="0" applyProtection="0"/>
    <xf numFmtId="0" fontId="48" fillId="23" borderId="0" applyNumberFormat="0" applyBorder="0" applyAlignment="0" applyProtection="0"/>
    <xf numFmtId="0" fontId="48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4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50" fillId="42" borderId="1">
      <alignment horizontal="center"/>
    </xf>
    <xf numFmtId="0" fontId="23" fillId="0" borderId="0"/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41" fillId="2" borderId="0"/>
    <xf numFmtId="0" fontId="23" fillId="0" borderId="0"/>
    <xf numFmtId="0" fontId="41" fillId="2" borderId="0"/>
    <xf numFmtId="0" fontId="41" fillId="2" borderId="0"/>
    <xf numFmtId="0" fontId="51" fillId="2" borderId="0">
      <alignment horizontal="center"/>
    </xf>
    <xf numFmtId="0" fontId="23" fillId="0" borderId="0"/>
    <xf numFmtId="0" fontId="51" fillId="2" borderId="0">
      <alignment horizontal="center"/>
    </xf>
    <xf numFmtId="0" fontId="51" fillId="2" borderId="0">
      <alignment horizontal="center"/>
    </xf>
    <xf numFmtId="0" fontId="52" fillId="2" borderId="0">
      <alignment horizontal="left"/>
    </xf>
    <xf numFmtId="0" fontId="23" fillId="0" borderId="0"/>
    <xf numFmtId="0" fontId="52" fillId="2" borderId="0">
      <alignment horizontal="left"/>
    </xf>
    <xf numFmtId="0" fontId="52" fillId="2" borderId="0">
      <alignment horizontal="left"/>
    </xf>
    <xf numFmtId="0" fontId="33" fillId="0" borderId="0" applyNumberFormat="0" applyFill="0" applyBorder="0" applyAlignment="0" applyProtection="0"/>
    <xf numFmtId="37" fontId="53" fillId="0" borderId="0"/>
    <xf numFmtId="0" fontId="33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 applyNumberFormat="0" applyFill="0" applyBorder="0" applyAlignment="0" applyProtection="0"/>
    <xf numFmtId="3" fontId="41" fillId="6" borderId="0">
      <alignment horizontal="left"/>
    </xf>
    <xf numFmtId="0" fontId="23" fillId="43" borderId="0" applyNumberFormat="0" applyBorder="0" applyAlignment="0" applyProtection="0"/>
    <xf numFmtId="0" fontId="23" fillId="2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9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4" fillId="47" borderId="0" applyNumberFormat="0" applyBorder="0" applyAlignment="0" applyProtection="0"/>
    <xf numFmtId="0" fontId="23" fillId="4" borderId="0" applyNumberFormat="0" applyBorder="0" applyAlignment="0" applyProtection="0"/>
    <xf numFmtId="0" fontId="23" fillId="48" borderId="0" applyNumberFormat="0" applyBorder="0" applyAlignment="0" applyProtection="0"/>
    <xf numFmtId="0" fontId="48" fillId="8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9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4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23" borderId="0" applyNumberFormat="0" applyBorder="0" applyAlignment="0" applyProtection="0"/>
    <xf numFmtId="0" fontId="48" fillId="52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9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14" fillId="54" borderId="0" applyNumberFormat="0" applyBorder="0" applyAlignment="0" applyProtection="0"/>
    <xf numFmtId="0" fontId="23" fillId="4" borderId="0" applyNumberFormat="0" applyBorder="0" applyAlignment="0" applyProtection="0"/>
    <xf numFmtId="0" fontId="23" fillId="55" borderId="0" applyNumberFormat="0" applyBorder="0" applyAlignment="0" applyProtection="0"/>
    <xf numFmtId="0" fontId="48" fillId="48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4" fillId="57" borderId="0" applyNumberFormat="0" applyBorder="0" applyAlignment="0" applyProtection="0"/>
    <xf numFmtId="0" fontId="23" fillId="58" borderId="0" applyNumberFormat="0" applyBorder="0" applyAlignment="0" applyProtection="0"/>
    <xf numFmtId="0" fontId="23" fillId="56" borderId="0" applyNumberFormat="0" applyBorder="0" applyAlignment="0" applyProtection="0"/>
    <xf numFmtId="0" fontId="48" fillId="44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14" fillId="59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8" fillId="2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9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14" fillId="60" borderId="0" applyNumberFormat="0" applyBorder="0" applyAlignment="0" applyProtection="0"/>
    <xf numFmtId="186" fontId="54" fillId="0" borderId="0" applyFont="0" applyFill="0" applyBorder="0" applyAlignment="0" applyProtection="0"/>
    <xf numFmtId="187" fontId="54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>
      <protection locked="0"/>
    </xf>
    <xf numFmtId="0" fontId="23" fillId="0" borderId="0"/>
    <xf numFmtId="0" fontId="23" fillId="0" borderId="0"/>
    <xf numFmtId="0" fontId="55" fillId="0" borderId="0" applyNumberFormat="0" applyFill="0" applyBorder="0" applyAlignment="0">
      <protection locked="0"/>
    </xf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38" fontId="56" fillId="49" borderId="2"/>
    <xf numFmtId="188" fontId="33" fillId="11" borderId="0" applyBorder="0" applyAlignment="0">
      <protection locked="0"/>
    </xf>
    <xf numFmtId="3" fontId="37" fillId="61" borderId="3">
      <alignment horizontal="center"/>
    </xf>
    <xf numFmtId="0" fontId="57" fillId="3" borderId="1" applyNumberFormat="0">
      <alignment horizontal="center"/>
    </xf>
    <xf numFmtId="38" fontId="57" fillId="2" borderId="1">
      <alignment horizontal="center"/>
    </xf>
    <xf numFmtId="38" fontId="57" fillId="2" borderId="1">
      <alignment horizontal="center"/>
    </xf>
    <xf numFmtId="0" fontId="58" fillId="0" borderId="0">
      <alignment horizontal="center" wrapText="1"/>
      <protection locked="0"/>
    </xf>
    <xf numFmtId="0" fontId="59" fillId="0" borderId="4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38" fillId="2" borderId="4" applyNumberFormat="0" applyFont="0" applyBorder="0" applyAlignment="0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59" fillId="0" borderId="4">
      <protection hidden="1"/>
    </xf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1" fillId="0" borderId="0" applyNumberFormat="0" applyFill="0" applyBorder="0" applyAlignment="0" applyProtection="0"/>
    <xf numFmtId="0" fontId="23" fillId="0" borderId="0"/>
    <xf numFmtId="0" fontId="23" fillId="0" borderId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0"/>
    <xf numFmtId="0" fontId="23" fillId="0" borderId="0"/>
    <xf numFmtId="0" fontId="5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61" fillId="0" borderId="0" applyNumberFormat="0" applyFill="0" applyBorder="0" applyAlignment="0" applyProtection="0"/>
    <xf numFmtId="0" fontId="23" fillId="0" borderId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23" fillId="0" borderId="0"/>
    <xf numFmtId="0" fontId="33" fillId="0" borderId="5" applyNumberFormat="0" applyFill="0" applyAlignment="0" applyProtection="0"/>
    <xf numFmtId="182" fontId="63" fillId="0" borderId="0">
      <alignment vertical="top"/>
    </xf>
    <xf numFmtId="182" fontId="63" fillId="0" borderId="0">
      <alignment vertical="top"/>
    </xf>
    <xf numFmtId="0" fontId="23" fillId="0" borderId="0"/>
    <xf numFmtId="182" fontId="63" fillId="0" borderId="0">
      <alignment vertical="top"/>
    </xf>
    <xf numFmtId="182" fontId="64" fillId="0" borderId="0">
      <alignment horizontal="right"/>
    </xf>
    <xf numFmtId="182" fontId="64" fillId="0" borderId="0">
      <alignment horizontal="left"/>
    </xf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6" fillId="0" borderId="6" applyNumberFormat="0" applyFill="0" applyProtection="0"/>
    <xf numFmtId="0" fontId="66" fillId="0" borderId="6" applyNumberFormat="0" applyFill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6" fillId="0" borderId="6" applyNumberFormat="0" applyFill="0" applyProtection="0"/>
    <xf numFmtId="0" fontId="23" fillId="0" borderId="0"/>
    <xf numFmtId="0" fontId="23" fillId="0" borderId="0"/>
    <xf numFmtId="0" fontId="33" fillId="0" borderId="6" applyNumberFormat="0" applyFill="0" applyProtection="0"/>
    <xf numFmtId="0" fontId="23" fillId="0" borderId="0"/>
    <xf numFmtId="189" fontId="66" fillId="0" borderId="5" applyFill="0" applyProtection="0"/>
    <xf numFmtId="189" fontId="66" fillId="0" borderId="5" applyFill="0" applyProtection="0"/>
    <xf numFmtId="0" fontId="23" fillId="0" borderId="0"/>
    <xf numFmtId="189" fontId="66" fillId="0" borderId="5" applyFill="0" applyProtection="0"/>
    <xf numFmtId="189" fontId="66" fillId="0" borderId="5" applyFill="0" applyProtection="0"/>
    <xf numFmtId="189" fontId="66" fillId="0" borderId="5" applyFill="0" applyProtection="0"/>
    <xf numFmtId="189" fontId="33" fillId="0" borderId="5" applyFill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10" fillId="63" borderId="8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9" fillId="0" borderId="0"/>
    <xf numFmtId="180" fontId="69" fillId="0" borderId="0"/>
    <xf numFmtId="179" fontId="69" fillId="0" borderId="0"/>
    <xf numFmtId="0" fontId="69" fillId="0" borderId="0"/>
    <xf numFmtId="0" fontId="23" fillId="0" borderId="0"/>
    <xf numFmtId="179" fontId="69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190" fontId="33" fillId="0" borderId="0" applyFont="0" applyFill="0" applyBorder="0" applyAlignment="0" applyProtection="0"/>
    <xf numFmtId="191" fontId="33" fillId="0" borderId="0" applyFont="0" applyFill="0" applyBorder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37" fillId="0" borderId="0" applyFill="0" applyBorder="0">
      <alignment horizontal="center"/>
      <protection locked="0"/>
    </xf>
    <xf numFmtId="179" fontId="37" fillId="0" borderId="0" applyFill="0" applyBorder="0">
      <alignment horizontal="center"/>
      <protection locked="0"/>
    </xf>
    <xf numFmtId="0" fontId="23" fillId="0" borderId="0"/>
    <xf numFmtId="179" fontId="37" fillId="0" borderId="0" applyFill="0" applyBorder="0">
      <alignment horizontal="center"/>
      <protection locked="0"/>
    </xf>
    <xf numFmtId="0" fontId="37" fillId="0" borderId="0" applyFill="0" applyBorder="0">
      <alignment horizontal="center"/>
      <protection locked="0"/>
    </xf>
    <xf numFmtId="0" fontId="23" fillId="0" borderId="0"/>
    <xf numFmtId="0" fontId="23" fillId="0" borderId="0"/>
    <xf numFmtId="0" fontId="23" fillId="0" borderId="0"/>
    <xf numFmtId="0" fontId="37" fillId="0" borderId="0" applyFill="0" applyBorder="0">
      <alignment horizontal="center"/>
      <protection locked="0"/>
    </xf>
    <xf numFmtId="0" fontId="71" fillId="0" borderId="0" applyFill="0" applyBorder="0" applyProtection="0">
      <alignment horizontal="center"/>
    </xf>
    <xf numFmtId="179" fontId="71" fillId="0" borderId="0" applyFill="0" applyBorder="0" applyProtection="0">
      <alignment horizontal="center"/>
    </xf>
    <xf numFmtId="0" fontId="71" fillId="0" borderId="0" applyFill="0" applyBorder="0" applyProtection="0">
      <alignment horizontal="center"/>
    </xf>
    <xf numFmtId="0" fontId="23" fillId="0" borderId="0"/>
    <xf numFmtId="0" fontId="71" fillId="0" borderId="0" applyFill="0" applyBorder="0" applyProtection="0">
      <alignment horizontal="center"/>
    </xf>
    <xf numFmtId="0" fontId="23" fillId="0" borderId="0"/>
    <xf numFmtId="0" fontId="21" fillId="55" borderId="9" applyNumberFormat="0" applyAlignment="0" applyProtection="0"/>
    <xf numFmtId="0" fontId="23" fillId="0" borderId="0"/>
    <xf numFmtId="0" fontId="12" fillId="64" borderId="11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72" fillId="0" borderId="0" applyNumberFormat="0">
      <alignment horizontal="left"/>
    </xf>
    <xf numFmtId="0" fontId="23" fillId="0" borderId="0"/>
    <xf numFmtId="0" fontId="72" fillId="0" borderId="0" applyNumberFormat="0">
      <alignment horizontal="left"/>
    </xf>
    <xf numFmtId="0" fontId="23" fillId="0" borderId="0"/>
    <xf numFmtId="0" fontId="73" fillId="2" borderId="0"/>
    <xf numFmtId="0" fontId="23" fillId="0" borderId="0"/>
    <xf numFmtId="0" fontId="74" fillId="0" borderId="12">
      <alignment horizontal="center"/>
    </xf>
    <xf numFmtId="0" fontId="2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166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6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9" fontId="7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77" fillId="0" borderId="0" applyFont="0" applyFill="0" applyBorder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179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179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179" fontId="82" fillId="0" borderId="0" applyFill="0" applyBorder="0" applyAlignment="0">
      <protection locked="0"/>
    </xf>
    <xf numFmtId="0" fontId="23" fillId="0" borderId="0"/>
    <xf numFmtId="0" fontId="23" fillId="0" borderId="0"/>
    <xf numFmtId="0" fontId="82" fillId="0" borderId="0" applyFill="0" applyBorder="0" applyAlignment="0">
      <protection locked="0"/>
    </xf>
    <xf numFmtId="0" fontId="23" fillId="0" borderId="0"/>
    <xf numFmtId="0" fontId="23" fillId="0" borderId="0"/>
    <xf numFmtId="0" fontId="82" fillId="0" borderId="0" applyFill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13"/>
    <xf numFmtId="0" fontId="23" fillId="0" borderId="0"/>
    <xf numFmtId="0" fontId="23" fillId="0" borderId="0"/>
    <xf numFmtId="0" fontId="42" fillId="0" borderId="13"/>
    <xf numFmtId="0" fontId="23" fillId="0" borderId="0"/>
    <xf numFmtId="0" fontId="23" fillId="0" borderId="0"/>
    <xf numFmtId="0" fontId="42" fillId="0" borderId="13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3" fontId="7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9" fontId="3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7" fontId="3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5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5" fontId="3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5" fillId="0" borderId="0">
      <alignment vertical="center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6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6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5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5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5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5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5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48" fillId="6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6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88" fillId="10" borderId="8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88" fillId="10" borderId="8" applyNumberFormat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88" fillId="10" borderId="8" applyNumberFormat="0" applyAlignment="0" applyProtection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41" fillId="0" borderId="0">
      <alignment vertical="top"/>
    </xf>
    <xf numFmtId="179" fontId="41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41" fillId="0" borderId="0">
      <alignment vertical="top"/>
    </xf>
    <xf numFmtId="0" fontId="2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41" fillId="0" borderId="0">
      <alignment vertical="top"/>
    </xf>
    <xf numFmtId="0" fontId="2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3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183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0" fillId="0" borderId="0" applyNumberFormat="0" applyFont="0" applyFill="0" applyBorder="0" applyAlignment="0" applyProtection="0"/>
    <xf numFmtId="0" fontId="23" fillId="0" borderId="0"/>
    <xf numFmtId="0" fontId="23" fillId="0" borderId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3" fillId="0" borderId="0"/>
    <xf numFmtId="180" fontId="33" fillId="0" borderId="0" applyFont="0" applyFill="0" applyBorder="0" applyAlignment="0" applyProtection="0"/>
    <xf numFmtId="0" fontId="33" fillId="0" borderId="0"/>
    <xf numFmtId="0" fontId="33" fillId="0" borderId="0"/>
    <xf numFmtId="0" fontId="23" fillId="0" borderId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90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3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1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6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6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166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66" borderId="0"/>
    <xf numFmtId="0" fontId="23" fillId="0" borderId="0"/>
    <xf numFmtId="0" fontId="23" fillId="0" borderId="0"/>
    <xf numFmtId="179" fontId="33" fillId="0" borderId="0" applyProtection="0">
      <alignment horizontal="right"/>
    </xf>
    <xf numFmtId="0" fontId="23" fillId="0" borderId="0"/>
    <xf numFmtId="0" fontId="23" fillId="0" borderId="0"/>
    <xf numFmtId="0" fontId="94" fillId="0" borderId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66" borderId="0"/>
    <xf numFmtId="0" fontId="23" fillId="0" borderId="0"/>
    <xf numFmtId="0" fontId="23" fillId="0" borderId="0"/>
    <xf numFmtId="0" fontId="33" fillId="0" borderId="14" applyNumberFormat="0" applyProtection="0"/>
    <xf numFmtId="0" fontId="23" fillId="0" borderId="0"/>
    <xf numFmtId="0" fontId="23" fillId="0" borderId="0"/>
    <xf numFmtId="0" fontId="95" fillId="0" borderId="14" applyNumberForma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7" fillId="0" borderId="17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" fillId="0" borderId="18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9" fillId="0" borderId="20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3" fillId="0" borderId="2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1" fillId="0" borderId="23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4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1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71" fillId="0" borderId="0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 applyFill="0" applyAlignment="0">
      <protection locked="0"/>
    </xf>
    <xf numFmtId="0" fontId="23" fillId="0" borderId="0"/>
    <xf numFmtId="0" fontId="23" fillId="0" borderId="0"/>
    <xf numFmtId="0" fontId="23" fillId="0" borderId="0"/>
    <xf numFmtId="179" fontId="71" fillId="0" borderId="5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5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2" fillId="0" borderId="0">
      <alignment horizontal="left"/>
    </xf>
    <xf numFmtId="0" fontId="23" fillId="0" borderId="0"/>
    <xf numFmtId="0" fontId="23" fillId="0" borderId="0"/>
    <xf numFmtId="0" fontId="23" fillId="0" borderId="0"/>
    <xf numFmtId="0" fontId="103" fillId="0" borderId="0" applyNumberFormat="0" applyFill="0" applyBorder="0" applyProtection="0"/>
    <xf numFmtId="0" fontId="23" fillId="0" borderId="0"/>
    <xf numFmtId="0" fontId="23" fillId="0" borderId="0"/>
    <xf numFmtId="0" fontId="23" fillId="0" borderId="0"/>
    <xf numFmtId="0" fontId="10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0" applyNumberFormat="0" applyFill="0" applyBorder="0">
      <protection locked="0"/>
    </xf>
    <xf numFmtId="0" fontId="23" fillId="0" borderId="0"/>
    <xf numFmtId="0" fontId="23" fillId="0" borderId="0"/>
    <xf numFmtId="0" fontId="106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6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8" fillId="67" borderId="8" applyNumberFormat="0" applyAlignment="0" applyProtection="0"/>
    <xf numFmtId="0" fontId="23" fillId="0" borderId="0"/>
    <xf numFmtId="0" fontId="23" fillId="0" borderId="0"/>
    <xf numFmtId="197" fontId="79" fillId="66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0" applyNumberFormat="0" applyFill="0" applyBorder="0" applyAlignment="0">
      <protection locked="0"/>
    </xf>
    <xf numFmtId="0" fontId="55" fillId="0" borderId="0" applyNumberFormat="0" applyFill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11" fillId="0" borderId="25" applyNumberFormat="0" applyFill="0" applyAlignment="0" applyProtection="0"/>
    <xf numFmtId="0" fontId="23" fillId="0" borderId="0"/>
    <xf numFmtId="0" fontId="23" fillId="0" borderId="0"/>
    <xf numFmtId="197" fontId="107" fillId="68" borderId="0"/>
    <xf numFmtId="0" fontId="23" fillId="0" borderId="0"/>
    <xf numFmtId="0" fontId="23" fillId="0" borderId="0"/>
    <xf numFmtId="0" fontId="23" fillId="0" borderId="0"/>
    <xf numFmtId="0" fontId="108" fillId="0" borderId="4">
      <alignment horizontal="left"/>
      <protection locked="0"/>
    </xf>
    <xf numFmtId="0" fontId="23" fillId="0" borderId="0"/>
    <xf numFmtId="0" fontId="23" fillId="0" borderId="0"/>
    <xf numFmtId="0" fontId="23" fillId="0" borderId="0"/>
    <xf numFmtId="179" fontId="82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9" fillId="0" borderId="0" applyNumberFormat="0" applyFont="0" applyBorder="0" applyAlignment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8" fontId="33" fillId="0" borderId="0" applyFont="0" applyFill="0" applyBorder="0" applyAlignment="0" applyProtection="0"/>
    <xf numFmtId="194" fontId="11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6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0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6" fillId="0" borderId="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 applyNumberFormat="0" applyBorder="0" applyAlignment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70" borderId="27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9" fontId="66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63" borderId="28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11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9" fillId="0" borderId="30" applyNumberFormat="0" applyFont="0" applyFill="0" applyAlignment="0" applyProtection="0"/>
    <xf numFmtId="0" fontId="119" fillId="0" borderId="6" applyNumberFormat="0" applyFont="0" applyFill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68" fontId="119" fillId="0" borderId="0" applyFont="0" applyFill="0" applyBorder="0" applyAlignment="0" applyProtection="0"/>
  </cellStyleXfs>
  <cellXfs count="452">
    <xf numFmtId="0" fontId="0" fillId="0" borderId="0" xfId="0"/>
    <xf numFmtId="0" fontId="0" fillId="0" borderId="6" xfId="0" applyBorder="1"/>
    <xf numFmtId="0" fontId="15" fillId="0" borderId="6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9" fillId="0" borderId="0" xfId="8" applyFont="1"/>
    <xf numFmtId="0" fontId="19" fillId="0" borderId="0" xfId="8" applyFont="1" applyFill="1"/>
    <xf numFmtId="0" fontId="19" fillId="0" borderId="0" xfId="8" applyFont="1" applyAlignment="1">
      <alignment horizontal="center" vertical="center"/>
    </xf>
    <xf numFmtId="0" fontId="20" fillId="0" borderId="0" xfId="8" applyFont="1" applyAlignment="1">
      <alignment wrapText="1"/>
    </xf>
    <xf numFmtId="0" fontId="21" fillId="47" borderId="0" xfId="8" applyFont="1" applyFill="1" applyAlignment="1">
      <alignment wrapText="1"/>
    </xf>
    <xf numFmtId="0" fontId="22" fillId="47" borderId="0" xfId="8" applyFont="1" applyFill="1" applyAlignment="1">
      <alignment horizontal="right" vertical="center" wrapText="1"/>
    </xf>
    <xf numFmtId="0" fontId="22" fillId="47" borderId="0" xfId="8" applyFont="1" applyFill="1" applyAlignment="1">
      <alignment horizontal="right" wrapText="1"/>
    </xf>
    <xf numFmtId="0" fontId="19" fillId="47" borderId="0" xfId="8" applyFont="1" applyFill="1"/>
    <xf numFmtId="0" fontId="20" fillId="0" borderId="0" xfId="8" applyFont="1" applyFill="1" applyAlignment="1">
      <alignment wrapText="1"/>
    </xf>
    <xf numFmtId="170" fontId="24" fillId="0" borderId="0" xfId="10" applyNumberFormat="1" applyFont="1" applyFill="1" applyAlignment="1">
      <alignment horizontal="right" vertical="center" wrapText="1"/>
    </xf>
    <xf numFmtId="0" fontId="20" fillId="0" borderId="0" xfId="8" applyFont="1" applyFill="1"/>
    <xf numFmtId="0" fontId="23" fillId="0" borderId="0" xfId="8" applyFont="1" applyFill="1" applyAlignment="1">
      <alignment horizontal="left" wrapText="1" indent="2"/>
    </xf>
    <xf numFmtId="170" fontId="20" fillId="0" borderId="0" xfId="8" applyNumberFormat="1" applyFont="1" applyFill="1"/>
    <xf numFmtId="0" fontId="19" fillId="0" borderId="0" xfId="8" applyFont="1" applyFill="1" applyAlignment="1">
      <alignment horizontal="left" wrapText="1" indent="1"/>
    </xf>
    <xf numFmtId="0" fontId="20" fillId="0" borderId="0" xfId="8" applyFont="1" applyFill="1" applyAlignment="1">
      <alignment horizontal="left" wrapText="1"/>
    </xf>
    <xf numFmtId="0" fontId="19" fillId="0" borderId="0" xfId="8" applyFont="1" applyAlignment="1">
      <alignment horizontal="left" indent="1"/>
    </xf>
    <xf numFmtId="0" fontId="25" fillId="0" borderId="0" xfId="8" applyFont="1" applyFill="1" applyBorder="1" applyAlignment="1">
      <alignment wrapText="1"/>
    </xf>
    <xf numFmtId="0" fontId="25" fillId="0" borderId="0" xfId="8" applyFont="1" applyFill="1" applyBorder="1"/>
    <xf numFmtId="0" fontId="21" fillId="47" borderId="0" xfId="8" applyFont="1" applyFill="1" applyBorder="1" applyAlignment="1">
      <alignment wrapText="1"/>
    </xf>
    <xf numFmtId="0" fontId="26" fillId="0" borderId="0" xfId="8" applyFont="1" applyFill="1" applyBorder="1" applyAlignment="1">
      <alignment wrapText="1"/>
    </xf>
    <xf numFmtId="0" fontId="26" fillId="0" borderId="0" xfId="8" applyFont="1"/>
    <xf numFmtId="0" fontId="26" fillId="0" borderId="0" xfId="8" applyFont="1" applyFill="1" applyBorder="1" applyAlignment="1">
      <alignment horizontal="left" wrapText="1"/>
    </xf>
    <xf numFmtId="0" fontId="26" fillId="0" borderId="0" xfId="8" applyFont="1" applyFill="1"/>
    <xf numFmtId="0" fontId="27" fillId="0" borderId="0" xfId="8" applyFont="1" applyAlignment="1">
      <alignment horizontal="left" wrapText="1" indent="2"/>
    </xf>
    <xf numFmtId="9" fontId="19" fillId="0" borderId="0" xfId="8" applyNumberFormat="1" applyFont="1"/>
    <xf numFmtId="171" fontId="19" fillId="0" borderId="0" xfId="8" applyNumberFormat="1" applyFont="1"/>
    <xf numFmtId="0" fontId="19" fillId="0" borderId="0" xfId="8" applyFont="1" applyFill="1" applyBorder="1"/>
    <xf numFmtId="0" fontId="19" fillId="47" borderId="0" xfId="8" applyFont="1" applyFill="1" applyBorder="1"/>
    <xf numFmtId="170" fontId="28" fillId="0" borderId="0" xfId="10" applyNumberFormat="1" applyFont="1" applyFill="1" applyBorder="1" applyAlignment="1">
      <alignment horizontal="right" vertical="center" wrapText="1"/>
    </xf>
    <xf numFmtId="0" fontId="29" fillId="0" borderId="0" xfId="8" applyFont="1" applyFill="1" applyBorder="1"/>
    <xf numFmtId="0" fontId="25" fillId="0" borderId="0" xfId="8" applyFont="1" applyFill="1" applyAlignment="1">
      <alignment horizontal="left" wrapText="1" indent="1"/>
    </xf>
    <xf numFmtId="170" fontId="28" fillId="0" borderId="0" xfId="10" applyNumberFormat="1" applyFont="1" applyFill="1" applyAlignment="1">
      <alignment horizontal="right" vertical="center" wrapText="1"/>
    </xf>
    <xf numFmtId="0" fontId="29" fillId="0" borderId="0" xfId="8" applyFont="1" applyFill="1"/>
    <xf numFmtId="0" fontId="19" fillId="0" borderId="0" xfId="8" applyFont="1" applyAlignment="1">
      <alignment horizontal="left" wrapText="1" indent="2"/>
    </xf>
    <xf numFmtId="170" fontId="16" fillId="0" borderId="0" xfId="10" applyNumberFormat="1" applyFont="1" applyFill="1" applyBorder="1" applyAlignment="1">
      <alignment horizontal="right"/>
    </xf>
    <xf numFmtId="170" fontId="16" fillId="71" borderId="0" xfId="10" applyNumberFormat="1" applyFont="1" applyFill="1" applyBorder="1" applyAlignment="1">
      <alignment horizontal="right"/>
    </xf>
    <xf numFmtId="0" fontId="20" fillId="0" borderId="0" xfId="8" applyFont="1" applyFill="1" applyAlignment="1">
      <alignment horizontal="left" wrapText="1" indent="1"/>
    </xf>
    <xf numFmtId="0" fontId="19" fillId="0" borderId="0" xfId="8" applyFont="1" applyFill="1" applyAlignment="1">
      <alignment horizontal="left" wrapText="1" indent="2"/>
    </xf>
    <xf numFmtId="0" fontId="19" fillId="0" borderId="0" xfId="8" applyFont="1" applyAlignment="1">
      <alignment horizontal="left" vertical="center" wrapText="1" indent="2"/>
    </xf>
    <xf numFmtId="0" fontId="19" fillId="0" borderId="0" xfId="8" applyFont="1" applyFill="1" applyAlignment="1">
      <alignment horizontal="left" vertical="center" wrapText="1" indent="2"/>
    </xf>
    <xf numFmtId="0" fontId="20" fillId="0" borderId="0" xfId="8" applyFont="1" applyFill="1" applyAlignment="1">
      <alignment horizontal="left" wrapText="1" indent="2"/>
    </xf>
    <xf numFmtId="170" fontId="24" fillId="0" borderId="0" xfId="10" applyNumberFormat="1" applyFont="1" applyFill="1" applyBorder="1" applyAlignment="1">
      <alignment horizontal="right"/>
    </xf>
    <xf numFmtId="0" fontId="25" fillId="0" borderId="0" xfId="8" applyFont="1" applyFill="1" applyAlignment="1">
      <alignment wrapText="1"/>
    </xf>
    <xf numFmtId="0" fontId="28" fillId="0" borderId="0" xfId="9" applyFont="1" applyFill="1" applyAlignment="1">
      <alignment horizontal="right" wrapText="1"/>
    </xf>
    <xf numFmtId="0" fontId="30" fillId="0" borderId="0" xfId="8" applyFont="1" applyFill="1" applyBorder="1" applyAlignment="1">
      <alignment vertical="center" wrapText="1"/>
    </xf>
    <xf numFmtId="0" fontId="19" fillId="0" borderId="0" xfId="8" applyFont="1" applyAlignment="1">
      <alignment horizontal="left" wrapText="1" indent="1"/>
    </xf>
    <xf numFmtId="0" fontId="26" fillId="0" borderId="0" xfId="8" applyFont="1" applyAlignment="1">
      <alignment horizontal="left" wrapText="1" indent="1"/>
    </xf>
    <xf numFmtId="0" fontId="25" fillId="0" borderId="0" xfId="8" applyFont="1" applyFill="1" applyAlignment="1">
      <alignment vertical="center" wrapText="1"/>
    </xf>
    <xf numFmtId="172" fontId="29" fillId="71" borderId="0" xfId="10" applyNumberFormat="1" applyFont="1" applyFill="1" applyBorder="1" applyAlignment="1">
      <alignment horizontal="right"/>
    </xf>
    <xf numFmtId="172" fontId="29" fillId="0" borderId="0" xfId="10" applyNumberFormat="1" applyFont="1" applyFill="1" applyBorder="1" applyAlignment="1">
      <alignment horizontal="right"/>
    </xf>
    <xf numFmtId="0" fontId="19" fillId="0" borderId="0" xfId="8" applyFont="1" applyFill="1" applyAlignment="1">
      <alignment horizontal="center" vertical="center"/>
    </xf>
    <xf numFmtId="0" fontId="28" fillId="0" borderId="0" xfId="8" applyFont="1" applyFill="1" applyAlignment="1">
      <alignment horizontal="left" wrapText="1" indent="2"/>
    </xf>
    <xf numFmtId="0" fontId="29" fillId="0" borderId="0" xfId="8" applyFont="1" applyFill="1" applyAlignment="1">
      <alignment horizontal="left" wrapText="1" indent="2"/>
    </xf>
    <xf numFmtId="0" fontId="31" fillId="0" borderId="0" xfId="8" applyFont="1" applyAlignment="1">
      <alignment horizontal="left" wrapText="1" indent="5"/>
    </xf>
    <xf numFmtId="0" fontId="19" fillId="0" borderId="0" xfId="8" applyFont="1" applyFill="1" applyAlignment="1">
      <alignment horizontal="center"/>
    </xf>
    <xf numFmtId="0" fontId="19" fillId="0" borderId="0" xfId="8" applyFont="1" applyAlignment="1">
      <alignment horizontal="center"/>
    </xf>
    <xf numFmtId="0" fontId="24" fillId="0" borderId="0" xfId="8" applyFont="1" applyAlignment="1">
      <alignment wrapText="1"/>
    </xf>
    <xf numFmtId="0" fontId="22" fillId="47" borderId="0" xfId="8" applyFont="1" applyFill="1" applyAlignment="1">
      <alignment wrapText="1"/>
    </xf>
    <xf numFmtId="172" fontId="26" fillId="0" borderId="0" xfId="4" applyNumberFormat="1" applyFont="1" applyFill="1" applyBorder="1" applyAlignment="1">
      <alignment horizontal="right" vertical="center" wrapText="1"/>
    </xf>
    <xf numFmtId="172" fontId="26" fillId="0" borderId="0" xfId="4" applyNumberFormat="1" applyFont="1" applyFill="1" applyBorder="1" applyAlignment="1">
      <alignment horizontal="right" vertical="center" wrapText="1"/>
    </xf>
    <xf numFmtId="172" fontId="32" fillId="0" borderId="0" xfId="4" applyNumberFormat="1" applyFont="1" applyFill="1" applyBorder="1" applyAlignment="1">
      <alignment horizontal="right" vertical="center" wrapText="1"/>
    </xf>
    <xf numFmtId="170" fontId="26" fillId="0" borderId="0" xfId="4" applyNumberFormat="1" applyFont="1" applyFill="1" applyBorder="1" applyAlignment="1">
      <alignment horizontal="right" vertical="center" wrapText="1"/>
    </xf>
    <xf numFmtId="17" fontId="22" fillId="47" borderId="0" xfId="8" applyNumberFormat="1" applyFont="1" applyFill="1" applyAlignment="1">
      <alignment horizontal="right" vertical="center" wrapText="1"/>
    </xf>
    <xf numFmtId="172" fontId="28" fillId="0" borderId="0" xfId="10" applyNumberFormat="1" applyFont="1" applyFill="1" applyAlignment="1">
      <alignment horizontal="right" vertical="center" wrapText="1"/>
    </xf>
    <xf numFmtId="172" fontId="19" fillId="0" borderId="0" xfId="4" applyNumberFormat="1" applyFont="1" applyFill="1" applyBorder="1" applyAlignment="1">
      <alignment horizontal="right" vertical="center" wrapText="1"/>
    </xf>
    <xf numFmtId="172" fontId="28" fillId="0" borderId="0" xfId="10" applyNumberFormat="1" applyFont="1" applyFill="1" applyBorder="1" applyAlignment="1">
      <alignment horizontal="right" vertical="center" wrapText="1"/>
    </xf>
    <xf numFmtId="0" fontId="19" fillId="0" borderId="0" xfId="8" applyFont="1" applyBorder="1"/>
    <xf numFmtId="172" fontId="19" fillId="0" borderId="0" xfId="8" applyNumberFormat="1" applyFont="1"/>
    <xf numFmtId="0" fontId="19" fillId="0" borderId="0" xfId="8" applyFont="1" applyAlignment="1">
      <alignment horizontal="left" wrapText="1" indent="4"/>
    </xf>
    <xf numFmtId="173" fontId="19" fillId="0" borderId="0" xfId="8" applyNumberFormat="1" applyFont="1"/>
    <xf numFmtId="170" fontId="24" fillId="71" borderId="0" xfId="10" applyNumberFormat="1" applyFont="1" applyFill="1" applyBorder="1" applyAlignment="1">
      <alignment horizontal="right" vertical="center"/>
    </xf>
    <xf numFmtId="170" fontId="16" fillId="71" borderId="0" xfId="10" applyNumberFormat="1" applyFont="1" applyFill="1" applyBorder="1" applyAlignment="1">
      <alignment horizontal="right" vertical="center"/>
    </xf>
    <xf numFmtId="170" fontId="26" fillId="0" borderId="0" xfId="8" applyNumberFormat="1" applyFont="1"/>
    <xf numFmtId="0" fontId="19" fillId="0" borderId="0" xfId="9" applyFont="1"/>
    <xf numFmtId="170" fontId="29" fillId="0" borderId="0" xfId="10" applyNumberFormat="1" applyFont="1" applyFill="1" applyBorder="1" applyAlignment="1">
      <alignment horizontal="right"/>
    </xf>
    <xf numFmtId="170" fontId="16" fillId="0" borderId="0" xfId="10" applyNumberFormat="1" applyFont="1" applyFill="1" applyAlignment="1">
      <alignment horizontal="right" vertical="center" wrapText="1"/>
    </xf>
    <xf numFmtId="0" fontId="29" fillId="0" borderId="0" xfId="8" applyFont="1" applyFill="1" applyAlignment="1">
      <alignment horizontal="left" wrapText="1" indent="1"/>
    </xf>
    <xf numFmtId="172" fontId="28" fillId="0" borderId="0" xfId="9" applyNumberFormat="1" applyFont="1" applyFill="1" applyAlignment="1">
      <alignment horizontal="right" wrapText="1"/>
    </xf>
    <xf numFmtId="172" fontId="29" fillId="0" borderId="0" xfId="9" applyNumberFormat="1" applyFont="1" applyFill="1" applyAlignment="1">
      <alignment horizontal="right" wrapText="1"/>
    </xf>
    <xf numFmtId="0" fontId="29" fillId="0" borderId="0" xfId="9" applyFont="1" applyFill="1" applyAlignment="1">
      <alignment horizontal="right" wrapText="1"/>
    </xf>
    <xf numFmtId="170" fontId="29" fillId="0" borderId="0" xfId="9" applyNumberFormat="1" applyFont="1" applyFill="1" applyAlignment="1">
      <alignment horizontal="right" wrapText="1"/>
    </xf>
    <xf numFmtId="172" fontId="28" fillId="0" borderId="0" xfId="10" applyNumberFormat="1" applyFont="1" applyFill="1" applyBorder="1" applyAlignment="1">
      <alignment horizontal="right" wrapText="1"/>
    </xf>
    <xf numFmtId="0" fontId="28" fillId="0" borderId="0" xfId="9" applyFont="1" applyFill="1" applyAlignment="1">
      <alignment horizontal="right" vertical="center" wrapText="1"/>
    </xf>
    <xf numFmtId="173" fontId="19" fillId="0" borderId="0" xfId="8" applyNumberFormat="1" applyFont="1" applyAlignment="1">
      <alignment horizontal="center" vertical="center"/>
    </xf>
    <xf numFmtId="0" fontId="23" fillId="0" borderId="0" xfId="8" applyFont="1" applyFill="1"/>
    <xf numFmtId="170" fontId="26" fillId="0" borderId="0" xfId="8" applyNumberFormat="1" applyFont="1" applyFill="1"/>
    <xf numFmtId="0" fontId="19" fillId="0" borderId="0" xfId="8" applyFont="1" applyFill="1" applyBorder="1" applyAlignment="1">
      <alignment horizontal="left" wrapText="1" indent="2"/>
    </xf>
    <xf numFmtId="170" fontId="19" fillId="0" borderId="0" xfId="4" applyNumberFormat="1" applyFont="1" applyFill="1" applyBorder="1" applyAlignment="1">
      <alignment horizontal="right" vertical="center" wrapText="1"/>
    </xf>
    <xf numFmtId="170" fontId="19" fillId="0" borderId="0" xfId="4" applyNumberFormat="1" applyFont="1" applyFill="1" applyBorder="1" applyAlignment="1">
      <alignment horizontal="right" vertical="center" wrapText="1"/>
    </xf>
    <xf numFmtId="0" fontId="31" fillId="0" borderId="0" xfId="8" applyFont="1" applyFill="1" applyBorder="1" applyAlignment="1">
      <alignment horizontal="left" wrapText="1" indent="2"/>
    </xf>
    <xf numFmtId="0" fontId="27" fillId="0" borderId="0" xfId="8" applyFont="1" applyFill="1" applyAlignment="1">
      <alignment horizontal="left" wrapText="1" indent="2"/>
    </xf>
    <xf numFmtId="171" fontId="19" fillId="0" borderId="0" xfId="8" applyNumberFormat="1" applyFont="1" applyFill="1"/>
    <xf numFmtId="172" fontId="16" fillId="0" borderId="0" xfId="10" applyNumberFormat="1" applyFont="1" applyFill="1" applyBorder="1" applyAlignment="1">
      <alignment horizontal="right"/>
    </xf>
    <xf numFmtId="172" fontId="24" fillId="0" borderId="0" xfId="10" applyNumberFormat="1" applyFont="1" applyFill="1" applyAlignment="1">
      <alignment horizontal="right" vertical="center" wrapText="1"/>
    </xf>
    <xf numFmtId="172" fontId="24" fillId="0" borderId="0" xfId="10" applyNumberFormat="1" applyFont="1" applyFill="1" applyBorder="1" applyAlignment="1">
      <alignment horizontal="right"/>
    </xf>
    <xf numFmtId="172" fontId="19" fillId="0" borderId="0" xfId="8" applyNumberFormat="1" applyFont="1" applyFill="1"/>
    <xf numFmtId="172" fontId="26" fillId="0" borderId="0" xfId="8" applyNumberFormat="1" applyFont="1" applyAlignment="1">
      <alignment horizontal="right" vertical="center" wrapText="1"/>
    </xf>
    <xf numFmtId="172" fontId="19" fillId="0" borderId="0" xfId="8" applyNumberFormat="1" applyFont="1" applyAlignment="1">
      <alignment horizontal="right" vertical="center" wrapText="1"/>
    </xf>
    <xf numFmtId="172" fontId="19" fillId="0" borderId="0" xfId="8" applyNumberFormat="1" applyFont="1" applyFill="1" applyAlignment="1">
      <alignment horizontal="right" vertical="center" wrapText="1"/>
    </xf>
    <xf numFmtId="172" fontId="28" fillId="0" borderId="0" xfId="8" applyNumberFormat="1" applyFont="1" applyFill="1" applyAlignment="1">
      <alignment horizontal="right" vertical="center" wrapText="1"/>
    </xf>
    <xf numFmtId="172" fontId="24" fillId="0" borderId="0" xfId="10" applyNumberFormat="1" applyFont="1" applyFill="1" applyBorder="1" applyAlignment="1">
      <alignment horizontal="right" wrapText="1"/>
    </xf>
    <xf numFmtId="172" fontId="19" fillId="0" borderId="0" xfId="8" applyNumberFormat="1" applyFont="1" applyFill="1" applyAlignment="1">
      <alignment horizontal="right" wrapText="1" indent="1"/>
    </xf>
    <xf numFmtId="172" fontId="19" fillId="0" borderId="0" xfId="8" applyNumberFormat="1" applyFont="1" applyFill="1" applyAlignment="1">
      <alignment horizontal="right" wrapText="1" indent="2"/>
    </xf>
    <xf numFmtId="0" fontId="34" fillId="0" borderId="0" xfId="8" applyFont="1" applyAlignment="1">
      <alignment horizontal="left" wrapText="1"/>
    </xf>
    <xf numFmtId="172" fontId="19" fillId="0" borderId="0" xfId="8" applyNumberFormat="1" applyFont="1" applyFill="1" applyAlignment="1">
      <alignment horizontal="center"/>
    </xf>
    <xf numFmtId="0" fontId="22" fillId="72" borderId="0" xfId="8" applyFont="1" applyFill="1" applyAlignment="1">
      <alignment wrapText="1"/>
    </xf>
    <xf numFmtId="175" fontId="26" fillId="0" borderId="0" xfId="4" applyNumberFormat="1" applyFont="1" applyFill="1" applyBorder="1" applyAlignment="1">
      <alignment horizontal="right" vertical="center" wrapText="1"/>
    </xf>
    <xf numFmtId="175" fontId="19" fillId="0" borderId="0" xfId="4" applyNumberFormat="1" applyFont="1" applyFill="1" applyBorder="1" applyAlignment="1">
      <alignment horizontal="right" vertical="center" wrapText="1"/>
    </xf>
    <xf numFmtId="175" fontId="19" fillId="71" borderId="0" xfId="4" applyNumberFormat="1" applyFont="1" applyFill="1" applyBorder="1" applyAlignment="1">
      <alignment horizontal="right" vertical="center" wrapText="1"/>
    </xf>
    <xf numFmtId="175" fontId="0" fillId="0" borderId="0" xfId="0" applyNumberFormat="1"/>
    <xf numFmtId="172" fontId="19" fillId="0" borderId="0" xfId="4" applyNumberFormat="1" applyFont="1" applyFill="1" applyBorder="1" applyAlignment="1">
      <alignment horizontal="right" vertical="center" wrapText="1"/>
    </xf>
    <xf numFmtId="172" fontId="19" fillId="71" borderId="0" xfId="4" applyNumberFormat="1" applyFont="1" applyFill="1" applyBorder="1" applyAlignment="1">
      <alignment horizontal="right" vertical="center" wrapText="1"/>
    </xf>
    <xf numFmtId="176" fontId="22" fillId="72" borderId="0" xfId="8" applyNumberFormat="1" applyFont="1" applyFill="1" applyAlignment="1">
      <alignment horizontal="right" wrapText="1"/>
    </xf>
    <xf numFmtId="177" fontId="26" fillId="0" borderId="0" xfId="4" applyNumberFormat="1" applyFont="1" applyFill="1" applyBorder="1" applyAlignment="1">
      <alignment horizontal="right" vertical="center" wrapText="1"/>
    </xf>
    <xf numFmtId="177" fontId="26" fillId="0" borderId="0" xfId="8" applyNumberFormat="1" applyFont="1" applyFill="1" applyBorder="1" applyAlignment="1">
      <alignment horizontal="right" vertical="center" wrapText="1"/>
    </xf>
    <xf numFmtId="177" fontId="19" fillId="0" borderId="0" xfId="4" applyNumberFormat="1" applyFont="1" applyFill="1" applyBorder="1" applyAlignment="1">
      <alignment horizontal="right" vertical="center" wrapText="1"/>
    </xf>
    <xf numFmtId="171" fontId="32" fillId="0" borderId="0" xfId="6" applyNumberFormat="1" applyFont="1" applyAlignment="1">
      <alignment horizontal="right"/>
    </xf>
    <xf numFmtId="170" fontId="26" fillId="0" borderId="0" xfId="4" applyNumberFormat="1" applyFont="1" applyFill="1" applyBorder="1" applyAlignment="1">
      <alignment horizontal="right" vertical="center" wrapText="1"/>
    </xf>
    <xf numFmtId="170" fontId="26" fillId="71" borderId="0" xfId="4" applyNumberFormat="1" applyFont="1" applyFill="1" applyBorder="1" applyAlignment="1">
      <alignment horizontal="right" vertical="center" wrapText="1"/>
    </xf>
    <xf numFmtId="171" fontId="32" fillId="0" borderId="0" xfId="6" applyNumberFormat="1" applyFont="1" applyFill="1" applyAlignment="1">
      <alignment horizontal="right"/>
    </xf>
    <xf numFmtId="176" fontId="19" fillId="0" borderId="0" xfId="4" applyNumberFormat="1" applyFont="1" applyFill="1" applyBorder="1" applyAlignment="1">
      <alignment horizontal="right" vertical="center" wrapText="1"/>
    </xf>
    <xf numFmtId="174" fontId="19" fillId="0" borderId="0" xfId="8" applyNumberFormat="1" applyFont="1" applyFill="1"/>
    <xf numFmtId="0" fontId="26" fillId="71" borderId="0" xfId="8" applyFont="1" applyFill="1" applyBorder="1" applyAlignment="1">
      <alignment wrapText="1"/>
    </xf>
    <xf numFmtId="176" fontId="26" fillId="71" borderId="0" xfId="4" applyNumberFormat="1" applyFont="1" applyFill="1" applyBorder="1" applyAlignment="1">
      <alignment horizontal="right" vertical="center" wrapText="1"/>
    </xf>
    <xf numFmtId="176" fontId="26" fillId="71" borderId="0" xfId="4" applyNumberFormat="1" applyFont="1" applyFill="1" applyBorder="1" applyAlignment="1">
      <alignment horizontal="right" vertical="center" wrapText="1"/>
    </xf>
    <xf numFmtId="0" fontId="19" fillId="71" borderId="0" xfId="8" applyFont="1" applyFill="1"/>
    <xf numFmtId="17" fontId="22" fillId="72" borderId="0" xfId="8" applyNumberFormat="1" applyFont="1" applyFill="1" applyAlignment="1">
      <alignment horizontal="right" wrapText="1"/>
    </xf>
    <xf numFmtId="0" fontId="25" fillId="0" borderId="0" xfId="8" applyFont="1" applyFill="1" applyBorder="1" applyAlignment="1">
      <alignment horizontal="left" wrapText="1" indent="1"/>
    </xf>
    <xf numFmtId="176" fontId="28" fillId="0" borderId="0" xfId="10" applyNumberFormat="1" applyFont="1" applyFill="1" applyBorder="1" applyAlignment="1">
      <alignment horizontal="right" vertical="center" wrapText="1"/>
    </xf>
    <xf numFmtId="0" fontId="29" fillId="0" borderId="0" xfId="8" applyFont="1" applyFill="1" applyBorder="1" applyAlignment="1">
      <alignment horizontal="left" wrapText="1" indent="2"/>
    </xf>
    <xf numFmtId="0" fontId="0" fillId="0" borderId="0" xfId="0" applyFill="1"/>
    <xf numFmtId="172" fontId="26" fillId="71" borderId="0" xfId="4" applyNumberFormat="1" applyFont="1" applyFill="1" applyBorder="1" applyAlignment="1">
      <alignment horizontal="right" vertical="center" wrapText="1"/>
    </xf>
    <xf numFmtId="172" fontId="26" fillId="71" borderId="0" xfId="4" applyNumberFormat="1" applyFont="1" applyFill="1" applyBorder="1" applyAlignment="1">
      <alignment horizontal="right" vertical="center" wrapText="1"/>
    </xf>
    <xf numFmtId="0" fontId="26" fillId="71" borderId="0" xfId="8" applyFont="1" applyFill="1"/>
    <xf numFmtId="9" fontId="26" fillId="0" borderId="0" xfId="6" applyFont="1" applyFill="1" applyBorder="1" applyAlignment="1">
      <alignment horizontal="right" vertical="center" wrapText="1"/>
    </xf>
    <xf numFmtId="9" fontId="26" fillId="71" borderId="0" xfId="6" applyFont="1" applyFill="1" applyBorder="1" applyAlignment="1">
      <alignment horizontal="right" vertical="center" wrapText="1"/>
    </xf>
    <xf numFmtId="0" fontId="26" fillId="0" borderId="0" xfId="8" applyFont="1" applyAlignment="1">
      <alignment horizontal="left" wrapText="1"/>
    </xf>
    <xf numFmtId="0" fontId="26" fillId="0" borderId="0" xfId="8" applyFont="1" applyFill="1" applyBorder="1" applyAlignment="1">
      <alignment horizontal="left" wrapText="1" indent="1"/>
    </xf>
    <xf numFmtId="0" fontId="19" fillId="71" borderId="0" xfId="8" applyFont="1" applyFill="1" applyBorder="1" applyAlignment="1">
      <alignment horizontal="left" wrapText="1" indent="2"/>
    </xf>
    <xf numFmtId="170" fontId="19" fillId="71" borderId="0" xfId="4" applyNumberFormat="1" applyFont="1" applyFill="1" applyBorder="1" applyAlignment="1">
      <alignment horizontal="right" vertical="center" wrapText="1"/>
    </xf>
    <xf numFmtId="170" fontId="19" fillId="71" borderId="0" xfId="4" applyNumberFormat="1" applyFont="1" applyFill="1" applyBorder="1" applyAlignment="1">
      <alignment horizontal="right" vertical="center" wrapText="1"/>
    </xf>
    <xf numFmtId="0" fontId="27" fillId="71" borderId="0" xfId="8" applyFont="1" applyFill="1" applyAlignment="1">
      <alignment horizontal="left" wrapText="1" indent="3"/>
    </xf>
    <xf numFmtId="170" fontId="32" fillId="71" borderId="0" xfId="4" applyNumberFormat="1" applyFont="1" applyFill="1" applyBorder="1" applyAlignment="1">
      <alignment horizontal="right" vertical="center" wrapText="1"/>
    </xf>
    <xf numFmtId="176" fontId="26" fillId="0" borderId="0" xfId="4" applyNumberFormat="1" applyFont="1" applyFill="1" applyBorder="1" applyAlignment="1">
      <alignment horizontal="right" vertical="center" wrapText="1"/>
    </xf>
    <xf numFmtId="176" fontId="19" fillId="71" borderId="0" xfId="4" applyNumberFormat="1" applyFont="1" applyFill="1" applyBorder="1" applyAlignment="1">
      <alignment horizontal="right" vertical="center" wrapText="1"/>
    </xf>
    <xf numFmtId="173" fontId="0" fillId="0" borderId="0" xfId="0" applyNumberFormat="1"/>
    <xf numFmtId="0" fontId="22" fillId="47" borderId="0" xfId="8" applyFont="1" applyFill="1" applyAlignment="1">
      <alignment wrapText="1"/>
    </xf>
    <xf numFmtId="0" fontId="26" fillId="0" borderId="0" xfId="8" applyFont="1" applyAlignment="1">
      <alignment horizontal="left" wrapText="1" indent="2"/>
    </xf>
    <xf numFmtId="0" fontId="19" fillId="0" borderId="0" xfId="8" applyFont="1" applyAlignment="1">
      <alignment horizontal="left" wrapText="1" indent="3"/>
    </xf>
    <xf numFmtId="171" fontId="32" fillId="0" borderId="0" xfId="6" applyNumberFormat="1" applyFont="1" applyFill="1" applyBorder="1" applyAlignment="1">
      <alignment horizontal="right" vertical="center" wrapText="1"/>
    </xf>
    <xf numFmtId="9" fontId="32" fillId="0" borderId="0" xfId="6" applyFont="1" applyFill="1" applyBorder="1" applyAlignment="1">
      <alignment horizontal="right" vertical="center" wrapText="1"/>
    </xf>
    <xf numFmtId="0" fontId="36" fillId="0" borderId="0" xfId="8" applyFont="1" applyAlignment="1">
      <alignment wrapText="1"/>
    </xf>
    <xf numFmtId="9" fontId="32" fillId="0" borderId="0" xfId="6" applyFont="1" applyFill="1" applyAlignment="1">
      <alignment horizontal="right" vertical="center"/>
    </xf>
    <xf numFmtId="9" fontId="32" fillId="0" borderId="0" xfId="6" applyFont="1" applyAlignment="1">
      <alignment horizontal="right" vertical="center"/>
    </xf>
    <xf numFmtId="0" fontId="29" fillId="71" borderId="0" xfId="8" applyFont="1" applyFill="1" applyAlignment="1">
      <alignment horizontal="left" wrapText="1" indent="2"/>
    </xf>
    <xf numFmtId="0" fontId="34" fillId="0" borderId="0" xfId="8" applyFont="1" applyFill="1" applyAlignment="1">
      <alignment horizontal="left" wrapText="1"/>
    </xf>
    <xf numFmtId="0" fontId="22" fillId="47" borderId="0" xfId="13" applyFont="1" applyFill="1" applyAlignment="1">
      <alignment horizontal="left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left" vertical="center" wrapText="1"/>
    </xf>
    <xf numFmtId="0" fontId="37" fillId="71" borderId="31" xfId="0" applyNumberFormat="1" applyFont="1" applyFill="1" applyBorder="1" applyAlignment="1">
      <alignment horizontal="left" vertical="center"/>
    </xf>
    <xf numFmtId="170" fontId="1" fillId="0" borderId="0" xfId="0" applyNumberFormat="1" applyFont="1"/>
    <xf numFmtId="170" fontId="37" fillId="71" borderId="31" xfId="0" applyNumberFormat="1" applyFont="1" applyFill="1" applyBorder="1" applyAlignment="1">
      <alignment horizontal="right" vertical="center"/>
    </xf>
    <xf numFmtId="170" fontId="37" fillId="5" borderId="31" xfId="0" applyNumberFormat="1" applyFont="1" applyFill="1" applyBorder="1" applyAlignment="1">
      <alignment horizontal="right" vertical="center"/>
    </xf>
    <xf numFmtId="0" fontId="1" fillId="0" borderId="0" xfId="0" applyFont="1"/>
    <xf numFmtId="0" fontId="33" fillId="71" borderId="0" xfId="0" applyNumberFormat="1" applyFont="1" applyFill="1" applyBorder="1" applyAlignment="1">
      <alignment horizontal="left" vertical="center"/>
    </xf>
    <xf numFmtId="170" fontId="33" fillId="71" borderId="0" xfId="0" applyNumberFormat="1" applyFont="1" applyFill="1" applyBorder="1" applyAlignment="1">
      <alignment horizontal="right" vertical="center"/>
    </xf>
    <xf numFmtId="170" fontId="33" fillId="5" borderId="0" xfId="0" applyNumberFormat="1" applyFont="1" applyFill="1" applyBorder="1" applyAlignment="1">
      <alignment horizontal="right" vertical="center"/>
    </xf>
    <xf numFmtId="0" fontId="33" fillId="71" borderId="32" xfId="0" applyNumberFormat="1" applyFont="1" applyFill="1" applyBorder="1" applyAlignment="1">
      <alignment horizontal="left" vertical="center"/>
    </xf>
    <xf numFmtId="0" fontId="33" fillId="71" borderId="33" xfId="0" applyNumberFormat="1" applyFont="1" applyFill="1" applyBorder="1" applyAlignment="1">
      <alignment horizontal="left" vertical="center"/>
    </xf>
    <xf numFmtId="170" fontId="33" fillId="71" borderId="33" xfId="0" applyNumberFormat="1" applyFont="1" applyFill="1" applyBorder="1" applyAlignment="1">
      <alignment horizontal="right" vertical="center"/>
    </xf>
    <xf numFmtId="170" fontId="33" fillId="5" borderId="33" xfId="0" applyNumberFormat="1" applyFont="1" applyFill="1" applyBorder="1" applyAlignment="1">
      <alignment horizontal="right" vertical="center"/>
    </xf>
    <xf numFmtId="0" fontId="37" fillId="71" borderId="0" xfId="0" applyNumberFormat="1" applyFont="1" applyFill="1" applyBorder="1" applyAlignment="1">
      <alignment horizontal="left" vertical="center"/>
    </xf>
    <xf numFmtId="170" fontId="37" fillId="71" borderId="0" xfId="0" applyNumberFormat="1" applyFont="1" applyFill="1" applyBorder="1" applyAlignment="1">
      <alignment horizontal="right" vertical="center"/>
    </xf>
    <xf numFmtId="170" fontId="37" fillId="5" borderId="0" xfId="0" applyNumberFormat="1" applyFont="1" applyFill="1" applyBorder="1" applyAlignment="1">
      <alignment horizontal="right" vertical="center"/>
    </xf>
    <xf numFmtId="0" fontId="0" fillId="0" borderId="0" xfId="0" applyFont="1"/>
    <xf numFmtId="0" fontId="37" fillId="71" borderId="34" xfId="0" applyNumberFormat="1" applyFont="1" applyFill="1" applyBorder="1" applyAlignment="1">
      <alignment horizontal="left" vertical="center"/>
    </xf>
    <xf numFmtId="170" fontId="37" fillId="71" borderId="34" xfId="0" applyNumberFormat="1" applyFont="1" applyFill="1" applyBorder="1" applyAlignment="1">
      <alignment horizontal="right" vertical="center"/>
    </xf>
    <xf numFmtId="170" fontId="37" fillId="5" borderId="34" xfId="0" applyNumberFormat="1" applyFont="1" applyFill="1" applyBorder="1" applyAlignment="1">
      <alignment horizontal="right" vertical="center"/>
    </xf>
    <xf numFmtId="178" fontId="0" fillId="0" borderId="0" xfId="0" applyNumberFormat="1"/>
    <xf numFmtId="0" fontId="112" fillId="71" borderId="0" xfId="7" applyFont="1" applyFill="1" applyAlignment="1" applyProtection="1"/>
    <xf numFmtId="0" fontId="112" fillId="71" borderId="0" xfId="7" applyFont="1" applyFill="1" applyAlignment="1" applyProtection="1">
      <alignment horizontal="left" indent="2"/>
    </xf>
    <xf numFmtId="0" fontId="113" fillId="0" borderId="0" xfId="0" applyFont="1"/>
    <xf numFmtId="0" fontId="22" fillId="47" borderId="0" xfId="14" applyFont="1" applyFill="1" applyAlignment="1">
      <alignment wrapText="1"/>
    </xf>
    <xf numFmtId="0" fontId="22" fillId="47" borderId="0" xfId="14" applyFont="1" applyFill="1" applyAlignment="1">
      <alignment horizontal="right" wrapText="1"/>
    </xf>
    <xf numFmtId="0" fontId="113" fillId="0" borderId="0" xfId="0" applyFont="1" applyAlignment="1">
      <alignment horizontal="center" vertical="center"/>
    </xf>
    <xf numFmtId="0" fontId="114" fillId="0" borderId="0" xfId="0" applyFont="1" applyBorder="1"/>
    <xf numFmtId="170" fontId="114" fillId="0" borderId="0" xfId="0" applyNumberFormat="1" applyFont="1" applyBorder="1"/>
    <xf numFmtId="0" fontId="26" fillId="5" borderId="0" xfId="8" applyFont="1" applyFill="1" applyBorder="1" applyAlignment="1">
      <alignment wrapText="1"/>
    </xf>
    <xf numFmtId="0" fontId="22" fillId="73" borderId="0" xfId="14" applyFont="1" applyFill="1" applyAlignment="1">
      <alignment wrapText="1"/>
    </xf>
    <xf numFmtId="0" fontId="22" fillId="73" borderId="0" xfId="14" applyFont="1" applyFill="1" applyAlignment="1">
      <alignment horizontal="right" wrapText="1"/>
    </xf>
    <xf numFmtId="0" fontId="22" fillId="47" borderId="0" xfId="13" applyFont="1" applyFill="1" applyAlignment="1">
      <alignment horizontal="center" vertical="center" wrapText="1"/>
    </xf>
    <xf numFmtId="9" fontId="32" fillId="0" borderId="0" xfId="6" applyNumberFormat="1" applyFont="1" applyFill="1" applyBorder="1" applyAlignment="1">
      <alignment horizontal="right" vertical="center" wrapText="1"/>
    </xf>
    <xf numFmtId="9" fontId="32" fillId="0" borderId="0" xfId="6" applyNumberFormat="1" applyFont="1" applyAlignment="1">
      <alignment horizontal="right"/>
    </xf>
    <xf numFmtId="172" fontId="28" fillId="5" borderId="0" xfId="10" applyNumberFormat="1" applyFont="1" applyFill="1" applyBorder="1" applyAlignment="1">
      <alignment horizontal="right" vertical="center" wrapText="1"/>
    </xf>
    <xf numFmtId="0" fontId="22" fillId="74" borderId="0" xfId="14" applyFont="1" applyFill="1" applyAlignment="1">
      <alignment wrapText="1"/>
    </xf>
    <xf numFmtId="172" fontId="0" fillId="0" borderId="0" xfId="0" applyNumberFormat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68" fontId="0" fillId="0" borderId="0" xfId="4" applyFont="1"/>
    <xf numFmtId="168" fontId="0" fillId="0" borderId="0" xfId="0" applyNumberFormat="1"/>
    <xf numFmtId="170" fontId="24" fillId="0" borderId="0" xfId="0" applyNumberFormat="1" applyFont="1" applyFill="1" applyAlignment="1">
      <alignment horizontal="right" vertical="center" wrapText="1"/>
    </xf>
    <xf numFmtId="170" fontId="24" fillId="71" borderId="0" xfId="0" applyNumberFormat="1" applyFont="1" applyFill="1" applyBorder="1" applyAlignment="1">
      <alignment horizontal="right" vertical="center"/>
    </xf>
    <xf numFmtId="170" fontId="16" fillId="71" borderId="0" xfId="0" applyNumberFormat="1" applyFont="1" applyFill="1" applyBorder="1" applyAlignment="1">
      <alignment horizontal="right" vertical="center"/>
    </xf>
    <xf numFmtId="170" fontId="28" fillId="0" borderId="0" xfId="0" applyNumberFormat="1" applyFont="1" applyFill="1" applyBorder="1" applyAlignment="1">
      <alignment horizontal="right" vertical="center" wrapText="1"/>
    </xf>
    <xf numFmtId="170" fontId="28" fillId="0" borderId="0" xfId="0" applyNumberFormat="1" applyFont="1" applyFill="1" applyAlignment="1">
      <alignment horizontal="right" vertical="center" wrapText="1"/>
    </xf>
    <xf numFmtId="170" fontId="29" fillId="0" borderId="0" xfId="0" applyNumberFormat="1" applyFont="1" applyFill="1" applyBorder="1" applyAlignment="1">
      <alignment horizontal="right"/>
    </xf>
    <xf numFmtId="170" fontId="16" fillId="71" borderId="0" xfId="0" applyNumberFormat="1" applyFont="1" applyFill="1" applyBorder="1" applyAlignment="1">
      <alignment horizontal="right"/>
    </xf>
    <xf numFmtId="170" fontId="16" fillId="0" borderId="0" xfId="0" applyNumberFormat="1" applyFont="1" applyFill="1" applyBorder="1" applyAlignment="1">
      <alignment horizontal="right"/>
    </xf>
    <xf numFmtId="170" fontId="24" fillId="0" borderId="0" xfId="0" applyNumberFormat="1" applyFont="1" applyFill="1" applyBorder="1" applyAlignment="1">
      <alignment horizontal="right"/>
    </xf>
    <xf numFmtId="172" fontId="29" fillId="0" borderId="0" xfId="8" applyNumberFormat="1" applyFont="1" applyFill="1" applyBorder="1"/>
    <xf numFmtId="0" fontId="22" fillId="47" borderId="0" xfId="13" applyFont="1" applyFill="1" applyAlignment="1">
      <alignment horizontal="center" vertical="center" wrapText="1"/>
    </xf>
    <xf numFmtId="176" fontId="29" fillId="0" borderId="0" xfId="10" applyNumberFormat="1" applyFont="1" applyFill="1" applyBorder="1" applyAlignment="1">
      <alignment horizontal="right"/>
    </xf>
    <xf numFmtId="172" fontId="26" fillId="0" borderId="0" xfId="0" applyNumberFormat="1" applyFont="1" applyFill="1" applyBorder="1" applyAlignment="1">
      <alignment horizontal="right" vertical="center" wrapText="1"/>
    </xf>
    <xf numFmtId="172" fontId="12" fillId="74" borderId="0" xfId="0" applyNumberFormat="1" applyFont="1" applyFill="1" applyBorder="1" applyAlignment="1">
      <alignment horizontal="right" vertical="center" wrapText="1"/>
    </xf>
    <xf numFmtId="172" fontId="12" fillId="73" borderId="0" xfId="0" applyNumberFormat="1" applyFont="1" applyFill="1" applyBorder="1" applyAlignment="1">
      <alignment horizontal="right" vertical="center" wrapText="1"/>
    </xf>
    <xf numFmtId="170" fontId="29" fillId="0" borderId="0" xfId="8" applyNumberFormat="1" applyFont="1" applyFill="1" applyBorder="1"/>
    <xf numFmtId="170" fontId="19" fillId="0" borderId="0" xfId="9" applyNumberFormat="1" applyFont="1"/>
    <xf numFmtId="170" fontId="0" fillId="0" borderId="0" xfId="0" applyNumberFormat="1"/>
    <xf numFmtId="172" fontId="19" fillId="0" borderId="0" xfId="0" applyNumberFormat="1" applyFont="1" applyFill="1" applyBorder="1" applyAlignment="1">
      <alignment horizontal="right" vertical="center" wrapText="1"/>
    </xf>
    <xf numFmtId="0" fontId="26" fillId="0" borderId="0" xfId="8" applyFont="1" applyFill="1" applyAlignment="1">
      <alignment horizontal="left" wrapText="1" indent="1"/>
    </xf>
    <xf numFmtId="170" fontId="19" fillId="0" borderId="0" xfId="0" applyNumberFormat="1" applyFont="1" applyFill="1" applyBorder="1" applyAlignment="1">
      <alignment horizontal="right" vertical="center" wrapText="1"/>
    </xf>
    <xf numFmtId="170" fontId="26" fillId="0" borderId="0" xfId="0" applyNumberFormat="1" applyFont="1" applyFill="1" applyBorder="1" applyAlignment="1">
      <alignment horizontal="right" vertical="center" wrapText="1"/>
    </xf>
    <xf numFmtId="0" fontId="26" fillId="25" borderId="0" xfId="8" applyFont="1" applyFill="1" applyBorder="1" applyAlignment="1">
      <alignment wrapText="1"/>
    </xf>
    <xf numFmtId="172" fontId="28" fillId="25" borderId="0" xfId="10" applyNumberFormat="1" applyFont="1" applyFill="1" applyBorder="1" applyAlignment="1">
      <alignment horizontal="right" vertical="center" wrapText="1"/>
    </xf>
    <xf numFmtId="170" fontId="26" fillId="71" borderId="0" xfId="0" applyNumberFormat="1" applyFont="1" applyFill="1" applyBorder="1" applyAlignment="1">
      <alignment horizontal="right" vertical="center" wrapText="1"/>
    </xf>
    <xf numFmtId="172" fontId="32" fillId="0" borderId="0" xfId="0" applyNumberFormat="1" applyFont="1" applyFill="1" applyBorder="1" applyAlignment="1">
      <alignment horizontal="right" vertical="center" wrapText="1"/>
    </xf>
    <xf numFmtId="0" fontId="22" fillId="47" borderId="0" xfId="8" applyFont="1" applyFill="1" applyBorder="1" applyAlignment="1">
      <alignment horizontal="right" vertical="center" wrapText="1"/>
    </xf>
    <xf numFmtId="174" fontId="26" fillId="0" borderId="0" xfId="8" applyNumberFormat="1" applyFont="1" applyFill="1"/>
    <xf numFmtId="170" fontId="29" fillId="0" borderId="0" xfId="10" applyNumberFormat="1" applyFont="1" applyFill="1" applyAlignment="1">
      <alignment horizontal="right" vertical="center" wrapText="1"/>
    </xf>
    <xf numFmtId="170" fontId="29" fillId="0" borderId="0" xfId="8" applyNumberFormat="1" applyFont="1" applyFill="1" applyAlignment="1">
      <alignment horizontal="right"/>
    </xf>
    <xf numFmtId="172" fontId="28" fillId="0" borderId="0" xfId="8" applyNumberFormat="1" applyFont="1" applyFill="1" applyAlignment="1">
      <alignment horizontal="right" wrapText="1"/>
    </xf>
    <xf numFmtId="172" fontId="29" fillId="0" borderId="0" xfId="8" applyNumberFormat="1" applyFont="1" applyFill="1" applyAlignment="1">
      <alignment horizontal="right" wrapText="1"/>
    </xf>
    <xf numFmtId="172" fontId="29" fillId="0" borderId="0" xfId="10" applyNumberFormat="1" applyFont="1" applyFill="1" applyAlignment="1">
      <alignment horizontal="right" wrapText="1"/>
    </xf>
    <xf numFmtId="0" fontId="29" fillId="0" borderId="0" xfId="8" applyFont="1" applyFill="1" applyAlignment="1">
      <alignment horizontal="right" wrapText="1"/>
    </xf>
    <xf numFmtId="0" fontId="28" fillId="0" borderId="0" xfId="8" applyFont="1" applyFill="1" applyAlignment="1">
      <alignment horizontal="right" vertical="center" wrapText="1"/>
    </xf>
    <xf numFmtId="172" fontId="28" fillId="0" borderId="0" xfId="10" applyNumberFormat="1" applyFont="1" applyFill="1" applyAlignment="1">
      <alignment horizontal="right" wrapText="1"/>
    </xf>
    <xf numFmtId="0" fontId="28" fillId="0" borderId="0" xfId="8" applyFont="1" applyFill="1" applyAlignment="1">
      <alignment horizontal="right" wrapText="1"/>
    </xf>
    <xf numFmtId="200" fontId="26" fillId="0" borderId="0" xfId="8" applyNumberFormat="1" applyFont="1" applyFill="1"/>
    <xf numFmtId="9" fontId="19" fillId="0" borderId="0" xfId="8" applyNumberFormat="1" applyFont="1" applyFill="1"/>
    <xf numFmtId="172" fontId="0" fillId="0" borderId="0" xfId="10" applyNumberFormat="1" applyFont="1" applyFill="1" applyAlignment="1">
      <alignment horizontal="right" vertical="center" wrapText="1"/>
    </xf>
    <xf numFmtId="172" fontId="19" fillId="0" borderId="0" xfId="8" applyNumberFormat="1" applyFont="1" applyAlignment="1">
      <alignment horizontal="right"/>
    </xf>
    <xf numFmtId="172" fontId="16" fillId="0" borderId="0" xfId="10" applyNumberFormat="1" applyFont="1" applyFill="1" applyAlignment="1">
      <alignment horizontal="right" vertical="center" wrapText="1"/>
    </xf>
    <xf numFmtId="172" fontId="24" fillId="0" borderId="0" xfId="10" applyNumberFormat="1" applyFont="1" applyFill="1" applyAlignment="1">
      <alignment horizontal="right" wrapText="1"/>
    </xf>
    <xf numFmtId="172" fontId="26" fillId="0" borderId="0" xfId="8" applyNumberFormat="1" applyFont="1" applyFill="1" applyAlignment="1">
      <alignment horizontal="right" vertical="center" wrapText="1"/>
    </xf>
    <xf numFmtId="172" fontId="26" fillId="0" borderId="0" xfId="9" applyNumberFormat="1" applyFont="1" applyAlignment="1">
      <alignment horizontal="right" vertical="center" wrapText="1"/>
    </xf>
    <xf numFmtId="172" fontId="16" fillId="0" borderId="0" xfId="10" applyNumberFormat="1" applyFont="1" applyFill="1" applyAlignment="1">
      <alignment horizontal="right" wrapText="1"/>
    </xf>
    <xf numFmtId="172" fontId="19" fillId="0" borderId="0" xfId="9" applyNumberFormat="1" applyFont="1" applyAlignment="1">
      <alignment horizontal="right" vertical="center" wrapText="1"/>
    </xf>
    <xf numFmtId="172" fontId="0" fillId="0" borderId="0" xfId="10" applyNumberFormat="1" applyFont="1" applyFill="1" applyAlignment="1">
      <alignment horizontal="right" wrapText="1"/>
    </xf>
    <xf numFmtId="172" fontId="19" fillId="0" borderId="0" xfId="8" applyNumberFormat="1" applyFont="1" applyAlignment="1">
      <alignment horizontal="right" wrapText="1" indent="1"/>
    </xf>
    <xf numFmtId="172" fontId="16" fillId="0" borderId="0" xfId="10" applyNumberFormat="1" applyFont="1" applyFill="1" applyBorder="1" applyAlignment="1">
      <alignment horizontal="right" wrapText="1"/>
    </xf>
    <xf numFmtId="172" fontId="0" fillId="0" borderId="0" xfId="10" applyNumberFormat="1" applyFont="1" applyFill="1" applyBorder="1" applyAlignment="1">
      <alignment horizontal="right" vertical="center" wrapText="1"/>
    </xf>
    <xf numFmtId="172" fontId="0" fillId="0" borderId="0" xfId="10" applyNumberFormat="1" applyFont="1" applyFill="1" applyBorder="1" applyAlignment="1">
      <alignment horizontal="right" wrapText="1"/>
    </xf>
    <xf numFmtId="172" fontId="19" fillId="0" borderId="0" xfId="9" applyNumberFormat="1" applyFont="1" applyFill="1" applyAlignment="1">
      <alignment horizontal="right" vertical="center" wrapText="1"/>
    </xf>
    <xf numFmtId="0" fontId="22" fillId="72" borderId="35" xfId="8" applyFont="1" applyFill="1" applyBorder="1" applyAlignment="1">
      <alignment horizontal="right" wrapText="1"/>
    </xf>
    <xf numFmtId="0" fontId="22" fillId="72" borderId="35" xfId="8" applyFont="1" applyFill="1" applyBorder="1" applyAlignment="1">
      <alignment horizontal="right" vertical="center" wrapText="1"/>
    </xf>
    <xf numFmtId="175" fontId="26" fillId="0" borderId="0" xfId="8" applyNumberFormat="1" applyFont="1" applyFill="1" applyBorder="1" applyAlignment="1">
      <alignment horizontal="right" vertical="center" wrapText="1"/>
    </xf>
    <xf numFmtId="175" fontId="26" fillId="0" borderId="35" xfId="4" applyNumberFormat="1" applyFont="1" applyFill="1" applyBorder="1" applyAlignment="1">
      <alignment horizontal="right" vertical="center" wrapText="1"/>
    </xf>
    <xf numFmtId="175" fontId="26" fillId="0" borderId="0" xfId="0" applyNumberFormat="1" applyFont="1" applyFill="1" applyBorder="1" applyAlignment="1">
      <alignment horizontal="right" vertical="center" wrapText="1"/>
    </xf>
    <xf numFmtId="175" fontId="19" fillId="0" borderId="0" xfId="8" applyNumberFormat="1" applyFont="1" applyFill="1" applyBorder="1" applyAlignment="1">
      <alignment horizontal="right" vertical="center" wrapText="1"/>
    </xf>
    <xf numFmtId="175" fontId="19" fillId="0" borderId="35" xfId="4" applyNumberFormat="1" applyFont="1" applyFill="1" applyBorder="1" applyAlignment="1">
      <alignment horizontal="right" vertical="center" wrapText="1"/>
    </xf>
    <xf numFmtId="175" fontId="19" fillId="0" borderId="0" xfId="0" applyNumberFormat="1" applyFont="1" applyFill="1" applyBorder="1" applyAlignment="1">
      <alignment horizontal="right" vertical="center" wrapText="1"/>
    </xf>
    <xf numFmtId="175" fontId="19" fillId="71" borderId="0" xfId="0" applyNumberFormat="1" applyFont="1" applyFill="1" applyBorder="1" applyAlignment="1">
      <alignment horizontal="right" vertical="center" wrapText="1"/>
    </xf>
    <xf numFmtId="177" fontId="26" fillId="0" borderId="0" xfId="0" applyNumberFormat="1" applyFont="1" applyFill="1" applyBorder="1" applyAlignment="1">
      <alignment horizontal="right" vertical="center" wrapText="1"/>
    </xf>
    <xf numFmtId="177" fontId="26" fillId="0" borderId="35" xfId="8" applyNumberFormat="1" applyFont="1" applyFill="1" applyBorder="1" applyAlignment="1">
      <alignment horizontal="right" vertical="center" wrapText="1"/>
    </xf>
    <xf numFmtId="177" fontId="19" fillId="0" borderId="0" xfId="0" applyNumberFormat="1" applyFont="1" applyFill="1" applyBorder="1" applyAlignment="1">
      <alignment horizontal="right" vertical="center" wrapText="1"/>
    </xf>
    <xf numFmtId="177" fontId="19" fillId="0" borderId="35" xfId="0" applyNumberFormat="1" applyFont="1" applyFill="1" applyBorder="1" applyAlignment="1">
      <alignment horizontal="right" vertical="center" wrapText="1"/>
    </xf>
    <xf numFmtId="170" fontId="26" fillId="0" borderId="35" xfId="0" applyNumberFormat="1" applyFont="1" applyFill="1" applyBorder="1" applyAlignment="1">
      <alignment horizontal="right" vertical="center" wrapText="1"/>
    </xf>
    <xf numFmtId="177" fontId="26" fillId="0" borderId="35" xfId="0" applyNumberFormat="1" applyFont="1" applyFill="1" applyBorder="1" applyAlignment="1">
      <alignment horizontal="right" vertical="center" wrapText="1"/>
    </xf>
    <xf numFmtId="171" fontId="32" fillId="0" borderId="35" xfId="6" applyNumberFormat="1" applyFont="1" applyBorder="1" applyAlignment="1">
      <alignment horizontal="right"/>
    </xf>
    <xf numFmtId="170" fontId="26" fillId="0" borderId="36" xfId="0" applyNumberFormat="1" applyFont="1" applyFill="1" applyBorder="1" applyAlignment="1">
      <alignment horizontal="right" vertical="center" wrapText="1"/>
    </xf>
    <xf numFmtId="171" fontId="32" fillId="0" borderId="0" xfId="6" applyNumberFormat="1" applyFont="1" applyFill="1" applyBorder="1" applyAlignment="1">
      <alignment horizontal="right"/>
    </xf>
    <xf numFmtId="171" fontId="32" fillId="0" borderId="36" xfId="6" applyNumberFormat="1" applyFont="1" applyFill="1" applyBorder="1" applyAlignment="1">
      <alignment horizontal="right"/>
    </xf>
    <xf numFmtId="171" fontId="32" fillId="0" borderId="35" xfId="6" applyNumberFormat="1" applyFont="1" applyFill="1" applyBorder="1" applyAlignment="1">
      <alignment horizontal="right"/>
    </xf>
    <xf numFmtId="176" fontId="19" fillId="0" borderId="0" xfId="0" applyNumberFormat="1" applyFont="1" applyFill="1" applyBorder="1" applyAlignment="1">
      <alignment horizontal="right" vertical="center" wrapText="1"/>
    </xf>
    <xf numFmtId="176" fontId="19" fillId="0" borderId="36" xfId="0" applyNumberFormat="1" applyFont="1" applyFill="1" applyBorder="1" applyAlignment="1">
      <alignment horizontal="right" vertical="center" wrapText="1"/>
    </xf>
    <xf numFmtId="176" fontId="19" fillId="0" borderId="35" xfId="0" applyNumberFormat="1" applyFont="1" applyFill="1" applyBorder="1" applyAlignment="1">
      <alignment horizontal="right" vertical="center" wrapText="1"/>
    </xf>
    <xf numFmtId="170" fontId="19" fillId="0" borderId="36" xfId="0" applyNumberFormat="1" applyFont="1" applyFill="1" applyBorder="1" applyAlignment="1">
      <alignment horizontal="right" vertical="center" wrapText="1"/>
    </xf>
    <xf numFmtId="170" fontId="19" fillId="0" borderId="35" xfId="0" applyNumberFormat="1" applyFont="1" applyFill="1" applyBorder="1" applyAlignment="1">
      <alignment horizontal="right" vertical="center" wrapText="1"/>
    </xf>
    <xf numFmtId="171" fontId="32" fillId="0" borderId="0" xfId="6" applyNumberFormat="1" applyFont="1" applyBorder="1" applyAlignment="1">
      <alignment horizontal="right"/>
    </xf>
    <xf numFmtId="171" fontId="32" fillId="0" borderId="36" xfId="6" applyNumberFormat="1" applyFont="1" applyBorder="1" applyAlignment="1">
      <alignment horizontal="right"/>
    </xf>
    <xf numFmtId="170" fontId="19" fillId="0" borderId="35" xfId="4" applyNumberFormat="1" applyFont="1" applyFill="1" applyBorder="1" applyAlignment="1">
      <alignment horizontal="right" vertical="center" wrapText="1"/>
    </xf>
    <xf numFmtId="176" fontId="26" fillId="71" borderId="0" xfId="0" applyNumberFormat="1" applyFont="1" applyFill="1" applyBorder="1" applyAlignment="1">
      <alignment horizontal="right" vertical="center" wrapText="1"/>
    </xf>
    <xf numFmtId="176" fontId="26" fillId="71" borderId="0" xfId="8" applyNumberFormat="1" applyFont="1" applyFill="1" applyBorder="1" applyAlignment="1">
      <alignment horizontal="right" vertical="center" wrapText="1"/>
    </xf>
    <xf numFmtId="176" fontId="26" fillId="71" borderId="35" xfId="0" applyNumberFormat="1" applyFont="1" applyFill="1" applyBorder="1" applyAlignment="1">
      <alignment horizontal="right" vertical="center" wrapText="1"/>
    </xf>
    <xf numFmtId="17" fontId="22" fillId="72" borderId="0" xfId="8" applyNumberFormat="1" applyFont="1" applyFill="1" applyAlignment="1">
      <alignment horizontal="right" vertical="center" wrapText="1"/>
    </xf>
    <xf numFmtId="172" fontId="28" fillId="0" borderId="35" xfId="10" applyNumberFormat="1" applyFont="1" applyFill="1" applyBorder="1" applyAlignment="1">
      <alignment horizontal="right" vertical="center" wrapText="1"/>
    </xf>
    <xf numFmtId="172" fontId="29" fillId="0" borderId="35" xfId="10" applyNumberFormat="1" applyFont="1" applyFill="1" applyBorder="1" applyAlignment="1">
      <alignment horizontal="right"/>
    </xf>
    <xf numFmtId="3" fontId="26" fillId="0" borderId="0" xfId="8" applyNumberFormat="1" applyFont="1" applyFill="1" applyBorder="1" applyAlignment="1">
      <alignment horizontal="right" vertical="center" wrapText="1"/>
    </xf>
    <xf numFmtId="3" fontId="19" fillId="0" borderId="0" xfId="8" applyNumberFormat="1" applyFont="1" applyFill="1" applyBorder="1" applyAlignment="1">
      <alignment horizontal="right" vertical="center" wrapText="1"/>
    </xf>
    <xf numFmtId="172" fontId="19" fillId="0" borderId="0" xfId="8" applyNumberFormat="1" applyFont="1" applyFill="1" applyBorder="1" applyAlignment="1">
      <alignment horizontal="right" vertical="center" wrapText="1"/>
    </xf>
    <xf numFmtId="172" fontId="26" fillId="0" borderId="0" xfId="8" applyNumberFormat="1" applyFont="1" applyFill="1" applyBorder="1" applyAlignment="1">
      <alignment horizontal="right" vertical="center" wrapText="1"/>
    </xf>
    <xf numFmtId="172" fontId="26" fillId="71" borderId="0" xfId="0" applyNumberFormat="1" applyFont="1" applyFill="1" applyBorder="1" applyAlignment="1">
      <alignment horizontal="right" vertical="center" wrapText="1"/>
    </xf>
    <xf numFmtId="172" fontId="26" fillId="71" borderId="0" xfId="8" applyNumberFormat="1" applyFont="1" applyFill="1" applyBorder="1" applyAlignment="1">
      <alignment horizontal="right" vertical="center" wrapText="1"/>
    </xf>
    <xf numFmtId="170" fontId="26" fillId="0" borderId="0" xfId="8" applyNumberFormat="1" applyFont="1" applyFill="1" applyBorder="1" applyAlignment="1">
      <alignment horizontal="right" vertical="center" wrapText="1"/>
    </xf>
    <xf numFmtId="170" fontId="19" fillId="0" borderId="0" xfId="8" applyNumberFormat="1" applyFont="1" applyFill="1" applyBorder="1" applyAlignment="1">
      <alignment horizontal="right" vertical="center" wrapText="1"/>
    </xf>
    <xf numFmtId="170" fontId="19" fillId="71" borderId="0" xfId="0" applyNumberFormat="1" applyFont="1" applyFill="1" applyBorder="1" applyAlignment="1">
      <alignment horizontal="right" vertical="center" wrapText="1"/>
    </xf>
    <xf numFmtId="170" fontId="32" fillId="71" borderId="0" xfId="0" applyNumberFormat="1" applyFont="1" applyFill="1" applyBorder="1" applyAlignment="1">
      <alignment horizontal="right" vertical="center" wrapText="1"/>
    </xf>
    <xf numFmtId="176" fontId="26" fillId="0" borderId="0" xfId="0" applyNumberFormat="1" applyFont="1" applyFill="1" applyBorder="1" applyAlignment="1">
      <alignment horizontal="right" vertical="center" wrapText="1"/>
    </xf>
    <xf numFmtId="176" fontId="19" fillId="71" borderId="0" xfId="0" applyNumberFormat="1" applyFont="1" applyFill="1" applyBorder="1" applyAlignment="1">
      <alignment horizontal="right" vertical="center" wrapText="1"/>
    </xf>
    <xf numFmtId="176" fontId="19" fillId="71" borderId="0" xfId="8" applyNumberFormat="1" applyFont="1" applyFill="1" applyBorder="1" applyAlignment="1">
      <alignment horizontal="right" vertical="center" wrapText="1"/>
    </xf>
    <xf numFmtId="176" fontId="26" fillId="0" borderId="0" xfId="8" applyNumberFormat="1" applyFont="1" applyFill="1" applyBorder="1" applyAlignment="1">
      <alignment horizontal="right" vertical="center" wrapText="1"/>
    </xf>
    <xf numFmtId="176" fontId="19" fillId="0" borderId="0" xfId="8" applyNumberFormat="1" applyFont="1" applyFill="1" applyBorder="1" applyAlignment="1">
      <alignment horizontal="right" vertical="center" wrapText="1"/>
    </xf>
    <xf numFmtId="1" fontId="29" fillId="0" borderId="0" xfId="8" applyNumberFormat="1" applyFont="1" applyFill="1" applyBorder="1" applyAlignment="1">
      <alignment horizontal="right"/>
    </xf>
    <xf numFmtId="171" fontId="32" fillId="0" borderId="0" xfId="6" applyNumberFormat="1" applyFont="1" applyAlignment="1">
      <alignment horizontal="right" vertical="center"/>
    </xf>
    <xf numFmtId="172" fontId="29" fillId="0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173" fontId="19" fillId="0" borderId="0" xfId="8" applyNumberFormat="1" applyFont="1" applyAlignment="1">
      <alignment horizontal="center"/>
    </xf>
    <xf numFmtId="170" fontId="28" fillId="25" borderId="0" xfId="10" applyNumberFormat="1" applyFont="1" applyFill="1" applyBorder="1" applyAlignment="1">
      <alignment horizontal="right" vertical="center" wrapText="1"/>
    </xf>
    <xf numFmtId="200" fontId="19" fillId="0" borderId="0" xfId="8" applyNumberFormat="1" applyFont="1"/>
    <xf numFmtId="177" fontId="0" fillId="0" borderId="0" xfId="0" applyNumberFormat="1"/>
    <xf numFmtId="3" fontId="0" fillId="0" borderId="0" xfId="0" applyNumberFormat="1"/>
    <xf numFmtId="172" fontId="114" fillId="0" borderId="0" xfId="0" applyNumberFormat="1" applyFont="1" applyBorder="1"/>
    <xf numFmtId="174" fontId="0" fillId="0" borderId="0" xfId="0" applyNumberFormat="1"/>
    <xf numFmtId="201" fontId="0" fillId="0" borderId="0" xfId="0" applyNumberFormat="1"/>
    <xf numFmtId="3" fontId="116" fillId="75" borderId="0" xfId="0" applyNumberFormat="1" applyFont="1" applyFill="1" applyAlignment="1">
      <alignment horizontal="right" vertical="center"/>
    </xf>
    <xf numFmtId="3" fontId="117" fillId="0" borderId="0" xfId="0" applyNumberFormat="1" applyFont="1"/>
    <xf numFmtId="0" fontId="116" fillId="75" borderId="0" xfId="0" applyFont="1" applyFill="1" applyAlignment="1">
      <alignment horizontal="right" vertical="center"/>
    </xf>
    <xf numFmtId="177" fontId="117" fillId="0" borderId="0" xfId="0" applyNumberFormat="1" applyFont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70" fontId="12" fillId="73" borderId="0" xfId="0" applyNumberFormat="1" applyFont="1" applyFill="1" applyBorder="1" applyAlignment="1">
      <alignment horizontal="right" vertical="center" wrapText="1"/>
    </xf>
    <xf numFmtId="0" fontId="26" fillId="0" borderId="0" xfId="8" applyFont="1" applyAlignment="1"/>
    <xf numFmtId="0" fontId="22" fillId="47" borderId="0" xfId="13" applyFont="1" applyFill="1" applyAlignment="1">
      <alignment horizontal="center" vertical="center" wrapText="1"/>
    </xf>
    <xf numFmtId="172" fontId="113" fillId="0" borderId="0" xfId="0" applyNumberFormat="1" applyFont="1"/>
    <xf numFmtId="0" fontId="22" fillId="47" borderId="0" xfId="13" applyFont="1" applyFill="1" applyAlignment="1">
      <alignment horizontal="center" vertical="center" wrapText="1"/>
    </xf>
    <xf numFmtId="170" fontId="24" fillId="0" borderId="0" xfId="10" applyNumberFormat="1" applyFont="1" applyFill="1" applyBorder="1" applyAlignment="1">
      <alignment horizontal="right" wrapText="1"/>
    </xf>
    <xf numFmtId="173" fontId="19" fillId="71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76" fontId="28" fillId="0" borderId="0" xfId="0" applyNumberFormat="1" applyFont="1" applyFill="1" applyBorder="1" applyAlignment="1">
      <alignment horizontal="right" vertical="center" wrapText="1"/>
    </xf>
    <xf numFmtId="176" fontId="29" fillId="0" borderId="0" xfId="0" applyNumberFormat="1" applyFont="1" applyFill="1" applyBorder="1" applyAlignment="1">
      <alignment horizontal="right"/>
    </xf>
    <xf numFmtId="172" fontId="28" fillId="0" borderId="0" xfId="0" applyNumberFormat="1" applyFont="1" applyFill="1" applyBorder="1" applyAlignment="1">
      <alignment horizontal="right" vertical="center" wrapText="1"/>
    </xf>
    <xf numFmtId="172" fontId="29" fillId="0" borderId="0" xfId="0" applyNumberFormat="1" applyFont="1" applyFill="1" applyBorder="1" applyAlignment="1">
      <alignment horizontal="right"/>
    </xf>
    <xf numFmtId="172" fontId="28" fillId="0" borderId="0" xfId="0" applyNumberFormat="1" applyFont="1" applyFill="1" applyAlignment="1">
      <alignment horizontal="right" vertical="center" wrapText="1"/>
    </xf>
    <xf numFmtId="168" fontId="26" fillId="0" borderId="0" xfId="4" applyNumberFormat="1" applyFont="1" applyFill="1" applyBorder="1" applyAlignment="1">
      <alignment horizontal="right" vertical="center" wrapText="1"/>
    </xf>
    <xf numFmtId="172" fontId="28" fillId="5" borderId="0" xfId="0" applyNumberFormat="1" applyFont="1" applyFill="1" applyBorder="1" applyAlignment="1">
      <alignment horizontal="right" vertical="center" wrapText="1"/>
    </xf>
    <xf numFmtId="172" fontId="28" fillId="25" borderId="0" xfId="0" applyNumberFormat="1" applyFont="1" applyFill="1" applyBorder="1" applyAlignment="1">
      <alignment horizontal="right" vertical="center" wrapText="1"/>
    </xf>
    <xf numFmtId="172" fontId="12" fillId="73" borderId="0" xfId="4" applyNumberFormat="1" applyFont="1" applyFill="1" applyBorder="1" applyAlignment="1">
      <alignment horizontal="right" vertical="center" wrapText="1"/>
    </xf>
    <xf numFmtId="170" fontId="19" fillId="0" borderId="0" xfId="8" applyNumberFormat="1" applyFont="1" applyAlignment="1">
      <alignment horizontal="right" vertical="center" wrapText="1"/>
    </xf>
    <xf numFmtId="9" fontId="0" fillId="0" borderId="0" xfId="6" applyFont="1"/>
    <xf numFmtId="0" fontId="22" fillId="47" borderId="0" xfId="13" applyFont="1" applyFill="1" applyAlignment="1">
      <alignment horizontal="center" vertical="center" wrapText="1"/>
    </xf>
    <xf numFmtId="168" fontId="26" fillId="0" borderId="0" xfId="0" applyNumberFormat="1" applyFont="1" applyFill="1" applyBorder="1" applyAlignment="1">
      <alignment horizontal="right" vertical="center" wrapText="1"/>
    </xf>
    <xf numFmtId="201" fontId="19" fillId="0" borderId="0" xfId="8" applyNumberFormat="1" applyFont="1" applyFill="1"/>
    <xf numFmtId="171" fontId="113" fillId="0" borderId="0" xfId="6" applyNumberFormat="1" applyFont="1"/>
    <xf numFmtId="0" fontId="19" fillId="0" borderId="0" xfId="8" applyFont="1" applyFill="1" applyBorder="1" applyAlignment="1">
      <alignment wrapText="1"/>
    </xf>
    <xf numFmtId="0" fontId="0" fillId="0" borderId="0" xfId="0" applyFont="1" applyFill="1"/>
    <xf numFmtId="0" fontId="118" fillId="0" borderId="37" xfId="0" applyFont="1" applyBorder="1"/>
    <xf numFmtId="0" fontId="118" fillId="0" borderId="14" xfId="0" applyFont="1" applyBorder="1"/>
    <xf numFmtId="0" fontId="118" fillId="0" borderId="38" xfId="0" applyFont="1" applyBorder="1"/>
    <xf numFmtId="0" fontId="118" fillId="0" borderId="30" xfId="0" applyFont="1" applyBorder="1"/>
    <xf numFmtId="0" fontId="118" fillId="0" borderId="39" xfId="0" applyFont="1" applyBorder="1"/>
    <xf numFmtId="0" fontId="118" fillId="76" borderId="6" xfId="0" applyFont="1" applyFill="1" applyBorder="1" applyAlignment="1">
      <alignment horizontal="center"/>
    </xf>
    <xf numFmtId="0" fontId="118" fillId="76" borderId="30" xfId="0" applyFont="1" applyFill="1" applyBorder="1"/>
    <xf numFmtId="49" fontId="20" fillId="0" borderId="0" xfId="8" applyNumberFormat="1" applyFont="1" applyFill="1"/>
    <xf numFmtId="0" fontId="0" fillId="0" borderId="0" xfId="0" applyBorder="1"/>
    <xf numFmtId="170" fontId="26" fillId="76" borderId="0" xfId="4" applyNumberFormat="1" applyFont="1" applyFill="1" applyBorder="1" applyAlignment="1">
      <alignment horizontal="right" vertical="center" wrapText="1"/>
    </xf>
    <xf numFmtId="172" fontId="26" fillId="76" borderId="0" xfId="0" applyNumberFormat="1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8" applyFont="1" applyFill="1" applyAlignment="1">
      <alignment horizontal="right" vertical="center" wrapText="1"/>
    </xf>
    <xf numFmtId="0" fontId="22" fillId="47" borderId="0" xfId="9" applyFont="1" applyFill="1" applyAlignment="1">
      <alignment horizontal="right" vertical="center" wrapText="1"/>
    </xf>
    <xf numFmtId="0" fontId="22" fillId="47" borderId="0" xfId="8" applyFont="1" applyFill="1" applyAlignment="1">
      <alignment horizontal="right" wrapText="1"/>
    </xf>
    <xf numFmtId="0" fontId="22" fillId="72" borderId="0" xfId="8" applyFont="1" applyFill="1" applyAlignment="1">
      <alignment horizontal="right" vertical="center" wrapText="1"/>
    </xf>
    <xf numFmtId="0" fontId="22" fillId="72" borderId="0" xfId="8" applyFont="1" applyFill="1" applyAlignment="1">
      <alignment horizontal="right" wrapText="1"/>
    </xf>
    <xf numFmtId="0" fontId="22" fillId="72" borderId="40" xfId="8" applyFont="1" applyFill="1" applyBorder="1" applyAlignment="1">
      <alignment horizontal="right" wrapText="1"/>
    </xf>
    <xf numFmtId="0" fontId="22" fillId="72" borderId="40" xfId="8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170" fontId="28" fillId="5" borderId="0" xfId="10" applyNumberFormat="1" applyFont="1" applyFill="1" applyBorder="1" applyAlignment="1">
      <alignment horizontal="right" vertical="center" wrapText="1"/>
    </xf>
    <xf numFmtId="170" fontId="24" fillId="76" borderId="0" xfId="10" applyNumberFormat="1" applyFont="1" applyFill="1" applyAlignment="1">
      <alignment horizontal="right" vertical="center" wrapText="1"/>
    </xf>
    <xf numFmtId="175" fontId="26" fillId="76" borderId="0" xfId="4" applyNumberFormat="1" applyFont="1" applyFill="1" applyBorder="1" applyAlignment="1">
      <alignment horizontal="right" vertical="center" wrapText="1"/>
    </xf>
    <xf numFmtId="175" fontId="19" fillId="76" borderId="0" xfId="4" applyNumberFormat="1" applyFont="1" applyFill="1" applyBorder="1" applyAlignment="1">
      <alignment horizontal="right" vertical="center" wrapText="1"/>
    </xf>
    <xf numFmtId="176" fontId="19" fillId="76" borderId="0" xfId="0" applyNumberFormat="1" applyFont="1" applyFill="1" applyBorder="1" applyAlignment="1">
      <alignment horizontal="right" vertical="center" wrapText="1"/>
    </xf>
    <xf numFmtId="177" fontId="19" fillId="0" borderId="0" xfId="8" applyNumberFormat="1" applyFont="1"/>
    <xf numFmtId="202" fontId="19" fillId="0" borderId="0" xfId="8" applyNumberFormat="1" applyFont="1"/>
    <xf numFmtId="0" fontId="35" fillId="71" borderId="0" xfId="8" applyFont="1" applyFill="1" applyAlignment="1">
      <alignment horizontal="left" indent="2"/>
    </xf>
    <xf numFmtId="0" fontId="24" fillId="0" borderId="0" xfId="8" applyFont="1" applyBorder="1" applyAlignment="1">
      <alignment wrapText="1"/>
    </xf>
    <xf numFmtId="0" fontId="19" fillId="0" borderId="0" xfId="8" applyFont="1" applyFill="1" applyBorder="1" applyAlignment="1">
      <alignment horizontal="left" wrapText="1" indent="1"/>
    </xf>
    <xf numFmtId="0" fontId="19" fillId="0" borderId="0" xfId="8" applyFont="1" applyBorder="1" applyAlignment="1">
      <alignment horizontal="left" wrapText="1" indent="4"/>
    </xf>
    <xf numFmtId="0" fontId="34" fillId="0" borderId="0" xfId="8" applyFont="1" applyBorder="1" applyAlignment="1">
      <alignment horizontal="left" wrapText="1"/>
    </xf>
    <xf numFmtId="170" fontId="24" fillId="0" borderId="0" xfId="10" applyNumberFormat="1" applyFont="1" applyFill="1" applyBorder="1" applyAlignment="1">
      <alignment horizontal="right" vertical="center" wrapText="1"/>
    </xf>
    <xf numFmtId="173" fontId="0" fillId="0" borderId="0" xfId="0" applyNumberFormat="1" applyFont="1"/>
    <xf numFmtId="170" fontId="19" fillId="0" borderId="0" xfId="8" applyNumberFormat="1" applyFont="1"/>
    <xf numFmtId="0" fontId="26" fillId="0" borderId="0" xfId="8" applyFont="1" applyFill="1" applyBorder="1" applyAlignment="1">
      <alignment horizontal="left"/>
    </xf>
    <xf numFmtId="168" fontId="0" fillId="0" borderId="0" xfId="0" applyNumberFormat="1"/>
    <xf numFmtId="173" fontId="26" fillId="0" borderId="0" xfId="8" applyNumberFormat="1" applyFont="1"/>
    <xf numFmtId="173" fontId="29" fillId="0" borderId="0" xfId="8" applyNumberFormat="1" applyFont="1" applyFill="1" applyBorder="1"/>
    <xf numFmtId="173" fontId="19" fillId="0" borderId="0" xfId="8" applyNumberFormat="1" applyFont="1" applyFill="1"/>
    <xf numFmtId="171" fontId="27" fillId="0" borderId="0" xfId="6" applyNumberFormat="1" applyFont="1" applyFill="1" applyAlignment="1">
      <alignment horizontal="right"/>
    </xf>
    <xf numFmtId="168" fontId="27" fillId="0" borderId="0" xfId="4" applyFont="1" applyFill="1" applyAlignment="1">
      <alignment horizontal="right"/>
    </xf>
    <xf numFmtId="9" fontId="27" fillId="0" borderId="0" xfId="1" applyFont="1" applyFill="1" applyAlignment="1">
      <alignment horizontal="right" vertical="center" wrapText="1"/>
    </xf>
    <xf numFmtId="168" fontId="27" fillId="0" borderId="0" xfId="4" applyFont="1" applyFill="1" applyAlignment="1">
      <alignment horizontal="right" vertical="center" wrapText="1"/>
    </xf>
    <xf numFmtId="168" fontId="29" fillId="0" borderId="0" xfId="0" applyNumberFormat="1" applyFont="1" applyFill="1" applyBorder="1"/>
    <xf numFmtId="168" fontId="29" fillId="0" borderId="0" xfId="8" applyNumberFormat="1" applyFont="1" applyFill="1" applyBorder="1"/>
    <xf numFmtId="176" fontId="24" fillId="0" borderId="0" xfId="10" applyNumberFormat="1" applyFont="1" applyFill="1" applyAlignment="1">
      <alignment horizontal="right" vertical="center" wrapText="1"/>
    </xf>
    <xf numFmtId="171" fontId="19" fillId="0" borderId="0" xfId="6" applyNumberFormat="1" applyFont="1"/>
    <xf numFmtId="175" fontId="19" fillId="0" borderId="0" xfId="8" applyNumberFormat="1" applyFont="1"/>
    <xf numFmtId="9" fontId="19" fillId="0" borderId="0" xfId="6" applyFont="1" applyFill="1" applyBorder="1" applyAlignment="1">
      <alignment horizontal="right" vertical="center" wrapText="1"/>
    </xf>
    <xf numFmtId="170" fontId="32" fillId="0" borderId="0" xfId="0" applyNumberFormat="1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200" fontId="113" fillId="0" borderId="0" xfId="0" applyNumberFormat="1" applyFont="1"/>
    <xf numFmtId="0" fontId="1" fillId="0" borderId="0" xfId="0" applyFont="1" applyFill="1"/>
    <xf numFmtId="0" fontId="33" fillId="0" borderId="33" xfId="0" applyNumberFormat="1" applyFont="1" applyFill="1" applyBorder="1" applyAlignment="1">
      <alignment horizontal="left" vertical="center"/>
    </xf>
    <xf numFmtId="170" fontId="33" fillId="0" borderId="33" xfId="0" applyNumberFormat="1" applyFont="1" applyFill="1" applyBorder="1" applyAlignment="1">
      <alignment horizontal="right" vertical="center"/>
    </xf>
    <xf numFmtId="170" fontId="33" fillId="0" borderId="0" xfId="0" applyNumberFormat="1" applyFont="1" applyFill="1" applyBorder="1" applyAlignment="1">
      <alignment horizontal="right" vertical="center"/>
    </xf>
    <xf numFmtId="170" fontId="33" fillId="0" borderId="33" xfId="0" quotePrefix="1" applyNumberFormat="1" applyFont="1" applyFill="1" applyBorder="1" applyAlignment="1">
      <alignment horizontal="right" vertical="center"/>
    </xf>
    <xf numFmtId="203" fontId="19" fillId="0" borderId="0" xfId="8" applyNumberFormat="1" applyFont="1" applyFill="1"/>
    <xf numFmtId="4" fontId="19" fillId="0" borderId="0" xfId="8" applyNumberFormat="1" applyFont="1"/>
    <xf numFmtId="4" fontId="29" fillId="0" borderId="0" xfId="8" applyNumberFormat="1" applyFont="1" applyFill="1"/>
    <xf numFmtId="171" fontId="26" fillId="0" borderId="0" xfId="6" applyNumberFormat="1" applyFont="1"/>
    <xf numFmtId="172" fontId="26" fillId="0" borderId="0" xfId="8" applyNumberFormat="1" applyFont="1"/>
    <xf numFmtId="171" fontId="19" fillId="71" borderId="0" xfId="6" applyNumberFormat="1" applyFont="1" applyFill="1"/>
    <xf numFmtId="168" fontId="113" fillId="0" borderId="0" xfId="0" applyNumberFormat="1" applyFont="1"/>
    <xf numFmtId="175" fontId="26" fillId="0" borderId="0" xfId="8" applyNumberFormat="1" applyFont="1" applyFill="1"/>
    <xf numFmtId="4" fontId="26" fillId="0" borderId="0" xfId="8" applyNumberFormat="1" applyFont="1"/>
    <xf numFmtId="0" fontId="22" fillId="47" borderId="0" xfId="13" applyFont="1" applyFill="1" applyAlignment="1">
      <alignment horizontal="center" vertical="center" wrapText="1"/>
    </xf>
    <xf numFmtId="176" fontId="19" fillId="71" borderId="0" xfId="8" applyNumberFormat="1" applyFont="1" applyFill="1"/>
    <xf numFmtId="172" fontId="28" fillId="0" borderId="0" xfId="9" applyNumberFormat="1" applyFont="1" applyFill="1" applyAlignment="1">
      <alignment horizontal="right" vertical="center" wrapText="1"/>
    </xf>
    <xf numFmtId="205" fontId="0" fillId="0" borderId="0" xfId="0" applyNumberFormat="1"/>
    <xf numFmtId="170" fontId="37" fillId="71" borderId="31" xfId="0" applyNumberFormat="1" applyFont="1" applyFill="1" applyBorder="1" applyAlignment="1">
      <alignment horizontal="right" vertical="center" wrapText="1"/>
    </xf>
    <xf numFmtId="205" fontId="19" fillId="0" borderId="0" xfId="8" applyNumberFormat="1" applyFont="1" applyFill="1"/>
    <xf numFmtId="206" fontId="24" fillId="0" borderId="0" xfId="10" applyNumberFormat="1" applyFont="1" applyFill="1" applyAlignment="1">
      <alignment horizontal="right" vertical="center" wrapText="1"/>
    </xf>
    <xf numFmtId="206" fontId="19" fillId="0" borderId="0" xfId="4" applyNumberFormat="1" applyFont="1" applyFill="1" applyBorder="1" applyAlignment="1">
      <alignment horizontal="right" vertical="center" wrapText="1"/>
    </xf>
    <xf numFmtId="206" fontId="26" fillId="0" borderId="0" xfId="4" applyNumberFormat="1" applyFont="1" applyFill="1" applyBorder="1" applyAlignment="1">
      <alignment horizontal="right" vertical="center" wrapText="1"/>
    </xf>
    <xf numFmtId="207" fontId="0" fillId="0" borderId="0" xfId="0" applyNumberFormat="1"/>
    <xf numFmtId="10" fontId="19" fillId="0" borderId="0" xfId="6" applyNumberFormat="1" applyFont="1" applyFill="1" applyBorder="1" applyAlignment="1">
      <alignment horizontal="right" vertical="center" wrapText="1"/>
    </xf>
    <xf numFmtId="171" fontId="19" fillId="0" borderId="0" xfId="6" applyNumberFormat="1" applyFont="1" applyFill="1"/>
    <xf numFmtId="10" fontId="19" fillId="0" borderId="0" xfId="6" applyNumberFormat="1" applyFont="1" applyFill="1"/>
    <xf numFmtId="10" fontId="19" fillId="0" borderId="0" xfId="6" applyNumberFormat="1" applyFont="1"/>
    <xf numFmtId="171" fontId="26" fillId="0" borderId="0" xfId="6" applyNumberFormat="1" applyFont="1" applyFill="1" applyBorder="1" applyAlignment="1">
      <alignment horizontal="right" vertical="center" wrapText="1"/>
    </xf>
    <xf numFmtId="168" fontId="29" fillId="0" borderId="0" xfId="9" applyNumberFormat="1" applyFont="1" applyFill="1" applyAlignment="1">
      <alignment horizontal="right" wrapText="1"/>
    </xf>
    <xf numFmtId="168" fontId="28" fillId="0" borderId="0" xfId="9" applyNumberFormat="1" applyFont="1" applyFill="1" applyAlignment="1">
      <alignment horizontal="right" wrapText="1"/>
    </xf>
    <xf numFmtId="170" fontId="28" fillId="0" borderId="0" xfId="10" applyNumberFormat="1" applyFont="1" applyFill="1" applyBorder="1" applyAlignment="1">
      <alignment horizontal="right" wrapText="1"/>
    </xf>
    <xf numFmtId="43" fontId="0" fillId="0" borderId="0" xfId="0" applyNumberFormat="1"/>
    <xf numFmtId="0" fontId="22" fillId="47" borderId="0" xfId="13" applyFont="1" applyFill="1" applyAlignment="1">
      <alignment horizontal="center" vertical="center" wrapText="1"/>
    </xf>
    <xf numFmtId="171" fontId="0" fillId="0" borderId="0" xfId="6" applyNumberFormat="1" applyFont="1"/>
    <xf numFmtId="200" fontId="0" fillId="0" borderId="0" xfId="0" applyNumberFormat="1"/>
    <xf numFmtId="204" fontId="19" fillId="0" borderId="0" xfId="8" applyNumberFormat="1" applyFont="1" applyFill="1"/>
    <xf numFmtId="168" fontId="29" fillId="0" borderId="0" xfId="32152" applyFont="1" applyFill="1" applyBorder="1"/>
    <xf numFmtId="0" fontId="26" fillId="0" borderId="0" xfId="4" applyNumberFormat="1" applyFont="1" applyFill="1" applyBorder="1" applyAlignment="1">
      <alignment horizontal="right" vertical="center" wrapText="1"/>
    </xf>
    <xf numFmtId="10" fontId="0" fillId="0" borderId="0" xfId="6" applyNumberFormat="1" applyFont="1"/>
    <xf numFmtId="172" fontId="19" fillId="0" borderId="0" xfId="6" applyNumberFormat="1" applyFont="1"/>
    <xf numFmtId="171" fontId="24" fillId="0" borderId="0" xfId="6" applyNumberFormat="1" applyFont="1" applyFill="1" applyAlignment="1">
      <alignment horizontal="right" vertical="center" wrapText="1"/>
    </xf>
    <xf numFmtId="173" fontId="113" fillId="0" borderId="0" xfId="0" applyNumberFormat="1" applyFont="1"/>
    <xf numFmtId="4" fontId="113" fillId="0" borderId="0" xfId="0" applyNumberFormat="1" applyFont="1"/>
    <xf numFmtId="168" fontId="19" fillId="0" borderId="0" xfId="8" applyNumberFormat="1" applyFont="1"/>
    <xf numFmtId="168" fontId="19" fillId="0" borderId="0" xfId="32152" applyFont="1"/>
    <xf numFmtId="0" fontId="22" fillId="47" borderId="0" xfId="13" applyFont="1" applyFill="1" applyAlignment="1">
      <alignment horizontal="center" vertical="center" wrapText="1"/>
    </xf>
  </cellXfs>
  <cellStyles count="32153">
    <cellStyle name="_x0002_" xfId="16"/>
    <cellStyle name="_x0004_" xfId="17"/>
    <cellStyle name="_x0006_" xfId="18"/>
    <cellStyle name=" 1" xfId="19"/>
    <cellStyle name=" 1 2" xfId="20"/>
    <cellStyle name=" 1 3" xfId="21"/>
    <cellStyle name=" 1 4" xfId="22"/>
    <cellStyle name=" 1 5" xfId="23"/>
    <cellStyle name=" 1_13-Endividamento" xfId="24"/>
    <cellStyle name="_x0002_ 10" xfId="25"/>
    <cellStyle name="_x0002_ 11" xfId="26"/>
    <cellStyle name="_x0002_ 12" xfId="27"/>
    <cellStyle name="_x0002_ 13" xfId="28"/>
    <cellStyle name="_x0002_ 14" xfId="29"/>
    <cellStyle name="_x0002_ 15" xfId="30"/>
    <cellStyle name="_x0002_ 16" xfId="31"/>
    <cellStyle name="_x0002_ 17" xfId="32"/>
    <cellStyle name="_x0002_ 18" xfId="33"/>
    <cellStyle name="_x0002_ 19" xfId="34"/>
    <cellStyle name="_x0002_ 2" xfId="35"/>
    <cellStyle name="_x0002_ 2 2" xfId="36"/>
    <cellStyle name="_x0002_ 2 2 2" xfId="37"/>
    <cellStyle name="_x0002_ 2 3" xfId="38"/>
    <cellStyle name="_x0002_ 2 3 2" xfId="39"/>
    <cellStyle name="_x0002_ 2 4" xfId="40"/>
    <cellStyle name="_x0002_ 2 5" xfId="41"/>
    <cellStyle name="_x0002_ 2_Plan1" xfId="42"/>
    <cellStyle name="_x0002_ 20" xfId="43"/>
    <cellStyle name="_x0002_ 21" xfId="44"/>
    <cellStyle name="_x0002_ 22" xfId="45"/>
    <cellStyle name="_x0002_ 23" xfId="46"/>
    <cellStyle name="_x0002_ 24" xfId="47"/>
    <cellStyle name="_x0002_ 25" xfId="48"/>
    <cellStyle name="_x0002_ 26" xfId="49"/>
    <cellStyle name="_x0002_ 27" xfId="50"/>
    <cellStyle name="_x0002_ 3" xfId="51"/>
    <cellStyle name="_x0002_ 3 2" xfId="52"/>
    <cellStyle name="_x0002_ 3_BP - Raízen Combustíveis" xfId="53"/>
    <cellStyle name="_x0002_ 4" xfId="54"/>
    <cellStyle name="_x0002_ 4 2" xfId="55"/>
    <cellStyle name="_x0002_ 5" xfId="56"/>
    <cellStyle name="_x0002_ 5 2" xfId="57"/>
    <cellStyle name="_x0002_ 6" xfId="58"/>
    <cellStyle name="_x0002_ 6 2" xfId="59"/>
    <cellStyle name="_x0002_ 7" xfId="60"/>
    <cellStyle name="_x0002_ 7 2" xfId="61"/>
    <cellStyle name="_x0002_ 8" xfId="62"/>
    <cellStyle name="_x0002_ 8 2" xfId="63"/>
    <cellStyle name="_x0002_ 9" xfId="64"/>
    <cellStyle name="_x0002_ 9 2" xfId="65"/>
    <cellStyle name="_x000d__x000a_JournalTemplate=C:\COMFO\CTALK\JOURSTD.TPL_x000d__x000a_LbStateAddress=3 3 0 251 1 89 2 311_x000d__x000a_LbStateJou" xfId="66"/>
    <cellStyle name="_x000d__x000a_JournalTemplate=C:\COMFO\CTALK\JOURSTD.TPL_x000d__x000a_LbStateAddress=3 3 0 251 1 89 2 311_x000d__x000a_LbStateJou 2" xfId="67"/>
    <cellStyle name="_x000d__x000a_JournalTemplate=C:\COMFO\CTALK\JOURSTD.TPL_x000d__x000a_LbStateAddress=3 3 0 251 1 89 2 311_x000d__x000a_LbStateJou_BP - Raízen Combustíveis" xfId="68"/>
    <cellStyle name="?? [0]_laroux" xfId="69"/>
    <cellStyle name="?_x001d_?w _x001a_??_x000c_??U_x0001_%_x0013_|)_x0007__x0001__x0001_" xfId="70"/>
    <cellStyle name="?_x001d_?w _x001a_??_x000c_??U_x0001_%_x0013_|)_x0007__x0001__x0001_ 2" xfId="75"/>
    <cellStyle name="?_x001d_?w _x001a_??_x000c_??U_x0001_%_x0013_|)_x0007__x0001__x0001_ 2 2" xfId="71"/>
    <cellStyle name="?_x001d_?w _x001a_??_x000c_??U_x0001_%_x0013_|)_x0007__x0001__x0001_ 2 2 2" xfId="72"/>
    <cellStyle name="?_x001d_?w _x001a_??_x000c_??U_x0001_%_x0013_|)_x0007__x0001__x0001_ 3" xfId="73"/>
    <cellStyle name="?_x001d_?w _x001a_??_x000c_??U_x0001_%_x0013_|)_x0007__x0001__x0001__Apuração IRPJ_CSLL - Des6" xfId="74"/>
    <cellStyle name="?Q\?1@" xfId="76"/>
    <cellStyle name="?Q\?1@ 2" xfId="77"/>
    <cellStyle name="?Q\?1@ 3" xfId="78"/>
    <cellStyle name="?Q\?1@ 4" xfId="79"/>
    <cellStyle name="?Q\?1@ 5" xfId="80"/>
    <cellStyle name="?Q\?1@_13-Endividamento" xfId="81"/>
    <cellStyle name="_100125-Templates Lubes Operações v3_Otavio" xfId="82"/>
    <cellStyle name="_100125-Templates Lubes Operações v3_Otavio 2" xfId="83"/>
    <cellStyle name="_100125-Templates Lubes Operações v3_Otavio_3-Balanço" xfId="84"/>
    <cellStyle name="_100125-Templates Lubes Operações v3_Otavio_Balanço" xfId="85"/>
    <cellStyle name="_100125-Templates Lubes Operações v3_Otavio_BP - Raízen Combustíveis" xfId="86"/>
    <cellStyle name="_100125-Templates Lubes Operações v3_Otavio_BP - Raízen Energia" xfId="87"/>
    <cellStyle name="_100125-Templates Lubes Operações v3_Otavio_DFC por Negócio" xfId="88"/>
    <cellStyle name="_100125-Templates Lubes Operações v3_Otavio_DRE Resumo" xfId="89"/>
    <cellStyle name="_100125-Templates Lubes Operações v3_Otavio_IR Diferido" xfId="90"/>
    <cellStyle name="_100125-Templates Lubes Operações v3_Otavio_Métricas Op. e Finan. (PT)" xfId="91"/>
    <cellStyle name="_100125-Templates Lubes Operações v3_Otavio_Other CLE" xfId="92"/>
    <cellStyle name="_100125-Templates Lubes Operações v3_Otavio_P&amp;L Raízen Combs" xfId="93"/>
    <cellStyle name="_100125-Templates Lubes Operações v3_Otavio_Plan1" xfId="94"/>
    <cellStyle name="_100125-Templates Lubes Operações v3_Otavio_Plan1 2" xfId="95"/>
    <cellStyle name="_100125-Templates Lubes Operações v3_Otavio_Plan1_3-Balanço" xfId="96"/>
    <cellStyle name="_100125-Templates Lubes Operações v3_Otavio_Plan1_Balanço" xfId="97"/>
    <cellStyle name="_100125-Templates Lubes Operações v3_Otavio_Plan1_BP - Raízen Combustíveis" xfId="98"/>
    <cellStyle name="_100125-Templates Lubes Operações v3_Otavio_Plan1_BP - Raízen Energia" xfId="99"/>
    <cellStyle name="_100125-Templates Lubes Operações v3_Otavio_Plan1_DFC por Negócio" xfId="100"/>
    <cellStyle name="_100125-Templates Lubes Operações v3_Otavio_Plan1_DRE Resumo" xfId="101"/>
    <cellStyle name="_100125-Templates Lubes Operações v3_Otavio_Plan1_IR Diferido" xfId="102"/>
    <cellStyle name="_100125-Templates Lubes Operações v3_Otavio_Plan1_Métricas Op. e Finan. (PT)" xfId="103"/>
    <cellStyle name="_100125-Templates Lubes Operações v3_Otavio_Plan1_Other CLE" xfId="104"/>
    <cellStyle name="_100125-Templates Lubes Operações v3_Otavio_Plan1_P&amp;L Raízen Combs" xfId="105"/>
    <cellStyle name="_100125-Templates Lubes Operações v3_Otavio_Plan1_Raízen Comb (PT)" xfId="106"/>
    <cellStyle name="_100125-Templates Lubes Operações v3_Otavio_Plan1_Sheet1" xfId="107"/>
    <cellStyle name="_100125-Templates Lubes Operações v3_Otavio_Raízen Comb (PT)" xfId="108"/>
    <cellStyle name="_100125-Templates Lubes Operações v3_Otavio_Sheet1" xfId="109"/>
    <cellStyle name="_100202-DBV-Templates_Lubes_v17" xfId="110"/>
    <cellStyle name="_100202-DBV-Templates_Lubes_v17 2" xfId="111"/>
    <cellStyle name="_100202-DBV-Templates_Lubes_v17_3-Balanço" xfId="112"/>
    <cellStyle name="_100202-DBV-Templates_Lubes_v17_Balanço" xfId="113"/>
    <cellStyle name="_100202-DBV-Templates_Lubes_v17_BP - Raízen Combustíveis" xfId="114"/>
    <cellStyle name="_100202-DBV-Templates_Lubes_v17_BP - Raízen Energia" xfId="115"/>
    <cellStyle name="_100202-DBV-Templates_Lubes_v17_DFC por Negócio" xfId="116"/>
    <cellStyle name="_100202-DBV-Templates_Lubes_v17_DRE Resumo" xfId="117"/>
    <cellStyle name="_100202-DBV-Templates_Lubes_v17_IR Diferido" xfId="118"/>
    <cellStyle name="_100202-DBV-Templates_Lubes_v17_Métricas Op. e Finan. (PT)" xfId="119"/>
    <cellStyle name="_100202-DBV-Templates_Lubes_v17_Other CLE" xfId="120"/>
    <cellStyle name="_100202-DBV-Templates_Lubes_v17_P&amp;L Raízen Combs" xfId="121"/>
    <cellStyle name="_100202-DBV-Templates_Lubes_v17_Plan1" xfId="122"/>
    <cellStyle name="_100202-DBV-Templates_Lubes_v17_Plan1 2" xfId="123"/>
    <cellStyle name="_100202-DBV-Templates_Lubes_v17_Plan1_3-Balanço" xfId="124"/>
    <cellStyle name="_100202-DBV-Templates_Lubes_v17_Plan1_Balanço" xfId="125"/>
    <cellStyle name="_100202-DBV-Templates_Lubes_v17_Plan1_BP - Raízen Combustíveis" xfId="126"/>
    <cellStyle name="_100202-DBV-Templates_Lubes_v17_Plan1_BP - Raízen Energia" xfId="127"/>
    <cellStyle name="_100202-DBV-Templates_Lubes_v17_Plan1_DFC por Negócio" xfId="128"/>
    <cellStyle name="_100202-DBV-Templates_Lubes_v17_Plan1_DRE Resumo" xfId="129"/>
    <cellStyle name="_100202-DBV-Templates_Lubes_v17_Plan1_IR Diferido" xfId="130"/>
    <cellStyle name="_100202-DBV-Templates_Lubes_v17_Plan1_Métricas Op. e Finan. (PT)" xfId="131"/>
    <cellStyle name="_100202-DBV-Templates_Lubes_v17_Plan1_Other CLE" xfId="132"/>
    <cellStyle name="_100202-DBV-Templates_Lubes_v17_Plan1_P&amp;L Raízen Combs" xfId="133"/>
    <cellStyle name="_100202-DBV-Templates_Lubes_v17_Plan1_Raízen Comb (PT)" xfId="134"/>
    <cellStyle name="_100202-DBV-Templates_Lubes_v17_Plan1_Sheet1" xfId="135"/>
    <cellStyle name="_100202-DBV-Templates_Lubes_v17_Raízen Comb (PT)" xfId="136"/>
    <cellStyle name="_100202-DBV-Templates_Lubes_v17_Sheet1" xfId="137"/>
    <cellStyle name="_100203-DBV-Template Outras Receitas v2" xfId="138"/>
    <cellStyle name="_100203-DBV-Template Outras Receitas v2 2" xfId="139"/>
    <cellStyle name="_100203-DBV-Template Outras Receitas v2_3-Balanço" xfId="140"/>
    <cellStyle name="_100203-DBV-Template Outras Receitas v2_Balanço" xfId="141"/>
    <cellStyle name="_100203-DBV-Template Outras Receitas v2_BP - Raízen Combustíveis" xfId="142"/>
    <cellStyle name="_100203-DBV-Template Outras Receitas v2_BP - Raízen Energia" xfId="143"/>
    <cellStyle name="_100203-DBV-Template Outras Receitas v2_DFC por Negócio" xfId="144"/>
    <cellStyle name="_100203-DBV-Template Outras Receitas v2_DRE Resumo" xfId="145"/>
    <cellStyle name="_100203-DBV-Template Outras Receitas v2_IR Diferido" xfId="146"/>
    <cellStyle name="_100203-DBV-Template Outras Receitas v2_Métricas Op. e Finan. (PT)" xfId="147"/>
    <cellStyle name="_100203-DBV-Template Outras Receitas v2_Other CLE" xfId="148"/>
    <cellStyle name="_100203-DBV-Template Outras Receitas v2_P&amp;L Raízen Combs" xfId="149"/>
    <cellStyle name="_100203-DBV-Template Outras Receitas v2_Plan1" xfId="150"/>
    <cellStyle name="_100203-DBV-Template Outras Receitas v2_Plan1 2" xfId="151"/>
    <cellStyle name="_100203-DBV-Template Outras Receitas v2_Plan1_3-Balanço" xfId="152"/>
    <cellStyle name="_100203-DBV-Template Outras Receitas v2_Plan1_Balanço" xfId="153"/>
    <cellStyle name="_100203-DBV-Template Outras Receitas v2_Plan1_BP - Raízen Combustíveis" xfId="154"/>
    <cellStyle name="_100203-DBV-Template Outras Receitas v2_Plan1_BP - Raízen Energia" xfId="155"/>
    <cellStyle name="_100203-DBV-Template Outras Receitas v2_Plan1_DFC por Negócio" xfId="156"/>
    <cellStyle name="_100203-DBV-Template Outras Receitas v2_Plan1_DRE Resumo" xfId="157"/>
    <cellStyle name="_100203-DBV-Template Outras Receitas v2_Plan1_IR Diferido" xfId="158"/>
    <cellStyle name="_100203-DBV-Template Outras Receitas v2_Plan1_Métricas Op. e Finan. (PT)" xfId="159"/>
    <cellStyle name="_100203-DBV-Template Outras Receitas v2_Plan1_Other CLE" xfId="160"/>
    <cellStyle name="_100203-DBV-Template Outras Receitas v2_Plan1_P&amp;L Raízen Combs" xfId="161"/>
    <cellStyle name="_100203-DBV-Template Outras Receitas v2_Plan1_Raízen Comb (PT)" xfId="162"/>
    <cellStyle name="_100203-DBV-Template Outras Receitas v2_Plan1_Sheet1" xfId="163"/>
    <cellStyle name="_100203-DBV-Template Outras Receitas v2_Raízen Comb (PT)" xfId="164"/>
    <cellStyle name="_100203-DBV-Template Outras Receitas v2_Sheet1" xfId="165"/>
    <cellStyle name="_Book11" xfId="166"/>
    <cellStyle name="_Book11 2" xfId="167"/>
    <cellStyle name="_Book11_3-Balanço" xfId="168"/>
    <cellStyle name="_Book11_Balanço" xfId="169"/>
    <cellStyle name="_Book11_BP - Raízen Combustíveis" xfId="170"/>
    <cellStyle name="_Book11_BP - Raízen Energia" xfId="171"/>
    <cellStyle name="_Book11_DFC por Negócio" xfId="172"/>
    <cellStyle name="_Book11_DRE Resumo" xfId="173"/>
    <cellStyle name="_Book11_IR Diferido" xfId="174"/>
    <cellStyle name="_Book11_Métricas Op. e Finan. (PT)" xfId="175"/>
    <cellStyle name="_Book11_Other CLE" xfId="176"/>
    <cellStyle name="_Book11_P&amp;L Raízen Combs" xfId="177"/>
    <cellStyle name="_Book11_Plan1" xfId="178"/>
    <cellStyle name="_Book11_Plan1 2" xfId="179"/>
    <cellStyle name="_Book11_Plan1_3-Balanço" xfId="180"/>
    <cellStyle name="_Book11_Plan1_Balanço" xfId="181"/>
    <cellStyle name="_Book11_Plan1_BP - Raízen Combustíveis" xfId="182"/>
    <cellStyle name="_Book11_Plan1_BP - Raízen Energia" xfId="183"/>
    <cellStyle name="_Book11_Plan1_DFC por Negócio" xfId="184"/>
    <cellStyle name="_Book11_Plan1_DRE Resumo" xfId="185"/>
    <cellStyle name="_Book11_Plan1_IR Diferido" xfId="186"/>
    <cellStyle name="_Book11_Plan1_Métricas Op. e Finan. (PT)" xfId="187"/>
    <cellStyle name="_Book11_Plan1_Other CLE" xfId="188"/>
    <cellStyle name="_Book11_Plan1_P&amp;L Raízen Combs" xfId="189"/>
    <cellStyle name="_Book11_Plan1_Raízen Comb (PT)" xfId="190"/>
    <cellStyle name="_Book11_Plan1_Sheet1" xfId="191"/>
    <cellStyle name="_Book11_Raízen Comb (PT)" xfId="192"/>
    <cellStyle name="_Book11_Sheet1" xfId="193"/>
    <cellStyle name="_Book12" xfId="194"/>
    <cellStyle name="_Book12 2" xfId="195"/>
    <cellStyle name="_Book12_3-Balanço" xfId="196"/>
    <cellStyle name="_Book12_Balanço" xfId="197"/>
    <cellStyle name="_Book12_BP - Raízen Combustíveis" xfId="198"/>
    <cellStyle name="_Book12_BP - Raízen Energia" xfId="199"/>
    <cellStyle name="_Book12_DFC por Negócio" xfId="200"/>
    <cellStyle name="_Book12_DRE Resumo" xfId="201"/>
    <cellStyle name="_Book12_IR Diferido" xfId="202"/>
    <cellStyle name="_Book12_Métricas Op. e Finan. (PT)" xfId="203"/>
    <cellStyle name="_Book12_Other CLE" xfId="204"/>
    <cellStyle name="_Book12_P&amp;L Raízen Combs" xfId="205"/>
    <cellStyle name="_Book12_Plan1" xfId="206"/>
    <cellStyle name="_Book12_Plan1 2" xfId="207"/>
    <cellStyle name="_Book12_Plan1_3-Balanço" xfId="208"/>
    <cellStyle name="_Book12_Plan1_Balanço" xfId="209"/>
    <cellStyle name="_Book12_Plan1_BP - Raízen Combustíveis" xfId="210"/>
    <cellStyle name="_Book12_Plan1_BP - Raízen Energia" xfId="211"/>
    <cellStyle name="_Book12_Plan1_DFC por Negócio" xfId="212"/>
    <cellStyle name="_Book12_Plan1_DRE Resumo" xfId="213"/>
    <cellStyle name="_Book12_Plan1_IR Diferido" xfId="214"/>
    <cellStyle name="_Book12_Plan1_Métricas Op. e Finan. (PT)" xfId="215"/>
    <cellStyle name="_Book12_Plan1_Other CLE" xfId="216"/>
    <cellStyle name="_Book12_Plan1_P&amp;L Raízen Combs" xfId="217"/>
    <cellStyle name="_Book12_Plan1_Raízen Comb (PT)" xfId="218"/>
    <cellStyle name="_Book12_Plan1_Sheet1" xfId="219"/>
    <cellStyle name="_Book12_Raízen Comb (PT)" xfId="220"/>
    <cellStyle name="_Book12_Sheet1" xfId="221"/>
    <cellStyle name="_Carga Fiscal Mensal 2006 TAC" xfId="222"/>
    <cellStyle name="_Carga Fiscal Mensal 2006 TAC_Mapa variáveis" xfId="223"/>
    <cellStyle name="_Carga Fiscal Mensal 2006 TAC_Mapa variáveis_1" xfId="224"/>
    <cellStyle name="_Carga Fiscal Mensal 2006 TAC_Variavel" xfId="225"/>
    <cellStyle name="_Conciliações TAC 12_2007 KPMG" xfId="226"/>
    <cellStyle name="_Conciliações TAC 12_2007 KPMG_Mapa variáveis" xfId="227"/>
    <cellStyle name="_Conciliações TAC 12_2007 KPMG_Mapa variáveis_1" xfId="228"/>
    <cellStyle name="_Conciliações TAC 12_2007 KPMG_Variavel" xfId="229"/>
    <cellStyle name="_Cosan S.AxCCl" xfId="230"/>
    <cellStyle name="_Cosan S.AxCCl_Extratos " xfId="231"/>
    <cellStyle name="_Cosan S.AxCCl_Resumo" xfId="232"/>
    <cellStyle name="_Cosan S.AxStandard " xfId="233"/>
    <cellStyle name="_Dados" xfId="234"/>
    <cellStyle name="_Dados 2" xfId="235"/>
    <cellStyle name="_Dados 2_Resumo" xfId="236"/>
    <cellStyle name="_Dados 2_Safra 10-11 Derivativo" xfId="237"/>
    <cellStyle name="_Dados 3" xfId="238"/>
    <cellStyle name="_Dados 3_Resumo" xfId="239"/>
    <cellStyle name="_Dados 3_Safra 10-11 Derivativo" xfId="240"/>
    <cellStyle name="_Dados 4" xfId="241"/>
    <cellStyle name="_Dados 4_Resumo" xfId="242"/>
    <cellStyle name="_Dados 4_Safra 10-11 Derivativo" xfId="243"/>
    <cellStyle name="_Dados 5" xfId="244"/>
    <cellStyle name="_Dados 5_Resumo" xfId="245"/>
    <cellStyle name="_Dados 5_Safra 10-11 Derivativo" xfId="246"/>
    <cellStyle name="_Dados 6" xfId="247"/>
    <cellStyle name="_Dados 6_Resumo" xfId="248"/>
    <cellStyle name="_Dados 6_Safra 10-11 Derivativo" xfId="249"/>
    <cellStyle name="_Dados 7" xfId="250"/>
    <cellStyle name="_Dados 7_Resumo" xfId="251"/>
    <cellStyle name="_Dados 7_Safra 10-11 Derivativo" xfId="252"/>
    <cellStyle name="_DRE ORC Fuel 2010" xfId="253"/>
    <cellStyle name="_DRE ORC Fuel 2010 2" xfId="254"/>
    <cellStyle name="_DRE ORC Fuel 2010 v46" xfId="255"/>
    <cellStyle name="_DRE ORC Fuel 2010 v46 2" xfId="256"/>
    <cellStyle name="_DRE ORC Fuel 2010 v46_3-Balanço" xfId="257"/>
    <cellStyle name="_DRE ORC Fuel 2010 v46_Balanço" xfId="258"/>
    <cellStyle name="_DRE ORC Fuel 2010 v46_BP - Raízen Combustíveis" xfId="259"/>
    <cellStyle name="_DRE ORC Fuel 2010 v46_BP - Raízen Energia" xfId="260"/>
    <cellStyle name="_DRE ORC Fuel 2010 v46_DFC por Negócio" xfId="261"/>
    <cellStyle name="_DRE ORC Fuel 2010 v46_IR Diferido" xfId="262"/>
    <cellStyle name="_DRE ORC Fuel 2010 v46_Métricas Op. e Finan. (PT)" xfId="263"/>
    <cellStyle name="_DRE ORC Fuel 2010 v46_Other CLE" xfId="264"/>
    <cellStyle name="_DRE ORC Fuel 2010 v46_P&amp;L Raízen Combs" xfId="265"/>
    <cellStyle name="_DRE ORC Fuel 2010 v46_Plan1" xfId="266"/>
    <cellStyle name="_DRE ORC Fuel 2010 v46_Plan1 2" xfId="267"/>
    <cellStyle name="_DRE ORC Fuel 2010 v46_Plan1_3-Balanço" xfId="268"/>
    <cellStyle name="_DRE ORC Fuel 2010 v46_Plan1_Balanço" xfId="269"/>
    <cellStyle name="_DRE ORC Fuel 2010 v46_Plan1_BP - Raízen Combustíveis" xfId="270"/>
    <cellStyle name="_DRE ORC Fuel 2010 v46_Plan1_BP - Raízen Energia" xfId="271"/>
    <cellStyle name="_DRE ORC Fuel 2010 v46_Plan1_DFC por Negócio" xfId="272"/>
    <cellStyle name="_DRE ORC Fuel 2010 v46_Plan1_IR Diferido" xfId="273"/>
    <cellStyle name="_DRE ORC Fuel 2010 v46_Plan1_Métricas Op. e Finan. (PT)" xfId="274"/>
    <cellStyle name="_DRE ORC Fuel 2010 v46_Plan1_Other CLE" xfId="275"/>
    <cellStyle name="_DRE ORC Fuel 2010 v46_Plan1_P&amp;L Raízen Combs" xfId="276"/>
    <cellStyle name="_DRE ORC Fuel 2010 v46_Plan1_Raízen Comb (PT)" xfId="277"/>
    <cellStyle name="_DRE ORC Fuel 2010 v46_Plan1_Sheet1" xfId="278"/>
    <cellStyle name="_DRE ORC Fuel 2010 v46_Raízen Comb (PT)" xfId="279"/>
    <cellStyle name="_DRE ORC Fuel 2010 v46_Sheet1" xfId="280"/>
    <cellStyle name="_DRE ORC Fuel 2010_3-Balanço" xfId="281"/>
    <cellStyle name="_DRE ORC Fuel 2010_Balanço" xfId="282"/>
    <cellStyle name="_DRE ORC Fuel 2010_BP - Raízen Combustíveis" xfId="283"/>
    <cellStyle name="_DRE ORC Fuel 2010_BP - Raízen Energia" xfId="284"/>
    <cellStyle name="_DRE ORC Fuel 2010_DFC por Negócio" xfId="285"/>
    <cellStyle name="_DRE ORC Fuel 2010_IR Diferido" xfId="286"/>
    <cellStyle name="_DRE ORC Fuel 2010_Métricas Op. e Finan. (PT)" xfId="287"/>
    <cellStyle name="_DRE ORC Fuel 2010_Other CLE" xfId="288"/>
    <cellStyle name="_DRE ORC Fuel 2010_P&amp;L Raízen Combs" xfId="289"/>
    <cellStyle name="_DRE ORC Fuel 2010_Plan1" xfId="290"/>
    <cellStyle name="_DRE ORC Fuel 2010_Plan1 2" xfId="291"/>
    <cellStyle name="_DRE ORC Fuel 2010_Plan1_3-Balanço" xfId="292"/>
    <cellStyle name="_DRE ORC Fuel 2010_Plan1_Balanço" xfId="293"/>
    <cellStyle name="_DRE ORC Fuel 2010_Plan1_BP - Raízen Combustíveis" xfId="294"/>
    <cellStyle name="_DRE ORC Fuel 2010_Plan1_BP - Raízen Energia" xfId="295"/>
    <cellStyle name="_DRE ORC Fuel 2010_Plan1_DFC por Negócio" xfId="296"/>
    <cellStyle name="_DRE ORC Fuel 2010_Plan1_IR Diferido" xfId="297"/>
    <cellStyle name="_DRE ORC Fuel 2010_Plan1_Métricas Op. e Finan. (PT)" xfId="298"/>
    <cellStyle name="_DRE ORC Fuel 2010_Plan1_Other CLE" xfId="299"/>
    <cellStyle name="_DRE ORC Fuel 2010_Plan1_P&amp;L Raízen Combs" xfId="300"/>
    <cellStyle name="_DRE ORC Fuel 2010_Plan1_Raízen Comb (PT)" xfId="301"/>
    <cellStyle name="_DRE ORC Fuel 2010_Plan1_Sheet1" xfId="302"/>
    <cellStyle name="_DRE ORC Fuel 2010_Raízen Comb (PT)" xfId="303"/>
    <cellStyle name="_DRE ORC Fuel 2010_Sheet1" xfId="304"/>
    <cellStyle name="_DRE ORC S&amp;D 2010 V7" xfId="305"/>
    <cellStyle name="_DRE ORC S&amp;D 2010 V7 2" xfId="306"/>
    <cellStyle name="_DRE ORC S&amp;D 2010 V7_3-Balanço" xfId="307"/>
    <cellStyle name="_DRE ORC S&amp;D 2010 V7_Balanço" xfId="308"/>
    <cellStyle name="_DRE ORC S&amp;D 2010 V7_BP - Raízen Combustíveis" xfId="309"/>
    <cellStyle name="_DRE ORC S&amp;D 2010 V7_BP - Raízen Energia" xfId="310"/>
    <cellStyle name="_DRE ORC S&amp;D 2010 V7_DFC por Negócio" xfId="311"/>
    <cellStyle name="_DRE ORC S&amp;D 2010 V7_IR Diferido" xfId="312"/>
    <cellStyle name="_DRE ORC S&amp;D 2010 V7_Métricas Op. e Finan. (PT)" xfId="313"/>
    <cellStyle name="_DRE ORC S&amp;D 2010 V7_Other CLE" xfId="314"/>
    <cellStyle name="_DRE ORC S&amp;D 2010 V7_P&amp;L Raízen Combs" xfId="315"/>
    <cellStyle name="_DRE ORC S&amp;D 2010 V7_Plan1" xfId="316"/>
    <cellStyle name="_DRE ORC S&amp;D 2010 V7_Plan1 2" xfId="317"/>
    <cellStyle name="_DRE ORC S&amp;D 2010 V7_Plan1_3-Balanço" xfId="318"/>
    <cellStyle name="_DRE ORC S&amp;D 2010 V7_Plan1_Balanço" xfId="319"/>
    <cellStyle name="_DRE ORC S&amp;D 2010 V7_Plan1_BP - Raízen Combustíveis" xfId="320"/>
    <cellStyle name="_DRE ORC S&amp;D 2010 V7_Plan1_BP - Raízen Energia" xfId="321"/>
    <cellStyle name="_DRE ORC S&amp;D 2010 V7_Plan1_DFC por Negócio" xfId="322"/>
    <cellStyle name="_DRE ORC S&amp;D 2010 V7_Plan1_IR Diferido" xfId="323"/>
    <cellStyle name="_DRE ORC S&amp;D 2010 V7_Plan1_Métricas Op. e Finan. (PT)" xfId="324"/>
    <cellStyle name="_DRE ORC S&amp;D 2010 V7_Plan1_Other CLE" xfId="325"/>
    <cellStyle name="_DRE ORC S&amp;D 2010 V7_Plan1_P&amp;L Raízen Combs" xfId="326"/>
    <cellStyle name="_DRE ORC S&amp;D 2010 V7_Plan1_Raízen Comb (PT)" xfId="327"/>
    <cellStyle name="_DRE ORC S&amp;D 2010 V7_Plan1_Sheet1" xfId="328"/>
    <cellStyle name="_DRE ORC S&amp;D 2010 V7_Raízen Comb (PT)" xfId="329"/>
    <cellStyle name="_DRE ORC S&amp;D 2010 V7_Sheet1" xfId="330"/>
    <cellStyle name="_Lojas Conveniência" xfId="331"/>
    <cellStyle name="_Lojas Conveniência 2" xfId="332"/>
    <cellStyle name="_Lojas Conveniência_3-Balanço" xfId="333"/>
    <cellStyle name="_Lojas Conveniência_Balanço" xfId="334"/>
    <cellStyle name="_Lojas Conveniência_BP - Raízen Combustíveis" xfId="335"/>
    <cellStyle name="_Lojas Conveniência_BP - Raízen Energia" xfId="336"/>
    <cellStyle name="_Lojas Conveniência_DFC por Negócio" xfId="337"/>
    <cellStyle name="_Lojas Conveniência_DRE Resumo" xfId="338"/>
    <cellStyle name="_Lojas Conveniência_IR Diferido" xfId="339"/>
    <cellStyle name="_Lojas Conveniência_Métricas Op. e Finan. (PT)" xfId="340"/>
    <cellStyle name="_Lojas Conveniência_Other CLE" xfId="341"/>
    <cellStyle name="_Lojas Conveniência_P&amp;L Raízen Combs" xfId="342"/>
    <cellStyle name="_Lojas Conveniência_Plan1" xfId="343"/>
    <cellStyle name="_Lojas Conveniência_Plan1 2" xfId="344"/>
    <cellStyle name="_Lojas Conveniência_Plan1_3-Balanço" xfId="345"/>
    <cellStyle name="_Lojas Conveniência_Plan1_Balanço" xfId="346"/>
    <cellStyle name="_Lojas Conveniência_Plan1_BP - Raízen Combustíveis" xfId="347"/>
    <cellStyle name="_Lojas Conveniência_Plan1_BP - Raízen Energia" xfId="348"/>
    <cellStyle name="_Lojas Conveniência_Plan1_DFC por Negócio" xfId="349"/>
    <cellStyle name="_Lojas Conveniência_Plan1_DRE Resumo" xfId="350"/>
    <cellStyle name="_Lojas Conveniência_Plan1_IR Diferido" xfId="351"/>
    <cellStyle name="_Lojas Conveniência_Plan1_Métricas Op. e Finan. (PT)" xfId="352"/>
    <cellStyle name="_Lojas Conveniência_Plan1_Other CLE" xfId="353"/>
    <cellStyle name="_Lojas Conveniência_Plan1_P&amp;L Raízen Combs" xfId="354"/>
    <cellStyle name="_Lojas Conveniência_Plan1_Raízen Comb (PT)" xfId="355"/>
    <cellStyle name="_Lojas Conveniência_Plan1_Sheet1" xfId="356"/>
    <cellStyle name="_Lojas Conveniência_Raízen Comb (PT)" xfId="357"/>
    <cellStyle name="_Lojas Conveniência_Sheet1" xfId="358"/>
    <cellStyle name="_Multiterminais - recolhimentos IRPJ - CSLL" xfId="359"/>
    <cellStyle name="_Multiterminais - recolhimentos IRPJ - CSLL_IR_CS Recolhimentos" xfId="360"/>
    <cellStyle name="_Multiterminais - recolhimentos IRPJ - CSLL_Lead" xfId="361"/>
    <cellStyle name="_NOVEMBRO 09" xfId="362"/>
    <cellStyle name="_Randon Consórcio - PIR 30.06.07" xfId="363"/>
    <cellStyle name="_Randon Consórcio - PIR 30.06.07_IR_CS Recolhimentos" xfId="364"/>
    <cellStyle name="_Randon Consórcio - PIR 30.06.07_Lead" xfId="365"/>
    <cellStyle name="_Sheet2" xfId="366"/>
    <cellStyle name="_Sheet2 2" xfId="367"/>
    <cellStyle name="_Sheet2 2_Resumo" xfId="368"/>
    <cellStyle name="_Sheet2 2_Safra 10-11 Derivativo" xfId="369"/>
    <cellStyle name="_Sheet2 3" xfId="370"/>
    <cellStyle name="_Sheet2 3_Resumo" xfId="371"/>
    <cellStyle name="_Sheet2 3_Safra 10-11 Derivativo" xfId="372"/>
    <cellStyle name="_Sheet2 4" xfId="373"/>
    <cellStyle name="_Sheet2 4_Resumo" xfId="374"/>
    <cellStyle name="_Sheet2 4_Safra 10-11 Derivativo" xfId="375"/>
    <cellStyle name="_Sheet2 5" xfId="376"/>
    <cellStyle name="_Sheet2 5_Resumo" xfId="377"/>
    <cellStyle name="_Sheet2 5_Safra 10-11 Derivativo" xfId="378"/>
    <cellStyle name="_Sheet2 6" xfId="379"/>
    <cellStyle name="_Sheet2 6_Resumo" xfId="380"/>
    <cellStyle name="_Sheet2 6_Safra 10-11 Derivativo" xfId="381"/>
    <cellStyle name="_Sheet2 7" xfId="382"/>
    <cellStyle name="_Sheet2 7_Resumo" xfId="383"/>
    <cellStyle name="_Sheet2 7_Safra 10-11 Derivativo" xfId="384"/>
    <cellStyle name="_Sheet2_Extratos " xfId="385"/>
    <cellStyle name="_Sheet2_Resumo" xfId="386"/>
    <cellStyle name="_Swap - CCL 01 - Dezembro-09" xfId="387"/>
    <cellStyle name="_Swap - CCL 01 - Dezembro-09 2" xfId="388"/>
    <cellStyle name="_Swap - CCL 01 - Dezembro-09 2_Resumo" xfId="389"/>
    <cellStyle name="_Swap - CCL 01 - Dezembro-09 2_Safra 10-11 Derivativo" xfId="390"/>
    <cellStyle name="_Swap - CCL 01 - Dezembro-09 3" xfId="391"/>
    <cellStyle name="_Swap - CCL 01 - Dezembro-09 3_Resumo" xfId="392"/>
    <cellStyle name="_Swap - CCL 01 - Dezembro-09 3_Safra 10-11 Derivativo" xfId="393"/>
    <cellStyle name="_Swap - CCL 01 - Dezembro-09 4" xfId="394"/>
    <cellStyle name="_Swap - CCL 01 - Dezembro-09 4_Resumo" xfId="395"/>
    <cellStyle name="_Swap - CCL 01 - Dezembro-09 4_Safra 10-11 Derivativo" xfId="396"/>
    <cellStyle name="_Swap - CCL 01 - Dezembro-09 5" xfId="397"/>
    <cellStyle name="_Swap - CCL 01 - Dezembro-09 5_Resumo" xfId="398"/>
    <cellStyle name="_Swap - CCL 01 - Dezembro-09 5_Safra 10-11 Derivativo" xfId="399"/>
    <cellStyle name="_Swap - CCL 01 - Dezembro-09 6" xfId="400"/>
    <cellStyle name="_Swap - CCL 01 - Dezembro-09 6_Resumo" xfId="401"/>
    <cellStyle name="_Swap - CCL 01 - Dezembro-09 6_Safra 10-11 Derivativo" xfId="402"/>
    <cellStyle name="_Swap - CCL 01 - Dezembro-09 7" xfId="403"/>
    <cellStyle name="_Swap - CCL 01 - Dezembro-09 7_Resumo" xfId="404"/>
    <cellStyle name="_Swap - CCL 01 - Dezembro-09 7_Safra 10-11 Derivativo" xfId="405"/>
    <cellStyle name="_Swap - CCL 01 - Dezembro-09_Extratos " xfId="406"/>
    <cellStyle name="_Swap - CCL 01 - Dezembro-09_Resumo" xfId="407"/>
    <cellStyle name="_Swap - CCL 02 - Dezembro-09" xfId="408"/>
    <cellStyle name="_Swap - CCL 02 - Dezembro-09 2" xfId="409"/>
    <cellStyle name="_Swap - CCL 02 - Dezembro-09 2_Resumo" xfId="410"/>
    <cellStyle name="_Swap - CCL 02 - Dezembro-09 2_Safra 10-11 Derivativo" xfId="411"/>
    <cellStyle name="_Swap - CCL 02 - Dezembro-09 3" xfId="412"/>
    <cellStyle name="_Swap - CCL 02 - Dezembro-09 3_Resumo" xfId="413"/>
    <cellStyle name="_Swap - CCL 02 - Dezembro-09 3_Safra 10-11 Derivativo" xfId="414"/>
    <cellStyle name="_Swap - CCL 02 - Dezembro-09 4" xfId="415"/>
    <cellStyle name="_Swap - CCL 02 - Dezembro-09 4_Resumo" xfId="416"/>
    <cellStyle name="_Swap - CCL 02 - Dezembro-09 4_Safra 10-11 Derivativo" xfId="417"/>
    <cellStyle name="_Swap - CCL 02 - Dezembro-09 5" xfId="418"/>
    <cellStyle name="_Swap - CCL 02 - Dezembro-09 5_Resumo" xfId="419"/>
    <cellStyle name="_Swap - CCL 02 - Dezembro-09 5_Safra 10-11 Derivativo" xfId="420"/>
    <cellStyle name="_Swap - CCL 02 - Dezembro-09 6" xfId="421"/>
    <cellStyle name="_Swap - CCL 02 - Dezembro-09 6_Resumo" xfId="422"/>
    <cellStyle name="_Swap - CCL 02 - Dezembro-09 6_Safra 10-11 Derivativo" xfId="423"/>
    <cellStyle name="_Swap - CCL 02 - Dezembro-09 7" xfId="424"/>
    <cellStyle name="_Swap - CCL 02 - Dezembro-09 7_Resumo" xfId="425"/>
    <cellStyle name="_Swap - CCL 02 - Dezembro-09 7_Safra 10-11 Derivativo" xfId="426"/>
    <cellStyle name="_Swap - CCL 02 - Dezembro-09_Extratos " xfId="427"/>
    <cellStyle name="_Swap - CCL 02 - Dezembro-09_Resumo" xfId="428"/>
    <cellStyle name="_Swap - CCL 03 - Dezembro-09" xfId="429"/>
    <cellStyle name="_Swap - CCL 03 - Dezembro-09 2" xfId="430"/>
    <cellStyle name="_Swap - CCL 03 - Dezembro-09 2_Resumo" xfId="431"/>
    <cellStyle name="_Swap - CCL 03 - Dezembro-09 2_Safra 10-11 Derivativo" xfId="432"/>
    <cellStyle name="_Swap - CCL 03 - Dezembro-09 3" xfId="433"/>
    <cellStyle name="_Swap - CCL 03 - Dezembro-09 3_Resumo" xfId="434"/>
    <cellStyle name="_Swap - CCL 03 - Dezembro-09 3_Safra 10-11 Derivativo" xfId="435"/>
    <cellStyle name="_Swap - CCL 03 - Dezembro-09 4" xfId="436"/>
    <cellStyle name="_Swap - CCL 03 - Dezembro-09 4_Resumo" xfId="437"/>
    <cellStyle name="_Swap - CCL 03 - Dezembro-09 4_Safra 10-11 Derivativo" xfId="438"/>
    <cellStyle name="_Swap - CCL 03 - Dezembro-09 5" xfId="439"/>
    <cellStyle name="_Swap - CCL 03 - Dezembro-09 5_Resumo" xfId="440"/>
    <cellStyle name="_Swap - CCL 03 - Dezembro-09 5_Safra 10-11 Derivativo" xfId="441"/>
    <cellStyle name="_Swap - CCL 03 - Dezembro-09 6" xfId="442"/>
    <cellStyle name="_Swap - CCL 03 - Dezembro-09 6_Resumo" xfId="443"/>
    <cellStyle name="_Swap - CCL 03 - Dezembro-09 6_Safra 10-11 Derivativo" xfId="444"/>
    <cellStyle name="_Swap - CCL 03 - Dezembro-09 7" xfId="445"/>
    <cellStyle name="_Swap - CCL 03 - Dezembro-09 7_Resumo" xfId="446"/>
    <cellStyle name="_Swap - CCL 03 - Dezembro-09 7_Safra 10-11 Derivativo" xfId="447"/>
    <cellStyle name="_Swap - CCL 03 - Dezembro-09_Extratos " xfId="448"/>
    <cellStyle name="_Swap - CCL 03 - Dezembro-09_Resumo" xfId="449"/>
    <cellStyle name="_Swap - CCL 04 - Dezembro-09" xfId="450"/>
    <cellStyle name="_Swap - CCL 04 - Dezembro-09 2" xfId="451"/>
    <cellStyle name="_Swap - CCL 04 - Dezembro-09 2_Resumo" xfId="452"/>
    <cellStyle name="_Swap - CCL 04 - Dezembro-09 2_Safra 10-11 Derivativo" xfId="453"/>
    <cellStyle name="_Swap - CCL 04 - Dezembro-09 3" xfId="454"/>
    <cellStyle name="_Swap - CCL 04 - Dezembro-09 3_Resumo" xfId="455"/>
    <cellStyle name="_Swap - CCL 04 - Dezembro-09 3_Safra 10-11 Derivativo" xfId="456"/>
    <cellStyle name="_Swap - CCL 04 - Dezembro-09 4" xfId="457"/>
    <cellStyle name="_Swap - CCL 04 - Dezembro-09 4_Resumo" xfId="458"/>
    <cellStyle name="_Swap - CCL 04 - Dezembro-09 4_Safra 10-11 Derivativo" xfId="459"/>
    <cellStyle name="_Swap - CCL 04 - Dezembro-09 5" xfId="460"/>
    <cellStyle name="_Swap - CCL 04 - Dezembro-09 5_Resumo" xfId="461"/>
    <cellStyle name="_Swap - CCL 04 - Dezembro-09 5_Safra 10-11 Derivativo" xfId="462"/>
    <cellStyle name="_Swap - CCL 04 - Dezembro-09 6" xfId="463"/>
    <cellStyle name="_Swap - CCL 04 - Dezembro-09 6_Resumo" xfId="464"/>
    <cellStyle name="_Swap - CCL 04 - Dezembro-09 6_Safra 10-11 Derivativo" xfId="465"/>
    <cellStyle name="_Swap - CCL 04 - Dezembro-09 7" xfId="466"/>
    <cellStyle name="_Swap - CCL 04 - Dezembro-09 7_Resumo" xfId="467"/>
    <cellStyle name="_Swap - CCL 04 - Dezembro-09 7_Safra 10-11 Derivativo" xfId="468"/>
    <cellStyle name="_Swap - CCL 04 - Dezembro-09_Extratos " xfId="469"/>
    <cellStyle name="_Swap - CCL 04 - Dezembro-09_Resumo" xfId="470"/>
    <cellStyle name="_Swap - CCL 04 - Janeiro-10" xfId="471"/>
    <cellStyle name="_Swap - CCL 04 - Janeiro-10 2" xfId="472"/>
    <cellStyle name="_Swap - CCL 04 - Janeiro-10 2_Resumo" xfId="473"/>
    <cellStyle name="_Swap - CCL 04 - Janeiro-10 2_Safra 10-11 Derivativo" xfId="474"/>
    <cellStyle name="_Swap - CCL 04 - Janeiro-10 3" xfId="475"/>
    <cellStyle name="_Swap - CCL 04 - Janeiro-10 3_Resumo" xfId="476"/>
    <cellStyle name="_Swap - CCL 04 - Janeiro-10 3_Safra 10-11 Derivativo" xfId="477"/>
    <cellStyle name="_Swap - CCL 04 - Janeiro-10 4" xfId="478"/>
    <cellStyle name="_Swap - CCL 04 - Janeiro-10 4_Resumo" xfId="479"/>
    <cellStyle name="_Swap - CCL 04 - Janeiro-10 4_Safra 10-11 Derivativo" xfId="480"/>
    <cellStyle name="_Swap - CCL 04 - Janeiro-10 5" xfId="481"/>
    <cellStyle name="_Swap - CCL 04 - Janeiro-10 5_Resumo" xfId="482"/>
    <cellStyle name="_Swap - CCL 04 - Janeiro-10 5_Safra 10-11 Derivativo" xfId="483"/>
    <cellStyle name="_Swap - CCL 04 - Janeiro-10 6" xfId="484"/>
    <cellStyle name="_Swap - CCL 04 - Janeiro-10 6_Resumo" xfId="485"/>
    <cellStyle name="_Swap - CCL 04 - Janeiro-10 6_Safra 10-11 Derivativo" xfId="486"/>
    <cellStyle name="_Swap - CCL 04 - Janeiro-10 7" xfId="487"/>
    <cellStyle name="_Swap - CCL 04 - Janeiro-10 7_Resumo" xfId="488"/>
    <cellStyle name="_Swap - CCL 04 - Janeiro-10 7_Safra 10-11 Derivativo" xfId="489"/>
    <cellStyle name="_Swap - CCL 04 - Janeiro-10_Extratos " xfId="490"/>
    <cellStyle name="_Swap - CCL 04 - Janeiro-10_Resumo" xfId="491"/>
    <cellStyle name="_Swap - CCL 05 - Janeiro-10" xfId="492"/>
    <cellStyle name="_Swap - CCL 05 - Janeiro-10 2" xfId="493"/>
    <cellStyle name="_Swap - CCL 05 - Janeiro-10 2_Resumo" xfId="494"/>
    <cellStyle name="_Swap - CCL 05 - Janeiro-10 2_Safra 10-11 Derivativo" xfId="495"/>
    <cellStyle name="_Swap - CCL 05 - Janeiro-10 3" xfId="496"/>
    <cellStyle name="_Swap - CCL 05 - Janeiro-10 3_Resumo" xfId="497"/>
    <cellStyle name="_Swap - CCL 05 - Janeiro-10 3_Safra 10-11 Derivativo" xfId="498"/>
    <cellStyle name="_Swap - CCL 05 - Janeiro-10 4" xfId="499"/>
    <cellStyle name="_Swap - CCL 05 - Janeiro-10 4_Resumo" xfId="500"/>
    <cellStyle name="_Swap - CCL 05 - Janeiro-10 4_Safra 10-11 Derivativo" xfId="501"/>
    <cellStyle name="_Swap - CCL 05 - Janeiro-10 5" xfId="502"/>
    <cellStyle name="_Swap - CCL 05 - Janeiro-10 5_Resumo" xfId="503"/>
    <cellStyle name="_Swap - CCL 05 - Janeiro-10 5_Safra 10-11 Derivativo" xfId="504"/>
    <cellStyle name="_Swap - CCL 05 - Janeiro-10 6" xfId="505"/>
    <cellStyle name="_Swap - CCL 05 - Janeiro-10 6_Resumo" xfId="506"/>
    <cellStyle name="_Swap - CCL 05 - Janeiro-10 6_Safra 10-11 Derivativo" xfId="507"/>
    <cellStyle name="_Swap - CCL 05 - Janeiro-10 7" xfId="508"/>
    <cellStyle name="_Swap - CCL 05 - Janeiro-10 7_Resumo" xfId="509"/>
    <cellStyle name="_Swap - CCL 05 - Janeiro-10 7_Safra 10-11 Derivativo" xfId="510"/>
    <cellStyle name="_Swap - CCL 05 - Janeiro-10_Extratos " xfId="511"/>
    <cellStyle name="_Swap - CCL 05 - Janeiro-10_Resumo" xfId="512"/>
    <cellStyle name="_Swap - CCL 05 - Novembro-09" xfId="513"/>
    <cellStyle name="_Swap - CCL 05 - Novembro-09 2" xfId="514"/>
    <cellStyle name="_Swap - CCL 05 - Novembro-09_Extratos " xfId="515"/>
    <cellStyle name="_Swap - CCL 05 - Novembro-09_Resumo" xfId="516"/>
    <cellStyle name="_Swap - CCL 06 - Janeiro-10" xfId="517"/>
    <cellStyle name="_Swap - CCL 06 - Janeiro-10_Extratos " xfId="518"/>
    <cellStyle name="_Swap - CCL 06 - Janeiro-10_Resumo" xfId="519"/>
    <cellStyle name="_Swap - CCL 06 - Novembro-09" xfId="520"/>
    <cellStyle name="_Swap - CCL 06 - Novembro-09_Extratos " xfId="521"/>
    <cellStyle name="_Swap - CCL 06 - Novembro-09_Resumo" xfId="522"/>
    <cellStyle name="_Swap - CCL 07 - Dezembro-09" xfId="523"/>
    <cellStyle name="_Swap - CCL 07 - Dezembro-09 (2)" xfId="524"/>
    <cellStyle name="_Swap - CCL 07 - Dezembro-09 (2)_Extratos " xfId="525"/>
    <cellStyle name="_Swap - CCL 07 - Dezembro-09 (2)_Resumo" xfId="526"/>
    <cellStyle name="_Swap - CCL 07 - Dezembro-09_Extratos " xfId="527"/>
    <cellStyle name="_Swap - CCL 07 - Dezembro-09_Resumo" xfId="528"/>
    <cellStyle name="_Swap - CCL 07 - Janeiro-10" xfId="529"/>
    <cellStyle name="_Swap - CCL 07 - Janeiro-10 (2)" xfId="530"/>
    <cellStyle name="_Swap - CCL 07 - Janeiro-10 (2)_Extratos " xfId="531"/>
    <cellStyle name="_Swap - CCL 07 - Janeiro-10 (2)_Resumo" xfId="532"/>
    <cellStyle name="_Swap - CCL 07 - Janeiro-10_Extratos " xfId="533"/>
    <cellStyle name="_Swap - CCL 07 - Janeiro-10_Resumo" xfId="534"/>
    <cellStyle name="_Swap - CCL 08 - Dezembro-09 (2)" xfId="535"/>
    <cellStyle name="_Swap - CCL 08 - Dezembro-09 (2)_Extratos " xfId="536"/>
    <cellStyle name="_Swap - CCL 08 - Dezembro-09 (2)_Resumo" xfId="537"/>
    <cellStyle name="_Swap - CCL 09 - Novembro-09" xfId="538"/>
    <cellStyle name="_Swap - CCL 09 - Novembro-09 (2)" xfId="539"/>
    <cellStyle name="_Swap - CCL 09 - Novembro-09 (2)_Extratos " xfId="540"/>
    <cellStyle name="_Swap - CCL 09 - Novembro-09 (2)_Resumo" xfId="541"/>
    <cellStyle name="_Swap - CCL 09 - Novembro-09_Extratos " xfId="542"/>
    <cellStyle name="_Swap - CCL 09 - Novembro-09_Resumo" xfId="543"/>
    <cellStyle name="_Swap - CCL 10 - Dezembro-09" xfId="544"/>
    <cellStyle name="_Swap - CCL 10 - Dezembro-09_Extratos " xfId="545"/>
    <cellStyle name="_Swap - CCL 10 - Dezembro-09_Resumo" xfId="546"/>
    <cellStyle name="_Swap - CCL 11 - Dezembro-09" xfId="547"/>
    <cellStyle name="_Swap - CCL 11 - Dezembro-09_Extratos " xfId="548"/>
    <cellStyle name="_Swap - CCL 11 - Dezembro-09_Resumo" xfId="549"/>
    <cellStyle name="_Swap - CCL 11 - Janeiro-10" xfId="550"/>
    <cellStyle name="_Swap - CCL 11 - Janeiro-10 (2)" xfId="551"/>
    <cellStyle name="_Swap - CCL 11 - Janeiro-10 (2)_Extratos " xfId="552"/>
    <cellStyle name="_Swap - CCL 11 - Janeiro-10 (2)_Resumo" xfId="553"/>
    <cellStyle name="_Swap - CCL 11 - Janeiro-10_Extratos " xfId="554"/>
    <cellStyle name="_Swap - CCL 11 - Janeiro-10_Resumo" xfId="555"/>
    <cellStyle name="_Swap - CCL 12 - Novembro-09" xfId="556"/>
    <cellStyle name="_Swap - CCL 12 - Novembro-09_Extratos " xfId="557"/>
    <cellStyle name="_Swap - CCL 12 - Novembro-09_Resumo" xfId="558"/>
    <cellStyle name="_Swap - CCL 13 - Janeiro-10" xfId="559"/>
    <cellStyle name="_Swap - CCL 13 - Janeiro-10_Extratos " xfId="560"/>
    <cellStyle name="_Swap - CCL 13 - Janeiro-10_Resumo" xfId="561"/>
    <cellStyle name="_Swap - CCL 13 - Novembro-09" xfId="562"/>
    <cellStyle name="_Swap - CCL 13 - Novembro-09_Extratos " xfId="563"/>
    <cellStyle name="_Swap - CCL 13 - Novembro-09_Resumo" xfId="564"/>
    <cellStyle name="_Swap - CCL 14 - Dezembro-09" xfId="565"/>
    <cellStyle name="_Swap - CCL 14 - Dezembro-09_Extratos " xfId="566"/>
    <cellStyle name="_Swap - CCL 14 - Dezembro-09_Resumo" xfId="567"/>
    <cellStyle name="_Swap - CCL 15 - Dezembro-09" xfId="568"/>
    <cellStyle name="_Swap - CCL 15 - Dezembro-09_Extratos " xfId="569"/>
    <cellStyle name="_Swap - CCL 15 - Dezembro-09_Resumo" xfId="570"/>
    <cellStyle name="_Swap - CCL 15 - Janeiro-10" xfId="571"/>
    <cellStyle name="_Swap - CCL 15 - Janeiro-10_Extratos " xfId="572"/>
    <cellStyle name="_Swap - CCL 15 - Janeiro-10_Resumo" xfId="573"/>
    <cellStyle name="_Swap - CCL 16 - Dezembro-09" xfId="574"/>
    <cellStyle name="_Swap - CCL 16 - Dezembro-09_Extratos " xfId="575"/>
    <cellStyle name="_Swap - CCL 16 - Dezembro-09_Resumo" xfId="576"/>
    <cellStyle name="_Swap - CCL 16 - Novembro-09" xfId="577"/>
    <cellStyle name="_Swap - CCL 16 - Novembro-09_Extratos " xfId="578"/>
    <cellStyle name="_Swap - CCL 16 - Novembro-09_Resumo" xfId="579"/>
    <cellStyle name="_Swap - CCL 17 - Dezembro-09" xfId="580"/>
    <cellStyle name="_Swap - CCL 17 - Dezembro-09_Extratos " xfId="581"/>
    <cellStyle name="_Swap - CCL 17 - Dezembro-09_Resumo" xfId="582"/>
    <cellStyle name="_Swap - CCL 17 - Novembro-09" xfId="583"/>
    <cellStyle name="_Swap - CCL 17 - Novembro-09_Extratos " xfId="584"/>
    <cellStyle name="_Swap - CCL 17 - Novembro-09_Resumo" xfId="585"/>
    <cellStyle name="_Swap - CCL 18 - Dezembro-09" xfId="586"/>
    <cellStyle name="_Swap - CCL 18 - Dezembro-09_Extratos " xfId="587"/>
    <cellStyle name="_Swap - CCL 18 - Dezembro-09_Resumo" xfId="588"/>
    <cellStyle name="_Swap - CCL 18 - Janeiro-10" xfId="589"/>
    <cellStyle name="_Swap - CCL 18 - Janeiro-10_Extratos " xfId="590"/>
    <cellStyle name="_Swap - CCL 18 - Janeiro-10_Resumo" xfId="591"/>
    <cellStyle name="_Swap - CCL 18 - Novembro-09" xfId="592"/>
    <cellStyle name="_Swap - CCL 18 - Novembro-09_Extratos " xfId="593"/>
    <cellStyle name="_Swap - CCL 18 - Novembro-09_Resumo" xfId="594"/>
    <cellStyle name="_Swap - CCL 20 - Janeiro-10" xfId="595"/>
    <cellStyle name="_Swap - CCL 20 - Janeiro-10_Extratos " xfId="596"/>
    <cellStyle name="_Swap - CCL 20 - Janeiro-10_Resumo" xfId="597"/>
    <cellStyle name="_Swap - CCL 21 - Dezembro-09" xfId="598"/>
    <cellStyle name="_Swap - CCL 21 - Dezembro-09_Extratos " xfId="599"/>
    <cellStyle name="_Swap - CCL 21 - Dezembro-09_Resumo" xfId="600"/>
    <cellStyle name="_Swap - CCL 21 - Janeiro-10" xfId="601"/>
    <cellStyle name="_Swap - CCL 21 - Janeiro-10_Extratos " xfId="602"/>
    <cellStyle name="_Swap - CCL 21 - Janeiro-10_Resumo" xfId="603"/>
    <cellStyle name="_Swap - CCL 22 - Dezembro-09" xfId="604"/>
    <cellStyle name="_Swap - CCL 22 - Dezembro-09_Extratos " xfId="605"/>
    <cellStyle name="_Swap - CCL 22 - Dezembro-09_Resumo" xfId="606"/>
    <cellStyle name="_Swap - CCL 23 - Dezembro-09" xfId="607"/>
    <cellStyle name="_Swap - CCL 23 - Dezembro-09_Extratos " xfId="608"/>
    <cellStyle name="_Swap - CCL 23 - Dezembro-09_Resumo" xfId="609"/>
    <cellStyle name="_Swap - CCL 24 - Dezembro-09" xfId="610"/>
    <cellStyle name="_Swap - CCL 24 - Dezembro-09_Extratos " xfId="611"/>
    <cellStyle name="_Swap - CCL 24 - Dezembro-09_Resumo" xfId="612"/>
    <cellStyle name="_Swap - CCL 28 - Dezembro-09" xfId="613"/>
    <cellStyle name="_Swap - CCL 28 - Dezembro-09_Extratos " xfId="614"/>
    <cellStyle name="_Swap - CCL 28 - Dezembro-09_Resumo" xfId="615"/>
    <cellStyle name="_Swap - CCL 29 - Dezembro-09" xfId="616"/>
    <cellStyle name="_Swap - CCL 29 - Dezembro-09_Extratos " xfId="617"/>
    <cellStyle name="_Swap - CCL 29 - Dezembro-09_Resumo" xfId="618"/>
    <cellStyle name="_Swap - CCL 30 - Novembro-09" xfId="619"/>
    <cellStyle name="_Swap - CCL 30 - Novembro-09_Extratos " xfId="620"/>
    <cellStyle name="_Swap - CCL 30 - Novembro-09_Resumo" xfId="621"/>
    <cellStyle name="_Swap-Standard 14-Janeiro-10" xfId="622"/>
    <cellStyle name="_Swap-Standard 14-Janeiro-10_Extratos " xfId="623"/>
    <cellStyle name="_Swap-Standard 14-Janeiro-10_Resumo" xfId="624"/>
    <cellStyle name="_Tabela Consolidação v9" xfId="625"/>
    <cellStyle name="_Tabela Consolidação v9 2" xfId="626"/>
    <cellStyle name="_Tabela Consolidação v9_3-Balanço" xfId="627"/>
    <cellStyle name="_Tabela Consolidação v9_Balanço" xfId="628"/>
    <cellStyle name="_Tabela Consolidação v9_BP - Raízen Combustíveis" xfId="629"/>
    <cellStyle name="_Tabela Consolidação v9_BP - Raízen Energia" xfId="630"/>
    <cellStyle name="_Tabela Consolidação v9_DFC por Negócio" xfId="631"/>
    <cellStyle name="_Tabela Consolidação v9_DRE Resumo" xfId="632"/>
    <cellStyle name="_Tabela Consolidação v9_IR Diferido" xfId="633"/>
    <cellStyle name="_Tabela Consolidação v9_Métricas Op. e Finan. (PT)" xfId="634"/>
    <cellStyle name="_Tabela Consolidação v9_Other CLE" xfId="635"/>
    <cellStyle name="_Tabela Consolidação v9_P&amp;L Raízen Combs" xfId="636"/>
    <cellStyle name="_Tabela Consolidação v9_Plan1" xfId="637"/>
    <cellStyle name="_Tabela Consolidação v9_Plan1 2" xfId="638"/>
    <cellStyle name="_Tabela Consolidação v9_Plan1_3-Balanço" xfId="639"/>
    <cellStyle name="_Tabela Consolidação v9_Plan1_Balanço" xfId="640"/>
    <cellStyle name="_Tabela Consolidação v9_Plan1_BP - Raízen Combustíveis" xfId="641"/>
    <cellStyle name="_Tabela Consolidação v9_Plan1_BP - Raízen Energia" xfId="642"/>
    <cellStyle name="_Tabela Consolidação v9_Plan1_DFC por Negócio" xfId="643"/>
    <cellStyle name="_Tabela Consolidação v9_Plan1_DRE Resumo" xfId="644"/>
    <cellStyle name="_Tabela Consolidação v9_Plan1_IR Diferido" xfId="645"/>
    <cellStyle name="_Tabela Consolidação v9_Plan1_Métricas Op. e Finan. (PT)" xfId="646"/>
    <cellStyle name="_Tabela Consolidação v9_Plan1_Other CLE" xfId="647"/>
    <cellStyle name="_Tabela Consolidação v9_Plan1_P&amp;L Raízen Combs" xfId="648"/>
    <cellStyle name="_Tabela Consolidação v9_Plan1_Raízen Comb (PT)" xfId="649"/>
    <cellStyle name="_Tabela Consolidação v9_Plan1_Sheet1" xfId="650"/>
    <cellStyle name="_Tabela Consolidação v9_Raízen Comb (PT)" xfId="651"/>
    <cellStyle name="_Tabela Consolidação v9_Sheet1" xfId="652"/>
    <cellStyle name="_Tanques 25102007s" xfId="653"/>
    <cellStyle name="_Template - Tax Timing Shell 2010 2" xfId="654"/>
    <cellStyle name="_Template - Tax Timing Shell 2010 2_Template - Tax Timing Shell 2010" xfId="655"/>
    <cellStyle name="_Template - Tax Timing Shell 2010 2_Template - Tax Timing Shell 20104" xfId="656"/>
    <cellStyle name="_x005f_x0002_" xfId="657"/>
    <cellStyle name="_x005f_x0002_ 2" xfId="658"/>
    <cellStyle name="_x005f_x005f_x005f_x005f_x005f_x005f_x005f_x0002_" xfId="659"/>
    <cellStyle name="_x005f_x005f_x005f_x005f_x005f_x005f_x005f_x0002_ 2" xfId="660"/>
    <cellStyle name="_x005f_x005f_x005f_x005f_x005f_x005f_x005f_x0002_ 2 2" xfId="661"/>
    <cellStyle name="_x005f_x005f_x005f_x005f_x005f_x005f_x005f_x0002_ 3" xfId="662"/>
    <cellStyle name="_x005f_x005f_x005f_x005f_x005f_x005f_x005f_x005f_x005f_x005f_x005f_x005f_x005f_x005f_x005f_x005f_x005f_x005f_x005f_x005f_x005f_x005f_x005f_x005f_x005f_x005f_x005f_x005f_x005f_x005f_x005f_x0002_" xfId="663"/>
    <cellStyle name="_x005f_x005f_x005f_x005f_x005f_x005f_x005f_x005f_x005f_x005f_x005f_x005f_x005f_x005f_x005f_x005f_x005f_x005f_x005f_x005f_x005f_x005f_x005f_x005f_x005f_x005f_x005f_x005f_x005f_x005f_x005f_x0002_ 2" xfId="664"/>
    <cellStyle name="£ BP" xfId="665"/>
    <cellStyle name="£ BP 2" xfId="666"/>
    <cellStyle name="£ BP 2 2" xfId="667"/>
    <cellStyle name="£ BP 2 2 2" xfId="668"/>
    <cellStyle name="£ BP 2 2 2 2" xfId="669"/>
    <cellStyle name="£ BP 2 2 2 3" xfId="670"/>
    <cellStyle name="£ BP 2 2 2 4" xfId="671"/>
    <cellStyle name="£ BP 2 2 3" xfId="672"/>
    <cellStyle name="£ BP 2 2 4" xfId="673"/>
    <cellStyle name="£ BP 2 2 5" xfId="674"/>
    <cellStyle name="£ BP 2 3" xfId="675"/>
    <cellStyle name="£ BP 2 4" xfId="676"/>
    <cellStyle name="£ BP 2 5" xfId="677"/>
    <cellStyle name="£ BP 2_BP - Raízen Combustíveis" xfId="678"/>
    <cellStyle name="£ BP 3" xfId="679"/>
    <cellStyle name="£ BP 4" xfId="680"/>
    <cellStyle name="£ BP 5" xfId="681"/>
    <cellStyle name="£ BP 6" xfId="682"/>
    <cellStyle name="£ BP_13-Endividamento" xfId="683"/>
    <cellStyle name="¥ JY" xfId="684"/>
    <cellStyle name="¥ JY 2" xfId="685"/>
    <cellStyle name="¥ JY 2 2" xfId="686"/>
    <cellStyle name="¥ JY 2 2 2" xfId="687"/>
    <cellStyle name="¥ JY 2 2 2 2" xfId="688"/>
    <cellStyle name="¥ JY 2 2 2 3" xfId="689"/>
    <cellStyle name="¥ JY 2 2 2 4" xfId="690"/>
    <cellStyle name="¥ JY 2 2 3" xfId="691"/>
    <cellStyle name="¥ JY 2 2 4" xfId="692"/>
    <cellStyle name="¥ JY 2 2 5" xfId="693"/>
    <cellStyle name="¥ JY 2 3" xfId="694"/>
    <cellStyle name="¥ JY 2 4" xfId="695"/>
    <cellStyle name="¥ JY 2 5" xfId="696"/>
    <cellStyle name="¥ JY 2_BP - Raízen Combustíveis" xfId="697"/>
    <cellStyle name="¥ JY 3" xfId="698"/>
    <cellStyle name="¥ JY 4" xfId="699"/>
    <cellStyle name="¥ JY 5" xfId="700"/>
    <cellStyle name="¥ JY 6" xfId="701"/>
    <cellStyle name="¥ JY_13-Endividamento" xfId="702"/>
    <cellStyle name="+/-" xfId="703"/>
    <cellStyle name="1o.nível" xfId="704"/>
    <cellStyle name="20% - Accent1 10" xfId="705"/>
    <cellStyle name="20% - Accent1 11" xfId="706"/>
    <cellStyle name="20% - Accent1 12" xfId="707"/>
    <cellStyle name="20% - Accent1 13" xfId="708"/>
    <cellStyle name="20% - Accent1 14" xfId="709"/>
    <cellStyle name="20% - Accent1 15" xfId="710"/>
    <cellStyle name="20% - Accent1 16" xfId="711"/>
    <cellStyle name="20% - Accent1 17" xfId="712"/>
    <cellStyle name="20% - Accent1 18" xfId="713"/>
    <cellStyle name="20% - Accent1 19" xfId="714"/>
    <cellStyle name="20% - Accent1 2" xfId="715"/>
    <cellStyle name="20% - Accent1 2 10" xfId="716"/>
    <cellStyle name="20% - Accent1 2 11" xfId="717"/>
    <cellStyle name="20% - Accent1 2 11 2" xfId="718"/>
    <cellStyle name="20% - Accent1 2 12" xfId="719"/>
    <cellStyle name="20% - Accent1 2 12 2" xfId="720"/>
    <cellStyle name="20% - Accent1 2 12_COSAN SA - IFRS" xfId="31969"/>
    <cellStyle name="20% - Accent1 2 13" xfId="721"/>
    <cellStyle name="20% - Accent1 2 14" xfId="722"/>
    <cellStyle name="20% - Accent1 2 15" xfId="723"/>
    <cellStyle name="20% - Accent1 2 2" xfId="724"/>
    <cellStyle name="20% - Accent1 2 2 2" xfId="725"/>
    <cellStyle name="20% - Accent1 2 2 3" xfId="726"/>
    <cellStyle name="20% - Accent1 2 2 4" xfId="727"/>
    <cellStyle name="20% - Accent1 2 2 5" xfId="728"/>
    <cellStyle name="20% - Accent1 2 2 5 2" xfId="729"/>
    <cellStyle name="20% - Accent1 2 2 6" xfId="730"/>
    <cellStyle name="20% - Accent1 2 2_IR Diferido" xfId="731"/>
    <cellStyle name="20% - Accent1 2 3" xfId="732"/>
    <cellStyle name="20% - Accent1 2 3 2" xfId="733"/>
    <cellStyle name="20% - Accent1 2 3 3" xfId="734"/>
    <cellStyle name="20% - Accent1 2 3 4" xfId="735"/>
    <cellStyle name="20% - Accent1 2 3_IR Diferido" xfId="736"/>
    <cellStyle name="20% - Accent1 2 4" xfId="737"/>
    <cellStyle name="20% - Accent1 2 4 2" xfId="738"/>
    <cellStyle name="20% - Accent1 2 4 3" xfId="739"/>
    <cellStyle name="20% - Accent1 2 4 4" xfId="740"/>
    <cellStyle name="20% - Accent1 2 5" xfId="741"/>
    <cellStyle name="20% - Accent1 2 5 2" xfId="742"/>
    <cellStyle name="20% - Accent1 2 5 3" xfId="743"/>
    <cellStyle name="20% - Accent1 2 5 4" xfId="744"/>
    <cellStyle name="20% - Accent1 2 6" xfId="745"/>
    <cellStyle name="20% - Accent1 2 7" xfId="746"/>
    <cellStyle name="20% - Accent1 2 8" xfId="747"/>
    <cellStyle name="20% - Accent1 2 9" xfId="748"/>
    <cellStyle name="20% - Accent1 2_13-Endividamento" xfId="749"/>
    <cellStyle name="20% - Accent1 20" xfId="750"/>
    <cellStyle name="20% - Accent1 20 2" xfId="751"/>
    <cellStyle name="20% - Accent1 21" xfId="752"/>
    <cellStyle name="20% - Accent1 21 2" xfId="753"/>
    <cellStyle name="20% - Accent1 21_COSAN SA - IFRS" xfId="31970"/>
    <cellStyle name="20% - Accent1 22" xfId="754"/>
    <cellStyle name="20% - Accent1 23" xfId="755"/>
    <cellStyle name="20% - Accent1 24" xfId="756"/>
    <cellStyle name="20% - Accent1 25" xfId="757"/>
    <cellStyle name="20% - Accent1 3" xfId="758"/>
    <cellStyle name="20% - Accent1 3 10" xfId="759"/>
    <cellStyle name="20% - Accent1 3 10 2" xfId="760"/>
    <cellStyle name="20% - Accent1 3 11" xfId="761"/>
    <cellStyle name="20% - Accent1 3 12" xfId="762"/>
    <cellStyle name="20% - Accent1 3 13" xfId="763"/>
    <cellStyle name="20% - Accent1 3 14" xfId="764"/>
    <cellStyle name="20% - Accent1 3 2" xfId="765"/>
    <cellStyle name="20% - Accent1 3 2 2" xfId="766"/>
    <cellStyle name="20% - Accent1 3 2 3" xfId="767"/>
    <cellStyle name="20% - Accent1 3 2 4" xfId="768"/>
    <cellStyle name="20% - Accent1 3 2 5" xfId="769"/>
    <cellStyle name="20% - Accent1 3 2 6" xfId="770"/>
    <cellStyle name="20% - Accent1 3 2 7" xfId="771"/>
    <cellStyle name="20% - Accent1 3 2_Display" xfId="772"/>
    <cellStyle name="20% - Accent1 3 3" xfId="773"/>
    <cellStyle name="20% - Accent1 3 3 2" xfId="774"/>
    <cellStyle name="20% - Accent1 3 3 3" xfId="775"/>
    <cellStyle name="20% - Accent1 3 3 4" xfId="776"/>
    <cellStyle name="20% - Accent1 3 4" xfId="777"/>
    <cellStyle name="20% - Accent1 3 4 2" xfId="778"/>
    <cellStyle name="20% - Accent1 3 4 3" xfId="779"/>
    <cellStyle name="20% - Accent1 3 4 4" xfId="780"/>
    <cellStyle name="20% - Accent1 3 5" xfId="781"/>
    <cellStyle name="20% - Accent1 3 5 2" xfId="782"/>
    <cellStyle name="20% - Accent1 3 5 3" xfId="783"/>
    <cellStyle name="20% - Accent1 3 5 4" xfId="784"/>
    <cellStyle name="20% - Accent1 3 6" xfId="785"/>
    <cellStyle name="20% - Accent1 3 7" xfId="786"/>
    <cellStyle name="20% - Accent1 3 8" xfId="787"/>
    <cellStyle name="20% - Accent1 3 9" xfId="788"/>
    <cellStyle name="20% - Accent1 4" xfId="789"/>
    <cellStyle name="20% - Accent1 4 2" xfId="790"/>
    <cellStyle name="20% - Accent1 4_IR Diferido" xfId="791"/>
    <cellStyle name="20% - Accent1 5" xfId="792"/>
    <cellStyle name="20% - Accent1 5 2" xfId="793"/>
    <cellStyle name="20% - Accent1 5_IR Diferido" xfId="794"/>
    <cellStyle name="20% - Accent1 6" xfId="795"/>
    <cellStyle name="20% - Accent1 7" xfId="796"/>
    <cellStyle name="20% - Accent1 8" xfId="797"/>
    <cellStyle name="20% - Accent1 9" xfId="798"/>
    <cellStyle name="20% - Accent2 10" xfId="799"/>
    <cellStyle name="20% - Accent2 11" xfId="800"/>
    <cellStyle name="20% - Accent2 12" xfId="801"/>
    <cellStyle name="20% - Accent2 13" xfId="802"/>
    <cellStyle name="20% - Accent2 14" xfId="803"/>
    <cellStyle name="20% - Accent2 15" xfId="804"/>
    <cellStyle name="20% - Accent2 16" xfId="805"/>
    <cellStyle name="20% - Accent2 17" xfId="806"/>
    <cellStyle name="20% - Accent2 18" xfId="807"/>
    <cellStyle name="20% - Accent2 19" xfId="808"/>
    <cellStyle name="20% - Accent2 2" xfId="809"/>
    <cellStyle name="20% - Accent2 2 10" xfId="810"/>
    <cellStyle name="20% - Accent2 2 11" xfId="811"/>
    <cellStyle name="20% - Accent2 2 11 2" xfId="812"/>
    <cellStyle name="20% - Accent2 2 12" xfId="813"/>
    <cellStyle name="20% - Accent2 2 12 2" xfId="814"/>
    <cellStyle name="20% - Accent2 2 12_COSAN SA - IFRS" xfId="31971"/>
    <cellStyle name="20% - Accent2 2 13" xfId="815"/>
    <cellStyle name="20% - Accent2 2 14" xfId="816"/>
    <cellStyle name="20% - Accent2 2 15" xfId="817"/>
    <cellStyle name="20% - Accent2 2 2" xfId="818"/>
    <cellStyle name="20% - Accent2 2 2 2" xfId="819"/>
    <cellStyle name="20% - Accent2 2 2 3" xfId="820"/>
    <cellStyle name="20% - Accent2 2 2 4" xfId="821"/>
    <cellStyle name="20% - Accent2 2 2 5" xfId="822"/>
    <cellStyle name="20% - Accent2 2 2 5 2" xfId="823"/>
    <cellStyle name="20% - Accent2 2 2 6" xfId="824"/>
    <cellStyle name="20% - Accent2 2 2_IR Diferido" xfId="825"/>
    <cellStyle name="20% - Accent2 2 3" xfId="826"/>
    <cellStyle name="20% - Accent2 2 3 2" xfId="827"/>
    <cellStyle name="20% - Accent2 2 3 3" xfId="828"/>
    <cellStyle name="20% - Accent2 2 3 4" xfId="829"/>
    <cellStyle name="20% - Accent2 2 3_IR Diferido" xfId="830"/>
    <cellStyle name="20% - Accent2 2 4" xfId="831"/>
    <cellStyle name="20% - Accent2 2 4 2" xfId="832"/>
    <cellStyle name="20% - Accent2 2 4 3" xfId="833"/>
    <cellStyle name="20% - Accent2 2 4 4" xfId="834"/>
    <cellStyle name="20% - Accent2 2 5" xfId="835"/>
    <cellStyle name="20% - Accent2 2 5 2" xfId="836"/>
    <cellStyle name="20% - Accent2 2 5 3" xfId="837"/>
    <cellStyle name="20% - Accent2 2 5 4" xfId="838"/>
    <cellStyle name="20% - Accent2 2 6" xfId="839"/>
    <cellStyle name="20% - Accent2 2 7" xfId="840"/>
    <cellStyle name="20% - Accent2 2 8" xfId="841"/>
    <cellStyle name="20% - Accent2 2 9" xfId="842"/>
    <cellStyle name="20% - Accent2 2_13-Endividamento" xfId="843"/>
    <cellStyle name="20% - Accent2 20" xfId="844"/>
    <cellStyle name="20% - Accent2 20 2" xfId="845"/>
    <cellStyle name="20% - Accent2 21" xfId="846"/>
    <cellStyle name="20% - Accent2 21 2" xfId="847"/>
    <cellStyle name="20% - Accent2 21_COSAN SA - IFRS" xfId="31972"/>
    <cellStyle name="20% - Accent2 22" xfId="848"/>
    <cellStyle name="20% - Accent2 23" xfId="849"/>
    <cellStyle name="20% - Accent2 24" xfId="850"/>
    <cellStyle name="20% - Accent2 25" xfId="851"/>
    <cellStyle name="20% - Accent2 3" xfId="852"/>
    <cellStyle name="20% - Accent2 3 10" xfId="853"/>
    <cellStyle name="20% - Accent2 3 10 2" xfId="854"/>
    <cellStyle name="20% - Accent2 3 11" xfId="855"/>
    <cellStyle name="20% - Accent2 3 12" xfId="856"/>
    <cellStyle name="20% - Accent2 3 13" xfId="857"/>
    <cellStyle name="20% - Accent2 3 14" xfId="858"/>
    <cellStyle name="20% - Accent2 3 2" xfId="859"/>
    <cellStyle name="20% - Accent2 3 2 2" xfId="860"/>
    <cellStyle name="20% - Accent2 3 2 3" xfId="861"/>
    <cellStyle name="20% - Accent2 3 2 4" xfId="862"/>
    <cellStyle name="20% - Accent2 3 2 5" xfId="863"/>
    <cellStyle name="20% - Accent2 3 2 6" xfId="864"/>
    <cellStyle name="20% - Accent2 3 2 7" xfId="865"/>
    <cellStyle name="20% - Accent2 3 2_Display" xfId="866"/>
    <cellStyle name="20% - Accent2 3 3" xfId="867"/>
    <cellStyle name="20% - Accent2 3 3 2" xfId="868"/>
    <cellStyle name="20% - Accent2 3 3 3" xfId="869"/>
    <cellStyle name="20% - Accent2 3 3 4" xfId="870"/>
    <cellStyle name="20% - Accent2 3 4" xfId="871"/>
    <cellStyle name="20% - Accent2 3 4 2" xfId="872"/>
    <cellStyle name="20% - Accent2 3 4 3" xfId="873"/>
    <cellStyle name="20% - Accent2 3 4 4" xfId="874"/>
    <cellStyle name="20% - Accent2 3 5" xfId="875"/>
    <cellStyle name="20% - Accent2 3 5 2" xfId="876"/>
    <cellStyle name="20% - Accent2 3 5 3" xfId="877"/>
    <cellStyle name="20% - Accent2 3 5 4" xfId="878"/>
    <cellStyle name="20% - Accent2 3 6" xfId="879"/>
    <cellStyle name="20% - Accent2 3 7" xfId="880"/>
    <cellStyle name="20% - Accent2 3 8" xfId="881"/>
    <cellStyle name="20% - Accent2 3 9" xfId="882"/>
    <cellStyle name="20% - Accent2 4" xfId="883"/>
    <cellStyle name="20% - Accent2 4 2" xfId="884"/>
    <cellStyle name="20% - Accent2 4_IR Diferido" xfId="885"/>
    <cellStyle name="20% - Accent2 5" xfId="886"/>
    <cellStyle name="20% - Accent2 5 2" xfId="887"/>
    <cellStyle name="20% - Accent2 5_IR Diferido" xfId="888"/>
    <cellStyle name="20% - Accent2 6" xfId="889"/>
    <cellStyle name="20% - Accent2 7" xfId="890"/>
    <cellStyle name="20% - Accent2 8" xfId="891"/>
    <cellStyle name="20% - Accent2 9" xfId="892"/>
    <cellStyle name="20% - Accent3 10" xfId="893"/>
    <cellStyle name="20% - Accent3 11" xfId="894"/>
    <cellStyle name="20% - Accent3 12" xfId="895"/>
    <cellStyle name="20% - Accent3 13" xfId="896"/>
    <cellStyle name="20% - Accent3 14" xfId="897"/>
    <cellStyle name="20% - Accent3 15" xfId="898"/>
    <cellStyle name="20% - Accent3 16" xfId="899"/>
    <cellStyle name="20% - Accent3 17" xfId="900"/>
    <cellStyle name="20% - Accent3 18" xfId="901"/>
    <cellStyle name="20% - Accent3 19" xfId="902"/>
    <cellStyle name="20% - Accent3 2" xfId="903"/>
    <cellStyle name="20% - Accent3 2 10" xfId="904"/>
    <cellStyle name="20% - Accent3 2 11" xfId="905"/>
    <cellStyle name="20% - Accent3 2 11 2" xfId="906"/>
    <cellStyle name="20% - Accent3 2 12" xfId="907"/>
    <cellStyle name="20% - Accent3 2 12 2" xfId="908"/>
    <cellStyle name="20% - Accent3 2 12_COSAN SA - IFRS" xfId="31973"/>
    <cellStyle name="20% - Accent3 2 13" xfId="909"/>
    <cellStyle name="20% - Accent3 2 14" xfId="910"/>
    <cellStyle name="20% - Accent3 2 15" xfId="911"/>
    <cellStyle name="20% - Accent3 2 2" xfId="912"/>
    <cellStyle name="20% - Accent3 2 2 2" xfId="913"/>
    <cellStyle name="20% - Accent3 2 2 3" xfId="914"/>
    <cellStyle name="20% - Accent3 2 2 4" xfId="915"/>
    <cellStyle name="20% - Accent3 2 2 5" xfId="916"/>
    <cellStyle name="20% - Accent3 2 2 5 2" xfId="917"/>
    <cellStyle name="20% - Accent3 2 2 6" xfId="918"/>
    <cellStyle name="20% - Accent3 2 2_IR Diferido" xfId="919"/>
    <cellStyle name="20% - Accent3 2 3" xfId="920"/>
    <cellStyle name="20% - Accent3 2 3 2" xfId="921"/>
    <cellStyle name="20% - Accent3 2 3 3" xfId="922"/>
    <cellStyle name="20% - Accent3 2 3 4" xfId="923"/>
    <cellStyle name="20% - Accent3 2 3_IR Diferido" xfId="924"/>
    <cellStyle name="20% - Accent3 2 4" xfId="925"/>
    <cellStyle name="20% - Accent3 2 4 2" xfId="926"/>
    <cellStyle name="20% - Accent3 2 4 3" xfId="927"/>
    <cellStyle name="20% - Accent3 2 4 4" xfId="928"/>
    <cellStyle name="20% - Accent3 2 5" xfId="929"/>
    <cellStyle name="20% - Accent3 2 5 2" xfId="930"/>
    <cellStyle name="20% - Accent3 2 5 3" xfId="931"/>
    <cellStyle name="20% - Accent3 2 5 4" xfId="932"/>
    <cellStyle name="20% - Accent3 2 6" xfId="933"/>
    <cellStyle name="20% - Accent3 2 7" xfId="934"/>
    <cellStyle name="20% - Accent3 2 8" xfId="935"/>
    <cellStyle name="20% - Accent3 2 9" xfId="936"/>
    <cellStyle name="20% - Accent3 2_13-Endividamento" xfId="937"/>
    <cellStyle name="20% - Accent3 20" xfId="938"/>
    <cellStyle name="20% - Accent3 20 2" xfId="939"/>
    <cellStyle name="20% - Accent3 21" xfId="940"/>
    <cellStyle name="20% - Accent3 21 2" xfId="941"/>
    <cellStyle name="20% - Accent3 21_COSAN SA - IFRS" xfId="31974"/>
    <cellStyle name="20% - Accent3 22" xfId="942"/>
    <cellStyle name="20% - Accent3 23" xfId="943"/>
    <cellStyle name="20% - Accent3 24" xfId="944"/>
    <cellStyle name="20% - Accent3 25" xfId="945"/>
    <cellStyle name="20% - Accent3 3" xfId="946"/>
    <cellStyle name="20% - Accent3 3 10" xfId="947"/>
    <cellStyle name="20% - Accent3 3 10 2" xfId="948"/>
    <cellStyle name="20% - Accent3 3 11" xfId="949"/>
    <cellStyle name="20% - Accent3 3 12" xfId="950"/>
    <cellStyle name="20% - Accent3 3 13" xfId="951"/>
    <cellStyle name="20% - Accent3 3 14" xfId="952"/>
    <cellStyle name="20% - Accent3 3 2" xfId="953"/>
    <cellStyle name="20% - Accent3 3 2 2" xfId="954"/>
    <cellStyle name="20% - Accent3 3 2 3" xfId="955"/>
    <cellStyle name="20% - Accent3 3 2 4" xfId="956"/>
    <cellStyle name="20% - Accent3 3 2 5" xfId="957"/>
    <cellStyle name="20% - Accent3 3 2 6" xfId="958"/>
    <cellStyle name="20% - Accent3 3 2 7" xfId="959"/>
    <cellStyle name="20% - Accent3 3 2_Display" xfId="960"/>
    <cellStyle name="20% - Accent3 3 3" xfId="961"/>
    <cellStyle name="20% - Accent3 3 3 2" xfId="962"/>
    <cellStyle name="20% - Accent3 3 3 3" xfId="963"/>
    <cellStyle name="20% - Accent3 3 3 4" xfId="964"/>
    <cellStyle name="20% - Accent3 3 4" xfId="965"/>
    <cellStyle name="20% - Accent3 3 4 2" xfId="966"/>
    <cellStyle name="20% - Accent3 3 4 3" xfId="967"/>
    <cellStyle name="20% - Accent3 3 4 4" xfId="968"/>
    <cellStyle name="20% - Accent3 3 5" xfId="969"/>
    <cellStyle name="20% - Accent3 3 5 2" xfId="970"/>
    <cellStyle name="20% - Accent3 3 5 3" xfId="971"/>
    <cellStyle name="20% - Accent3 3 5 4" xfId="972"/>
    <cellStyle name="20% - Accent3 3 6" xfId="973"/>
    <cellStyle name="20% - Accent3 3 7" xfId="974"/>
    <cellStyle name="20% - Accent3 3 8" xfId="975"/>
    <cellStyle name="20% - Accent3 3 9" xfId="976"/>
    <cellStyle name="20% - Accent3 4" xfId="977"/>
    <cellStyle name="20% - Accent3 4 2" xfId="978"/>
    <cellStyle name="20% - Accent3 4_IR Diferido" xfId="979"/>
    <cellStyle name="20% - Accent3 5" xfId="980"/>
    <cellStyle name="20% - Accent3 5 2" xfId="981"/>
    <cellStyle name="20% - Accent3 5_IR Diferido" xfId="982"/>
    <cellStyle name="20% - Accent3 6" xfId="983"/>
    <cellStyle name="20% - Accent3 7" xfId="984"/>
    <cellStyle name="20% - Accent3 8" xfId="985"/>
    <cellStyle name="20% - Accent3 9" xfId="986"/>
    <cellStyle name="20% - Accent4 10" xfId="987"/>
    <cellStyle name="20% - Accent4 11" xfId="988"/>
    <cellStyle name="20% - Accent4 12" xfId="989"/>
    <cellStyle name="20% - Accent4 13" xfId="990"/>
    <cellStyle name="20% - Accent4 14" xfId="991"/>
    <cellStyle name="20% - Accent4 15" xfId="992"/>
    <cellStyle name="20% - Accent4 16" xfId="993"/>
    <cellStyle name="20% - Accent4 17" xfId="994"/>
    <cellStyle name="20% - Accent4 18" xfId="995"/>
    <cellStyle name="20% - Accent4 19" xfId="996"/>
    <cellStyle name="20% - Accent4 2" xfId="997"/>
    <cellStyle name="20% - Accent4 2 10" xfId="998"/>
    <cellStyle name="20% - Accent4 2 11" xfId="999"/>
    <cellStyle name="20% - Accent4 2 11 2" xfId="1000"/>
    <cellStyle name="20% - Accent4 2 12" xfId="1001"/>
    <cellStyle name="20% - Accent4 2 12 2" xfId="1002"/>
    <cellStyle name="20% - Accent4 2 12_COSAN SA - IFRS" xfId="31975"/>
    <cellStyle name="20% - Accent4 2 13" xfId="1003"/>
    <cellStyle name="20% - Accent4 2 14" xfId="1004"/>
    <cellStyle name="20% - Accent4 2 15" xfId="1005"/>
    <cellStyle name="20% - Accent4 2 2" xfId="1006"/>
    <cellStyle name="20% - Accent4 2 2 2" xfId="1007"/>
    <cellStyle name="20% - Accent4 2 2 3" xfId="1008"/>
    <cellStyle name="20% - Accent4 2 2 4" xfId="1009"/>
    <cellStyle name="20% - Accent4 2 2 5" xfId="1010"/>
    <cellStyle name="20% - Accent4 2 2 5 2" xfId="1011"/>
    <cellStyle name="20% - Accent4 2 2 6" xfId="1012"/>
    <cellStyle name="20% - Accent4 2 2_IR Diferido" xfId="1013"/>
    <cellStyle name="20% - Accent4 2 3" xfId="1014"/>
    <cellStyle name="20% - Accent4 2 3 2" xfId="1015"/>
    <cellStyle name="20% - Accent4 2 3 3" xfId="1016"/>
    <cellStyle name="20% - Accent4 2 3 4" xfId="1017"/>
    <cellStyle name="20% - Accent4 2 3_IR Diferido" xfId="1018"/>
    <cellStyle name="20% - Accent4 2 4" xfId="1019"/>
    <cellStyle name="20% - Accent4 2 4 2" xfId="1020"/>
    <cellStyle name="20% - Accent4 2 4 3" xfId="1021"/>
    <cellStyle name="20% - Accent4 2 4 4" xfId="1022"/>
    <cellStyle name="20% - Accent4 2 5" xfId="1023"/>
    <cellStyle name="20% - Accent4 2 5 2" xfId="1024"/>
    <cellStyle name="20% - Accent4 2 5 3" xfId="1025"/>
    <cellStyle name="20% - Accent4 2 5 4" xfId="1026"/>
    <cellStyle name="20% - Accent4 2 6" xfId="1027"/>
    <cellStyle name="20% - Accent4 2 7" xfId="1028"/>
    <cellStyle name="20% - Accent4 2 8" xfId="1029"/>
    <cellStyle name="20% - Accent4 2 9" xfId="1030"/>
    <cellStyle name="20% - Accent4 2_13-Endividamento" xfId="1031"/>
    <cellStyle name="20% - Accent4 20" xfId="1032"/>
    <cellStyle name="20% - Accent4 20 2" xfId="1033"/>
    <cellStyle name="20% - Accent4 21" xfId="1034"/>
    <cellStyle name="20% - Accent4 21 2" xfId="1035"/>
    <cellStyle name="20% - Accent4 21_COSAN SA - IFRS" xfId="31976"/>
    <cellStyle name="20% - Accent4 22" xfId="1036"/>
    <cellStyle name="20% - Accent4 23" xfId="1037"/>
    <cellStyle name="20% - Accent4 24" xfId="1038"/>
    <cellStyle name="20% - Accent4 25" xfId="1039"/>
    <cellStyle name="20% - Accent4 3" xfId="1040"/>
    <cellStyle name="20% - Accent4 3 10" xfId="1041"/>
    <cellStyle name="20% - Accent4 3 10 2" xfId="1042"/>
    <cellStyle name="20% - Accent4 3 11" xfId="1043"/>
    <cellStyle name="20% - Accent4 3 12" xfId="1044"/>
    <cellStyle name="20% - Accent4 3 13" xfId="1045"/>
    <cellStyle name="20% - Accent4 3 14" xfId="1046"/>
    <cellStyle name="20% - Accent4 3 2" xfId="1047"/>
    <cellStyle name="20% - Accent4 3 2 2" xfId="1048"/>
    <cellStyle name="20% - Accent4 3 2 3" xfId="1049"/>
    <cellStyle name="20% - Accent4 3 2 4" xfId="1050"/>
    <cellStyle name="20% - Accent4 3 2 5" xfId="1051"/>
    <cellStyle name="20% - Accent4 3 2 6" xfId="1052"/>
    <cellStyle name="20% - Accent4 3 2 7" xfId="1053"/>
    <cellStyle name="20% - Accent4 3 2_Display" xfId="1054"/>
    <cellStyle name="20% - Accent4 3 3" xfId="1055"/>
    <cellStyle name="20% - Accent4 3 3 2" xfId="1056"/>
    <cellStyle name="20% - Accent4 3 3 3" xfId="1057"/>
    <cellStyle name="20% - Accent4 3 3 4" xfId="1058"/>
    <cellStyle name="20% - Accent4 3 4" xfId="1059"/>
    <cellStyle name="20% - Accent4 3 4 2" xfId="1060"/>
    <cellStyle name="20% - Accent4 3 4 3" xfId="1061"/>
    <cellStyle name="20% - Accent4 3 4 4" xfId="1062"/>
    <cellStyle name="20% - Accent4 3 5" xfId="1063"/>
    <cellStyle name="20% - Accent4 3 5 2" xfId="1064"/>
    <cellStyle name="20% - Accent4 3 5 3" xfId="1065"/>
    <cellStyle name="20% - Accent4 3 5 4" xfId="1066"/>
    <cellStyle name="20% - Accent4 3 6" xfId="1067"/>
    <cellStyle name="20% - Accent4 3 7" xfId="1068"/>
    <cellStyle name="20% - Accent4 3 8" xfId="1069"/>
    <cellStyle name="20% - Accent4 3 9" xfId="1070"/>
    <cellStyle name="20% - Accent4 4" xfId="1071"/>
    <cellStyle name="20% - Accent4 4 2" xfId="1072"/>
    <cellStyle name="20% - Accent4 4_IR Diferido" xfId="1073"/>
    <cellStyle name="20% - Accent4 5" xfId="1074"/>
    <cellStyle name="20% - Accent4 5 2" xfId="1075"/>
    <cellStyle name="20% - Accent4 5_IR Diferido" xfId="1076"/>
    <cellStyle name="20% - Accent4 6" xfId="1077"/>
    <cellStyle name="20% - Accent4 7" xfId="1078"/>
    <cellStyle name="20% - Accent4 8" xfId="1079"/>
    <cellStyle name="20% - Accent4 9" xfId="1080"/>
    <cellStyle name="20% - Accent5 10" xfId="1081"/>
    <cellStyle name="20% - Accent5 11" xfId="1082"/>
    <cellStyle name="20% - Accent5 12" xfId="1083"/>
    <cellStyle name="20% - Accent5 13" xfId="1084"/>
    <cellStyle name="20% - Accent5 14" xfId="1085"/>
    <cellStyle name="20% - Accent5 15" xfId="1086"/>
    <cellStyle name="20% - Accent5 16" xfId="1087"/>
    <cellStyle name="20% - Accent5 17" xfId="1088"/>
    <cellStyle name="20% - Accent5 18" xfId="1089"/>
    <cellStyle name="20% - Accent5 19" xfId="1090"/>
    <cellStyle name="20% - Accent5 2" xfId="1091"/>
    <cellStyle name="20% - Accent5 2 10" xfId="1092"/>
    <cellStyle name="20% - Accent5 2 11" xfId="1093"/>
    <cellStyle name="20% - Accent5 2 11 2" xfId="1094"/>
    <cellStyle name="20% - Accent5 2 12" xfId="1095"/>
    <cellStyle name="20% - Accent5 2 12 2" xfId="1096"/>
    <cellStyle name="20% - Accent5 2 12_COSAN SA - IFRS" xfId="31977"/>
    <cellStyle name="20% - Accent5 2 13" xfId="1097"/>
    <cellStyle name="20% - Accent5 2 14" xfId="1098"/>
    <cellStyle name="20% - Accent5 2 15" xfId="1099"/>
    <cellStyle name="20% - Accent5 2 2" xfId="1100"/>
    <cellStyle name="20% - Accent5 2 2 2" xfId="1101"/>
    <cellStyle name="20% - Accent5 2 2 3" xfId="1102"/>
    <cellStyle name="20% - Accent5 2 2 4" xfId="1103"/>
    <cellStyle name="20% - Accent5 2 2 5" xfId="1104"/>
    <cellStyle name="20% - Accent5 2 2 5 2" xfId="1105"/>
    <cellStyle name="20% - Accent5 2 2 6" xfId="1106"/>
    <cellStyle name="20% - Accent5 2 2_IR Diferido" xfId="1107"/>
    <cellStyle name="20% - Accent5 2 3" xfId="1108"/>
    <cellStyle name="20% - Accent5 2 3 2" xfId="1109"/>
    <cellStyle name="20% - Accent5 2 3 3" xfId="1110"/>
    <cellStyle name="20% - Accent5 2 3 4" xfId="1111"/>
    <cellStyle name="20% - Accent5 2 3_IR Diferido" xfId="1112"/>
    <cellStyle name="20% - Accent5 2 4" xfId="1113"/>
    <cellStyle name="20% - Accent5 2 4 2" xfId="1114"/>
    <cellStyle name="20% - Accent5 2 4 3" xfId="1115"/>
    <cellStyle name="20% - Accent5 2 4 4" xfId="1116"/>
    <cellStyle name="20% - Accent5 2 5" xfId="1117"/>
    <cellStyle name="20% - Accent5 2 5 2" xfId="1118"/>
    <cellStyle name="20% - Accent5 2 5 3" xfId="1119"/>
    <cellStyle name="20% - Accent5 2 5 4" xfId="1120"/>
    <cellStyle name="20% - Accent5 2 6" xfId="1121"/>
    <cellStyle name="20% - Accent5 2 7" xfId="1122"/>
    <cellStyle name="20% - Accent5 2 8" xfId="1123"/>
    <cellStyle name="20% - Accent5 2 9" xfId="1124"/>
    <cellStyle name="20% - Accent5 2_13-Endividamento" xfId="1125"/>
    <cellStyle name="20% - Accent5 20" xfId="1126"/>
    <cellStyle name="20% - Accent5 20 2" xfId="1127"/>
    <cellStyle name="20% - Accent5 21" xfId="1128"/>
    <cellStyle name="20% - Accent5 21 2" xfId="1129"/>
    <cellStyle name="20% - Accent5 21_COSAN SA - IFRS" xfId="31978"/>
    <cellStyle name="20% - Accent5 22" xfId="1130"/>
    <cellStyle name="20% - Accent5 23" xfId="1131"/>
    <cellStyle name="20% - Accent5 24" xfId="1132"/>
    <cellStyle name="20% - Accent5 25" xfId="1133"/>
    <cellStyle name="20% - Accent5 3" xfId="1134"/>
    <cellStyle name="20% - Accent5 3 10" xfId="1135"/>
    <cellStyle name="20% - Accent5 3 10 2" xfId="1136"/>
    <cellStyle name="20% - Accent5 3 11" xfId="1137"/>
    <cellStyle name="20% - Accent5 3 12" xfId="1138"/>
    <cellStyle name="20% - Accent5 3 13" xfId="1139"/>
    <cellStyle name="20% - Accent5 3 14" xfId="1140"/>
    <cellStyle name="20% - Accent5 3 2" xfId="1141"/>
    <cellStyle name="20% - Accent5 3 2 2" xfId="1142"/>
    <cellStyle name="20% - Accent5 3 2 3" xfId="1143"/>
    <cellStyle name="20% - Accent5 3 2 4" xfId="1144"/>
    <cellStyle name="20% - Accent5 3 2 5" xfId="1145"/>
    <cellStyle name="20% - Accent5 3 2 6" xfId="1146"/>
    <cellStyle name="20% - Accent5 3 2 7" xfId="1147"/>
    <cellStyle name="20% - Accent5 3 2_Display" xfId="1148"/>
    <cellStyle name="20% - Accent5 3 3" xfId="1149"/>
    <cellStyle name="20% - Accent5 3 3 2" xfId="1150"/>
    <cellStyle name="20% - Accent5 3 3 3" xfId="1151"/>
    <cellStyle name="20% - Accent5 3 3 4" xfId="1152"/>
    <cellStyle name="20% - Accent5 3 4" xfId="1153"/>
    <cellStyle name="20% - Accent5 3 4 2" xfId="1154"/>
    <cellStyle name="20% - Accent5 3 4 3" xfId="1155"/>
    <cellStyle name="20% - Accent5 3 4 4" xfId="1156"/>
    <cellStyle name="20% - Accent5 3 5" xfId="1157"/>
    <cellStyle name="20% - Accent5 3 5 2" xfId="1158"/>
    <cellStyle name="20% - Accent5 3 5 3" xfId="1159"/>
    <cellStyle name="20% - Accent5 3 5 4" xfId="1160"/>
    <cellStyle name="20% - Accent5 3 6" xfId="1161"/>
    <cellStyle name="20% - Accent5 3 7" xfId="1162"/>
    <cellStyle name="20% - Accent5 3 8" xfId="1163"/>
    <cellStyle name="20% - Accent5 3 9" xfId="1164"/>
    <cellStyle name="20% - Accent5 4" xfId="1165"/>
    <cellStyle name="20% - Accent5 4 2" xfId="1166"/>
    <cellStyle name="20% - Accent5 4_IR Diferido" xfId="1167"/>
    <cellStyle name="20% - Accent5 5" xfId="1168"/>
    <cellStyle name="20% - Accent5 5 2" xfId="1169"/>
    <cellStyle name="20% - Accent5 5_IR Diferido" xfId="1170"/>
    <cellStyle name="20% - Accent5 6" xfId="1171"/>
    <cellStyle name="20% - Accent5 7" xfId="1172"/>
    <cellStyle name="20% - Accent5 8" xfId="1173"/>
    <cellStyle name="20% - Accent5 9" xfId="1174"/>
    <cellStyle name="20% - Accent6 10" xfId="1175"/>
    <cellStyle name="20% - Accent6 11" xfId="1176"/>
    <cellStyle name="20% - Accent6 12" xfId="1177"/>
    <cellStyle name="20% - Accent6 13" xfId="1178"/>
    <cellStyle name="20% - Accent6 14" xfId="1179"/>
    <cellStyle name="20% - Accent6 15" xfId="1180"/>
    <cellStyle name="20% - Accent6 16" xfId="1181"/>
    <cellStyle name="20% - Accent6 17" xfId="1182"/>
    <cellStyle name="20% - Accent6 18" xfId="1183"/>
    <cellStyle name="20% - Accent6 19" xfId="1184"/>
    <cellStyle name="20% - Accent6 2" xfId="1185"/>
    <cellStyle name="20% - Accent6 2 10" xfId="1186"/>
    <cellStyle name="20% - Accent6 2 11" xfId="1187"/>
    <cellStyle name="20% - Accent6 2 11 2" xfId="1188"/>
    <cellStyle name="20% - Accent6 2 12" xfId="1189"/>
    <cellStyle name="20% - Accent6 2 12 2" xfId="1190"/>
    <cellStyle name="20% - Accent6 2 12_COSAN SA - IFRS" xfId="31979"/>
    <cellStyle name="20% - Accent6 2 13" xfId="1191"/>
    <cellStyle name="20% - Accent6 2 14" xfId="1192"/>
    <cellStyle name="20% - Accent6 2 15" xfId="1193"/>
    <cellStyle name="20% - Accent6 2 2" xfId="1194"/>
    <cellStyle name="20% - Accent6 2 2 2" xfId="1195"/>
    <cellStyle name="20% - Accent6 2 2 3" xfId="1196"/>
    <cellStyle name="20% - Accent6 2 2 4" xfId="1197"/>
    <cellStyle name="20% - Accent6 2 2 5" xfId="1198"/>
    <cellStyle name="20% - Accent6 2 2 5 2" xfId="1199"/>
    <cellStyle name="20% - Accent6 2 2 6" xfId="1200"/>
    <cellStyle name="20% - Accent6 2 2_IR Diferido" xfId="1201"/>
    <cellStyle name="20% - Accent6 2 3" xfId="1202"/>
    <cellStyle name="20% - Accent6 2 3 2" xfId="1203"/>
    <cellStyle name="20% - Accent6 2 3 3" xfId="1204"/>
    <cellStyle name="20% - Accent6 2 3 4" xfId="1205"/>
    <cellStyle name="20% - Accent6 2 3_IR Diferido" xfId="1206"/>
    <cellStyle name="20% - Accent6 2 4" xfId="1207"/>
    <cellStyle name="20% - Accent6 2 4 2" xfId="1208"/>
    <cellStyle name="20% - Accent6 2 4 3" xfId="1209"/>
    <cellStyle name="20% - Accent6 2 4 4" xfId="1210"/>
    <cellStyle name="20% - Accent6 2 5" xfId="1211"/>
    <cellStyle name="20% - Accent6 2 5 2" xfId="1212"/>
    <cellStyle name="20% - Accent6 2 5 3" xfId="1213"/>
    <cellStyle name="20% - Accent6 2 5 4" xfId="1214"/>
    <cellStyle name="20% - Accent6 2 6" xfId="1215"/>
    <cellStyle name="20% - Accent6 2 7" xfId="1216"/>
    <cellStyle name="20% - Accent6 2 8" xfId="1217"/>
    <cellStyle name="20% - Accent6 2 9" xfId="1218"/>
    <cellStyle name="20% - Accent6 2_13-Endividamento" xfId="1219"/>
    <cellStyle name="20% - Accent6 20" xfId="1220"/>
    <cellStyle name="20% - Accent6 20 2" xfId="1221"/>
    <cellStyle name="20% - Accent6 21" xfId="1222"/>
    <cellStyle name="20% - Accent6 21 2" xfId="1223"/>
    <cellStyle name="20% - Accent6 21_COSAN SA - IFRS" xfId="31980"/>
    <cellStyle name="20% - Accent6 22" xfId="1224"/>
    <cellStyle name="20% - Accent6 23" xfId="1225"/>
    <cellStyle name="20% - Accent6 24" xfId="1226"/>
    <cellStyle name="20% - Accent6 25" xfId="1227"/>
    <cellStyle name="20% - Accent6 3" xfId="1228"/>
    <cellStyle name="20% - Accent6 3 10" xfId="1229"/>
    <cellStyle name="20% - Accent6 3 10 2" xfId="1230"/>
    <cellStyle name="20% - Accent6 3 11" xfId="1231"/>
    <cellStyle name="20% - Accent6 3 12" xfId="1232"/>
    <cellStyle name="20% - Accent6 3 2" xfId="1233"/>
    <cellStyle name="20% - Accent6 3 2 2" xfId="1234"/>
    <cellStyle name="20% - Accent6 3 2 3" xfId="1235"/>
    <cellStyle name="20% - Accent6 3 2 4" xfId="1236"/>
    <cellStyle name="20% - Accent6 3 2_IR Diferido" xfId="1237"/>
    <cellStyle name="20% - Accent6 3 3" xfId="1238"/>
    <cellStyle name="20% - Accent6 3 3 2" xfId="1239"/>
    <cellStyle name="20% - Accent6 3 3 3" xfId="1240"/>
    <cellStyle name="20% - Accent6 3 3 4" xfId="1241"/>
    <cellStyle name="20% - Accent6 3 4" xfId="1242"/>
    <cellStyle name="20% - Accent6 3 4 2" xfId="1243"/>
    <cellStyle name="20% - Accent6 3 4 3" xfId="1244"/>
    <cellStyle name="20% - Accent6 3 4 4" xfId="1245"/>
    <cellStyle name="20% - Accent6 3 5" xfId="1246"/>
    <cellStyle name="20% - Accent6 3 5 2" xfId="1247"/>
    <cellStyle name="20% - Accent6 3 5 3" xfId="1248"/>
    <cellStyle name="20% - Accent6 3 5 4" xfId="1249"/>
    <cellStyle name="20% - Accent6 3 6" xfId="1250"/>
    <cellStyle name="20% - Accent6 3 7" xfId="1251"/>
    <cellStyle name="20% - Accent6 3 8" xfId="1252"/>
    <cellStyle name="20% - Accent6 3 9" xfId="1253"/>
    <cellStyle name="20% - Accent6 3_IR Diferido" xfId="1254"/>
    <cellStyle name="20% - Accent6 4" xfId="1255"/>
    <cellStyle name="20% - Accent6 4 2" xfId="1256"/>
    <cellStyle name="20% - Accent6 4_IR Diferido" xfId="1257"/>
    <cellStyle name="20% - Accent6 5" xfId="1258"/>
    <cellStyle name="20% - Accent6 5 2" xfId="1259"/>
    <cellStyle name="20% - Accent6 5_IR Diferido" xfId="1260"/>
    <cellStyle name="20% - Accent6 6" xfId="1261"/>
    <cellStyle name="20% - Accent6 7" xfId="1262"/>
    <cellStyle name="20% - Accent6 8" xfId="1263"/>
    <cellStyle name="20% - Accent6 9" xfId="1264"/>
    <cellStyle name="20% - Cor1" xfId="1265"/>
    <cellStyle name="20% - Cor2" xfId="1266"/>
    <cellStyle name="20% - Cor3" xfId="1267"/>
    <cellStyle name="20% - Cor4" xfId="1268"/>
    <cellStyle name="20% - Cor5" xfId="1269"/>
    <cellStyle name="20% - Cor6" xfId="1270"/>
    <cellStyle name="20% - Ênfase1" xfId="31981"/>
    <cellStyle name="20% - Ênfase1 10" xfId="1271"/>
    <cellStyle name="20% - Ênfase1 10 2" xfId="1272"/>
    <cellStyle name="20% - Ênfase1 10_BP - Raízen Combustíveis" xfId="1273"/>
    <cellStyle name="20% - Ênfase1 11" xfId="1274"/>
    <cellStyle name="20% - Ênfase1 11 2" xfId="1275"/>
    <cellStyle name="20% - Ênfase1 11_Maio-2012" xfId="1276"/>
    <cellStyle name="20% - Ênfase1 12" xfId="1277"/>
    <cellStyle name="20% - Ênfase1 12 2" xfId="1278"/>
    <cellStyle name="20% - Ênfase1 12_Maio-2012" xfId="1279"/>
    <cellStyle name="20% - Ênfase1 13" xfId="1280"/>
    <cellStyle name="20% - Ênfase1 13 2" xfId="1281"/>
    <cellStyle name="20% - Ênfase1 13_Maio-2012" xfId="1282"/>
    <cellStyle name="20% - Ênfase1 14" xfId="1283"/>
    <cellStyle name="20% - Ênfase1 14 2" xfId="1284"/>
    <cellStyle name="20% - Ênfase1 14_Maio-2012" xfId="1285"/>
    <cellStyle name="20% - Ênfase1 15" xfId="1286"/>
    <cellStyle name="20% - Ênfase1 15 2" xfId="1287"/>
    <cellStyle name="20% - Ênfase1 15_Maio-2012" xfId="1288"/>
    <cellStyle name="20% - Ênfase1 16" xfId="1289"/>
    <cellStyle name="20% - Ênfase1 16 2" xfId="1290"/>
    <cellStyle name="20% - Ênfase1 16_Maio-2012" xfId="1291"/>
    <cellStyle name="20% - Ênfase1 17" xfId="1292"/>
    <cellStyle name="20% - Ênfase1 17 2" xfId="1293"/>
    <cellStyle name="20% - Ênfase1 17_Maio-2012" xfId="1294"/>
    <cellStyle name="20% - Ênfase1 18" xfId="1295"/>
    <cellStyle name="20% - Ênfase1 18 2" xfId="1296"/>
    <cellStyle name="20% - Ênfase1 18_Maio-2012" xfId="1297"/>
    <cellStyle name="20% - Ênfase1 19" xfId="1298"/>
    <cellStyle name="20% - Ênfase1 19 2" xfId="1299"/>
    <cellStyle name="20% - Ênfase1 19_Maio-2012" xfId="1300"/>
    <cellStyle name="20% - Ênfase1 2" xfId="1301"/>
    <cellStyle name="20% - Ênfase1 2 10" xfId="1302"/>
    <cellStyle name="20% - Ênfase1 2 11" xfId="1303"/>
    <cellStyle name="20% - Ênfase1 2 2" xfId="1304"/>
    <cellStyle name="20% - Ênfase1 2 2 2" xfId="1305"/>
    <cellStyle name="20% - Ênfase1 2 2 2 2" xfId="1306"/>
    <cellStyle name="20% - Ênfase1 2 2 2 3" xfId="1307"/>
    <cellStyle name="20% - Ênfase1 2 2 2 4" xfId="1308"/>
    <cellStyle name="20% - Ênfase1 2 2 3" xfId="1309"/>
    <cellStyle name="20% - Ênfase1 2 2 3 2" xfId="1310"/>
    <cellStyle name="20% - Ênfase1 2 2 4" xfId="1311"/>
    <cellStyle name="20% - Ênfase1 2 2 4 2" xfId="1312"/>
    <cellStyle name="20% - Ênfase1 2 2 4_COSAN SA - IFRS" xfId="31982"/>
    <cellStyle name="20% - Ênfase1 2 2 5" xfId="1313"/>
    <cellStyle name="20% - Ênfase1 2 2 6" xfId="1314"/>
    <cellStyle name="20% - Ênfase1 2 2 7" xfId="1315"/>
    <cellStyle name="20% - Ênfase1 2 2_13-Endividamento" xfId="1316"/>
    <cellStyle name="20% - Ênfase1 2 3" xfId="1317"/>
    <cellStyle name="20% - Ênfase1 2 3 2" xfId="1318"/>
    <cellStyle name="20% - Ênfase1 2 3 3" xfId="1319"/>
    <cellStyle name="20% - Ênfase1 2 3 4" xfId="1320"/>
    <cellStyle name="20% - Ênfase1 2 4" xfId="1321"/>
    <cellStyle name="20% - Ênfase1 2 4 2" xfId="1322"/>
    <cellStyle name="20% - Ênfase1 2 4 3" xfId="1323"/>
    <cellStyle name="20% - Ênfase1 2 4 4" xfId="1324"/>
    <cellStyle name="20% - Ênfase1 2 5" xfId="1325"/>
    <cellStyle name="20% - Ênfase1 2 5 2" xfId="1326"/>
    <cellStyle name="20% - Ênfase1 2 5 3" xfId="1327"/>
    <cellStyle name="20% - Ênfase1 2 5 4" xfId="1328"/>
    <cellStyle name="20% - Ênfase1 2 6" xfId="1329"/>
    <cellStyle name="20% - Ênfase1 2 6 2" xfId="1330"/>
    <cellStyle name="20% - Ênfase1 2 6 3" xfId="1331"/>
    <cellStyle name="20% - Ênfase1 2 7" xfId="1332"/>
    <cellStyle name="20% - Ênfase1 2 7 2" xfId="1333"/>
    <cellStyle name="20% - Ênfase1 2 8" xfId="1334"/>
    <cellStyle name="20% - Ênfase1 2 8 2" xfId="1335"/>
    <cellStyle name="20% - Ênfase1 2 8_COSAN SA - IFRS" xfId="31983"/>
    <cellStyle name="20% - Ênfase1 2 9" xfId="1336"/>
    <cellStyle name="20% - Ênfase1 2_1.1 - Apuração IRPJ_CSLL - 2100 - 2012_MAI_V1" xfId="1337"/>
    <cellStyle name="20% - Ênfase1 20" xfId="1338"/>
    <cellStyle name="20% - Ênfase1 20 2" xfId="1339"/>
    <cellStyle name="20% - Ênfase1 20_Maio-2012" xfId="1340"/>
    <cellStyle name="20% - Ênfase1 21" xfId="1341"/>
    <cellStyle name="20% - Ênfase1 21 2" xfId="1342"/>
    <cellStyle name="20% - Ênfase1 21_Maio-2012" xfId="1343"/>
    <cellStyle name="20% - Ênfase1 22" xfId="1344"/>
    <cellStyle name="20% - Ênfase1 22 2" xfId="1345"/>
    <cellStyle name="20% - Ênfase1 22_Maio-2012" xfId="1346"/>
    <cellStyle name="20% - Ênfase1 23" xfId="1347"/>
    <cellStyle name="20% - Ênfase1 23 2" xfId="1348"/>
    <cellStyle name="20% - Ênfase1 23_Maio-2012" xfId="1349"/>
    <cellStyle name="20% - Ênfase1 24" xfId="1350"/>
    <cellStyle name="20% - Ênfase1 24 2" xfId="1351"/>
    <cellStyle name="20% - Ênfase1 24_Maio-2012" xfId="1352"/>
    <cellStyle name="20% - Ênfase1 25" xfId="1353"/>
    <cellStyle name="20% - Ênfase1 25 2" xfId="1354"/>
    <cellStyle name="20% - Ênfase1 25_Maio-2012" xfId="1355"/>
    <cellStyle name="20% - Ênfase1 26" xfId="1356"/>
    <cellStyle name="20% - Ênfase1 26 2" xfId="1357"/>
    <cellStyle name="20% - Ênfase1 26_Maio-2012" xfId="1358"/>
    <cellStyle name="20% - Ênfase1 27" xfId="1359"/>
    <cellStyle name="20% - Ênfase1 27 2" xfId="1360"/>
    <cellStyle name="20% - Ênfase1 27_Maio-2012" xfId="1361"/>
    <cellStyle name="20% - Ênfase1 28" xfId="1362"/>
    <cellStyle name="20% - Ênfase1 28 2" xfId="1363"/>
    <cellStyle name="20% - Ênfase1 28_Maio-2012" xfId="1364"/>
    <cellStyle name="20% - Ênfase1 29" xfId="1365"/>
    <cellStyle name="20% - Ênfase1 29 2" xfId="1366"/>
    <cellStyle name="20% - Ênfase1 29_Maio-2012" xfId="1367"/>
    <cellStyle name="20% - Ênfase1 3" xfId="1368"/>
    <cellStyle name="20% - Ênfase1 3 2" xfId="1369"/>
    <cellStyle name="20% - Ênfase1 3 2 2" xfId="1370"/>
    <cellStyle name="20% - Ênfase1 3 2 2 2" xfId="1371"/>
    <cellStyle name="20% - Ênfase1 3 2 2 3" xfId="1372"/>
    <cellStyle name="20% - Ênfase1 3 2 2 4" xfId="1373"/>
    <cellStyle name="20% - Ênfase1 3 2 3" xfId="1374"/>
    <cellStyle name="20% - Ênfase1 3 2 3 2" xfId="1375"/>
    <cellStyle name="20% - Ênfase1 3 2 4" xfId="1376"/>
    <cellStyle name="20% - Ênfase1 3 2 4 2" xfId="1377"/>
    <cellStyle name="20% - Ênfase1 3 2 4_COSAN SA - IFRS" xfId="31984"/>
    <cellStyle name="20% - Ênfase1 3 2 5" xfId="1378"/>
    <cellStyle name="20% - Ênfase1 3 2 6" xfId="1379"/>
    <cellStyle name="20% - Ênfase1 3 2 7" xfId="1380"/>
    <cellStyle name="20% - Ênfase1 3 2_13-Endividamento" xfId="1381"/>
    <cellStyle name="20% - Ênfase1 3 3" xfId="1382"/>
    <cellStyle name="20% - Ênfase1 3 3 2" xfId="1383"/>
    <cellStyle name="20% - Ênfase1 3 3 3" xfId="1384"/>
    <cellStyle name="20% - Ênfase1 3 3 4" xfId="1385"/>
    <cellStyle name="20% - Ênfase1 3 4" xfId="1386"/>
    <cellStyle name="20% - Ênfase1 3 4 2" xfId="1387"/>
    <cellStyle name="20% - Ênfase1 3 5" xfId="1388"/>
    <cellStyle name="20% - Ênfase1 3 5 2" xfId="1389"/>
    <cellStyle name="20% - Ênfase1 3 5_COSAN SA - IFRS" xfId="31985"/>
    <cellStyle name="20% - Ênfase1 3 6" xfId="1390"/>
    <cellStyle name="20% - Ênfase1 3 7" xfId="1391"/>
    <cellStyle name="20% - Ênfase1 3 8" xfId="1392"/>
    <cellStyle name="20% - Ênfase1 3_1.1 - Apuração IRPJ_CSLL - 2100 - 2012_MAI_V1" xfId="1393"/>
    <cellStyle name="20% - Ênfase1 30" xfId="1394"/>
    <cellStyle name="20% - Ênfase1 30 2" xfId="1395"/>
    <cellStyle name="20% - Ênfase1 30_Maio-2012" xfId="1396"/>
    <cellStyle name="20% - Ênfase1 31" xfId="1397"/>
    <cellStyle name="20% - Ênfase1 31 2" xfId="1398"/>
    <cellStyle name="20% - Ênfase1 32" xfId="1399"/>
    <cellStyle name="20% - Ênfase1 33" xfId="1400"/>
    <cellStyle name="20% - Ênfase1 33 2" xfId="1401"/>
    <cellStyle name="20% - Ênfase1 33 3" xfId="1402"/>
    <cellStyle name="20% - Ênfase1 33 4" xfId="1403"/>
    <cellStyle name="20% - Ênfase1 34" xfId="1404"/>
    <cellStyle name="20% - Ênfase1 34 2" xfId="1405"/>
    <cellStyle name="20% - Ênfase1 35" xfId="1406"/>
    <cellStyle name="20% - Ênfase1 35 2" xfId="1407"/>
    <cellStyle name="20% - Ênfase1 36" xfId="1408"/>
    <cellStyle name="20% - Ênfase1 36 2" xfId="1409"/>
    <cellStyle name="20% - Ênfase1 37" xfId="1410"/>
    <cellStyle name="20% - Ênfase1 37 2" xfId="1411"/>
    <cellStyle name="20% - Ênfase1 38" xfId="1412"/>
    <cellStyle name="20% - Ênfase1 38 2" xfId="1413"/>
    <cellStyle name="20% - Ênfase1 39" xfId="1414"/>
    <cellStyle name="20% - Ênfase1 39 2" xfId="1415"/>
    <cellStyle name="20% - Ênfase1 4" xfId="1416"/>
    <cellStyle name="20% - Ênfase1 4 2" xfId="1417"/>
    <cellStyle name="20% - Ênfase1 4 2 2" xfId="1418"/>
    <cellStyle name="20% - Ênfase1 4 2 2 2" xfId="1419"/>
    <cellStyle name="20% - Ênfase1 4 2 2 3" xfId="1420"/>
    <cellStyle name="20% - Ênfase1 4 2 2 4" xfId="1421"/>
    <cellStyle name="20% - Ênfase1 4 2 3" xfId="1422"/>
    <cellStyle name="20% - Ênfase1 4 2 3 2" xfId="1423"/>
    <cellStyle name="20% - Ênfase1 4 2 4" xfId="1424"/>
    <cellStyle name="20% - Ênfase1 4 2 4 2" xfId="1425"/>
    <cellStyle name="20% - Ênfase1 4 2 4_COSAN SA - IFRS" xfId="31986"/>
    <cellStyle name="20% - Ênfase1 4 2 5" xfId="1426"/>
    <cellStyle name="20% - Ênfase1 4 2 6" xfId="1427"/>
    <cellStyle name="20% - Ênfase1 4 2 7" xfId="1428"/>
    <cellStyle name="20% - Ênfase1 4 2_13-Endividamento" xfId="1429"/>
    <cellStyle name="20% - Ênfase1 4 3" xfId="1430"/>
    <cellStyle name="20% - Ênfase1 4 3 2" xfId="1431"/>
    <cellStyle name="20% - Ênfase1 4 3 3" xfId="1432"/>
    <cellStyle name="20% - Ênfase1 4 3 4" xfId="1433"/>
    <cellStyle name="20% - Ênfase1 4 4" xfId="1434"/>
    <cellStyle name="20% - Ênfase1 4 4 2" xfId="1435"/>
    <cellStyle name="20% - Ênfase1 4 5" xfId="1436"/>
    <cellStyle name="20% - Ênfase1 4 5 2" xfId="1437"/>
    <cellStyle name="20% - Ênfase1 4 5_COSAN SA - IFRS" xfId="31987"/>
    <cellStyle name="20% - Ênfase1 4 6" xfId="1438"/>
    <cellStyle name="20% - Ênfase1 4 7" xfId="1439"/>
    <cellStyle name="20% - Ênfase1 4 8" xfId="1440"/>
    <cellStyle name="20% - Ênfase1 4_1.1 - Apuração IRPJ_CSLL - 2100 - 2012_MAI_V1" xfId="1441"/>
    <cellStyle name="20% - Ênfase1 40" xfId="1442"/>
    <cellStyle name="20% - Ênfase1 40 2" xfId="1443"/>
    <cellStyle name="20% - Ênfase1 41" xfId="1444"/>
    <cellStyle name="20% - Ênfase1 42" xfId="1445"/>
    <cellStyle name="20% - Ênfase1 43" xfId="1446"/>
    <cellStyle name="20% - Ênfase1 44" xfId="1447"/>
    <cellStyle name="20% - Ênfase1 5" xfId="1448"/>
    <cellStyle name="20% - Ênfase1 5 2" xfId="1449"/>
    <cellStyle name="20% - Ênfase1 5 2 2" xfId="1450"/>
    <cellStyle name="20% - Ênfase1 5 2 2 2" xfId="1451"/>
    <cellStyle name="20% - Ênfase1 5 2 2 3" xfId="1452"/>
    <cellStyle name="20% - Ênfase1 5 2 2 4" xfId="1453"/>
    <cellStyle name="20% - Ênfase1 5 2 3" xfId="1454"/>
    <cellStyle name="20% - Ênfase1 5 2 3 2" xfId="1455"/>
    <cellStyle name="20% - Ênfase1 5 2 4" xfId="1456"/>
    <cellStyle name="20% - Ênfase1 5 2 4 2" xfId="1457"/>
    <cellStyle name="20% - Ênfase1 5 2 4_COSAN SA - IFRS" xfId="31988"/>
    <cellStyle name="20% - Ênfase1 5 2 5" xfId="1458"/>
    <cellStyle name="20% - Ênfase1 5 2 6" xfId="1459"/>
    <cellStyle name="20% - Ênfase1 5 2 7" xfId="1460"/>
    <cellStyle name="20% - Ênfase1 5 2_13-Endividamento" xfId="1461"/>
    <cellStyle name="20% - Ênfase1 5 3" xfId="1462"/>
    <cellStyle name="20% - Ênfase1 5 3 2" xfId="1463"/>
    <cellStyle name="20% - Ênfase1 5 3 3" xfId="1464"/>
    <cellStyle name="20% - Ênfase1 5 3 4" xfId="1465"/>
    <cellStyle name="20% - Ênfase1 5 4" xfId="1466"/>
    <cellStyle name="20% - Ênfase1 5 4 2" xfId="1467"/>
    <cellStyle name="20% - Ênfase1 5 5" xfId="1468"/>
    <cellStyle name="20% - Ênfase1 5 5 2" xfId="1469"/>
    <cellStyle name="20% - Ênfase1 5 5_COSAN SA - IFRS" xfId="31989"/>
    <cellStyle name="20% - Ênfase1 5 6" xfId="1470"/>
    <cellStyle name="20% - Ênfase1 5 7" xfId="1471"/>
    <cellStyle name="20% - Ênfase1 5 8" xfId="1472"/>
    <cellStyle name="20% - Ênfase1 5_1.1 - Apuração IRPJ_CSLL - 2100 - 2012_MAI_V1" xfId="1473"/>
    <cellStyle name="20% - Ênfase1 6" xfId="1474"/>
    <cellStyle name="20% - Ênfase1 6 2" xfId="1475"/>
    <cellStyle name="20% - Ênfase1 6 2 2" xfId="1476"/>
    <cellStyle name="20% - Ênfase1 6 2 2 2" xfId="1477"/>
    <cellStyle name="20% - Ênfase1 6 2 2 3" xfId="1478"/>
    <cellStyle name="20% - Ênfase1 6 2 2 4" xfId="1479"/>
    <cellStyle name="20% - Ênfase1 6 2 3" xfId="1480"/>
    <cellStyle name="20% - Ênfase1 6 2 3 2" xfId="1481"/>
    <cellStyle name="20% - Ênfase1 6 2 4" xfId="1482"/>
    <cellStyle name="20% - Ênfase1 6 2 4 2" xfId="1483"/>
    <cellStyle name="20% - Ênfase1 6 2 4_COSAN SA - IFRS" xfId="31990"/>
    <cellStyle name="20% - Ênfase1 6 2 5" xfId="1484"/>
    <cellStyle name="20% - Ênfase1 6 2 6" xfId="1485"/>
    <cellStyle name="20% - Ênfase1 6 2 7" xfId="1486"/>
    <cellStyle name="20% - Ênfase1 6 2_13-Endividamento" xfId="1487"/>
    <cellStyle name="20% - Ênfase1 6 3" xfId="1488"/>
    <cellStyle name="20% - Ênfase1 6 3 2" xfId="1489"/>
    <cellStyle name="20% - Ênfase1 6 3 3" xfId="1490"/>
    <cellStyle name="20% - Ênfase1 6 3 4" xfId="1491"/>
    <cellStyle name="20% - Ênfase1 6 4" xfId="1492"/>
    <cellStyle name="20% - Ênfase1 6 4 2" xfId="1493"/>
    <cellStyle name="20% - Ênfase1 6 5" xfId="1494"/>
    <cellStyle name="20% - Ênfase1 6 5 2" xfId="1495"/>
    <cellStyle name="20% - Ênfase1 6 5_COSAN SA - IFRS" xfId="31991"/>
    <cellStyle name="20% - Ênfase1 6 6" xfId="1496"/>
    <cellStyle name="20% - Ênfase1 6 7" xfId="1497"/>
    <cellStyle name="20% - Ênfase1 6 8" xfId="1498"/>
    <cellStyle name="20% - Ênfase1 6_1.1 - Apuração IRPJ_CSLL - 2100 - 2012_MAI_V1" xfId="1499"/>
    <cellStyle name="20% - Ênfase1 7" xfId="1500"/>
    <cellStyle name="20% - Ênfase1 7 2" xfId="1501"/>
    <cellStyle name="20% - Ênfase1 7 2 2" xfId="1502"/>
    <cellStyle name="20% - Ênfase1 7 2 3" xfId="1503"/>
    <cellStyle name="20% - Ênfase1 7 2 4" xfId="1504"/>
    <cellStyle name="20% - Ênfase1 7 2 5" xfId="1505"/>
    <cellStyle name="20% - Ênfase1 7 2 6" xfId="1506"/>
    <cellStyle name="20% - Ênfase1 7 3" xfId="1507"/>
    <cellStyle name="20% - Ênfase1 7 3 2" xfId="1508"/>
    <cellStyle name="20% - Ênfase1 7 4" xfId="1509"/>
    <cellStyle name="20% - Ênfase1 7 4 2" xfId="1510"/>
    <cellStyle name="20% - Ênfase1 7 4_COSAN SA - IFRS" xfId="31992"/>
    <cellStyle name="20% - Ênfase1 7 5" xfId="1511"/>
    <cellStyle name="20% - Ênfase1 7 6" xfId="1512"/>
    <cellStyle name="20% - Ênfase1 7 7" xfId="1513"/>
    <cellStyle name="20% - Ênfase1 7_13-Endividamento" xfId="1514"/>
    <cellStyle name="20% - Ênfase1 8" xfId="1515"/>
    <cellStyle name="20% - Ênfase1 8 2" xfId="1516"/>
    <cellStyle name="20% - Ênfase1 8 2 2" xfId="1517"/>
    <cellStyle name="20% - Ênfase1 8 2 3" xfId="1518"/>
    <cellStyle name="20% - Ênfase1 8 3" xfId="1519"/>
    <cellStyle name="20% - Ênfase1 8 4" xfId="1520"/>
    <cellStyle name="20% - Ênfase1 8_BP - Raízen Combustíveis" xfId="1521"/>
    <cellStyle name="20% - Ênfase1 9" xfId="1522"/>
    <cellStyle name="20% - Ênfase1 9 2" xfId="1523"/>
    <cellStyle name="20% - Ênfase1 9 2 2" xfId="1524"/>
    <cellStyle name="20% - Ênfase1 9 2 3" xfId="1525"/>
    <cellStyle name="20% - Ênfase1 9 2 4" xfId="1526"/>
    <cellStyle name="20% - Ênfase1 9 2_Display" xfId="1527"/>
    <cellStyle name="20% - Ênfase1 9 3" xfId="1528"/>
    <cellStyle name="20% - Ênfase1 9 4" xfId="1529"/>
    <cellStyle name="20% - Ênfase1 9 5" xfId="1530"/>
    <cellStyle name="20% - Ênfase1 9_BP - Raízen Combustíveis" xfId="1531"/>
    <cellStyle name="20% - Ênfase2" xfId="31993"/>
    <cellStyle name="20% - Ênfase2 10" xfId="1532"/>
    <cellStyle name="20% - Ênfase2 10 2" xfId="1533"/>
    <cellStyle name="20% - Ênfase2 10_BP - Raízen Combustíveis" xfId="1534"/>
    <cellStyle name="20% - Ênfase2 11" xfId="1535"/>
    <cellStyle name="20% - Ênfase2 11 2" xfId="1536"/>
    <cellStyle name="20% - Ênfase2 11_Maio-2012" xfId="1537"/>
    <cellStyle name="20% - Ênfase2 12" xfId="1538"/>
    <cellStyle name="20% - Ênfase2 12 2" xfId="1539"/>
    <cellStyle name="20% - Ênfase2 12_Maio-2012" xfId="1540"/>
    <cellStyle name="20% - Ênfase2 13" xfId="1541"/>
    <cellStyle name="20% - Ênfase2 13 2" xfId="1542"/>
    <cellStyle name="20% - Ênfase2 13_Maio-2012" xfId="1543"/>
    <cellStyle name="20% - Ênfase2 14" xfId="1544"/>
    <cellStyle name="20% - Ênfase2 14 2" xfId="1545"/>
    <cellStyle name="20% - Ênfase2 14_Maio-2012" xfId="1546"/>
    <cellStyle name="20% - Ênfase2 15" xfId="1547"/>
    <cellStyle name="20% - Ênfase2 15 2" xfId="1548"/>
    <cellStyle name="20% - Ênfase2 15_Maio-2012" xfId="1549"/>
    <cellStyle name="20% - Ênfase2 16" xfId="1550"/>
    <cellStyle name="20% - Ênfase2 16 2" xfId="1551"/>
    <cellStyle name="20% - Ênfase2 16_Maio-2012" xfId="1552"/>
    <cellStyle name="20% - Ênfase2 17" xfId="1553"/>
    <cellStyle name="20% - Ênfase2 17 2" xfId="1554"/>
    <cellStyle name="20% - Ênfase2 17_Maio-2012" xfId="1555"/>
    <cellStyle name="20% - Ênfase2 18" xfId="1556"/>
    <cellStyle name="20% - Ênfase2 18 2" xfId="1557"/>
    <cellStyle name="20% - Ênfase2 18_Maio-2012" xfId="1558"/>
    <cellStyle name="20% - Ênfase2 19" xfId="1559"/>
    <cellStyle name="20% - Ênfase2 19 2" xfId="1560"/>
    <cellStyle name="20% - Ênfase2 19_Maio-2012" xfId="1561"/>
    <cellStyle name="20% - Ênfase2 2" xfId="1562"/>
    <cellStyle name="20% - Ênfase2 2 10" xfId="1563"/>
    <cellStyle name="20% - Ênfase2 2 11" xfId="1564"/>
    <cellStyle name="20% - Ênfase2 2 2" xfId="1565"/>
    <cellStyle name="20% - Ênfase2 2 2 2" xfId="1566"/>
    <cellStyle name="20% - Ênfase2 2 2 2 2" xfId="1567"/>
    <cellStyle name="20% - Ênfase2 2 2 2 3" xfId="1568"/>
    <cellStyle name="20% - Ênfase2 2 2 2 4" xfId="1569"/>
    <cellStyle name="20% - Ênfase2 2 2 3" xfId="1570"/>
    <cellStyle name="20% - Ênfase2 2 2 3 2" xfId="1571"/>
    <cellStyle name="20% - Ênfase2 2 2 4" xfId="1572"/>
    <cellStyle name="20% - Ênfase2 2 2 4 2" xfId="1573"/>
    <cellStyle name="20% - Ênfase2 2 2 4_COSAN SA - IFRS" xfId="31994"/>
    <cellStyle name="20% - Ênfase2 2 2 5" xfId="1574"/>
    <cellStyle name="20% - Ênfase2 2 2 6" xfId="1575"/>
    <cellStyle name="20% - Ênfase2 2 2 7" xfId="1576"/>
    <cellStyle name="20% - Ênfase2 2 2_13-Endividamento" xfId="1577"/>
    <cellStyle name="20% - Ênfase2 2 3" xfId="1578"/>
    <cellStyle name="20% - Ênfase2 2 3 2" xfId="1579"/>
    <cellStyle name="20% - Ênfase2 2 3 3" xfId="1580"/>
    <cellStyle name="20% - Ênfase2 2 3 4" xfId="1581"/>
    <cellStyle name="20% - Ênfase2 2 4" xfId="1582"/>
    <cellStyle name="20% - Ênfase2 2 4 2" xfId="1583"/>
    <cellStyle name="20% - Ênfase2 2 4 3" xfId="1584"/>
    <cellStyle name="20% - Ênfase2 2 4 4" xfId="1585"/>
    <cellStyle name="20% - Ênfase2 2 5" xfId="1586"/>
    <cellStyle name="20% - Ênfase2 2 5 2" xfId="1587"/>
    <cellStyle name="20% - Ênfase2 2 5 3" xfId="1588"/>
    <cellStyle name="20% - Ênfase2 2 5 4" xfId="1589"/>
    <cellStyle name="20% - Ênfase2 2 6" xfId="1590"/>
    <cellStyle name="20% - Ênfase2 2 6 2" xfId="1591"/>
    <cellStyle name="20% - Ênfase2 2 6 3" xfId="1592"/>
    <cellStyle name="20% - Ênfase2 2 7" xfId="1593"/>
    <cellStyle name="20% - Ênfase2 2 7 2" xfId="1594"/>
    <cellStyle name="20% - Ênfase2 2 8" xfId="1595"/>
    <cellStyle name="20% - Ênfase2 2 8 2" xfId="1596"/>
    <cellStyle name="20% - Ênfase2 2 8_COSAN SA - IFRS" xfId="31995"/>
    <cellStyle name="20% - Ênfase2 2 9" xfId="1597"/>
    <cellStyle name="20% - Ênfase2 2_1.1 - Apuração IRPJ_CSLL - 2100 - 2012_MAI_V1" xfId="1598"/>
    <cellStyle name="20% - Ênfase2 20" xfId="1599"/>
    <cellStyle name="20% - Ênfase2 20 2" xfId="1600"/>
    <cellStyle name="20% - Ênfase2 20_Maio-2012" xfId="1601"/>
    <cellStyle name="20% - Ênfase2 21" xfId="1602"/>
    <cellStyle name="20% - Ênfase2 21 2" xfId="1603"/>
    <cellStyle name="20% - Ênfase2 21_Maio-2012" xfId="1604"/>
    <cellStyle name="20% - Ênfase2 22" xfId="1605"/>
    <cellStyle name="20% - Ênfase2 22 2" xfId="1606"/>
    <cellStyle name="20% - Ênfase2 22_Maio-2012" xfId="1607"/>
    <cellStyle name="20% - Ênfase2 23" xfId="1608"/>
    <cellStyle name="20% - Ênfase2 23 2" xfId="1609"/>
    <cellStyle name="20% - Ênfase2 23_Maio-2012" xfId="1610"/>
    <cellStyle name="20% - Ênfase2 24" xfId="1611"/>
    <cellStyle name="20% - Ênfase2 24 2" xfId="1612"/>
    <cellStyle name="20% - Ênfase2 24_Maio-2012" xfId="1613"/>
    <cellStyle name="20% - Ênfase2 25" xfId="1614"/>
    <cellStyle name="20% - Ênfase2 25 2" xfId="1615"/>
    <cellStyle name="20% - Ênfase2 25_Maio-2012" xfId="1616"/>
    <cellStyle name="20% - Ênfase2 26" xfId="1617"/>
    <cellStyle name="20% - Ênfase2 26 2" xfId="1618"/>
    <cellStyle name="20% - Ênfase2 26_Maio-2012" xfId="1619"/>
    <cellStyle name="20% - Ênfase2 27" xfId="1620"/>
    <cellStyle name="20% - Ênfase2 27 2" xfId="1621"/>
    <cellStyle name="20% - Ênfase2 27_Maio-2012" xfId="1622"/>
    <cellStyle name="20% - Ênfase2 28" xfId="1623"/>
    <cellStyle name="20% - Ênfase2 28 2" xfId="1624"/>
    <cellStyle name="20% - Ênfase2 28_Maio-2012" xfId="1625"/>
    <cellStyle name="20% - Ênfase2 29" xfId="1626"/>
    <cellStyle name="20% - Ênfase2 29 2" xfId="1627"/>
    <cellStyle name="20% - Ênfase2 29_Maio-2012" xfId="1628"/>
    <cellStyle name="20% - Ênfase2 3" xfId="1629"/>
    <cellStyle name="20% - Ênfase2 3 2" xfId="1630"/>
    <cellStyle name="20% - Ênfase2 3 2 2" xfId="1631"/>
    <cellStyle name="20% - Ênfase2 3 2 2 2" xfId="1632"/>
    <cellStyle name="20% - Ênfase2 3 2 2 3" xfId="1633"/>
    <cellStyle name="20% - Ênfase2 3 2 2 4" xfId="1634"/>
    <cellStyle name="20% - Ênfase2 3 2 3" xfId="1635"/>
    <cellStyle name="20% - Ênfase2 3 2 3 2" xfId="1636"/>
    <cellStyle name="20% - Ênfase2 3 2 4" xfId="1637"/>
    <cellStyle name="20% - Ênfase2 3 2 4 2" xfId="1638"/>
    <cellStyle name="20% - Ênfase2 3 2 4_COSAN SA - IFRS" xfId="31996"/>
    <cellStyle name="20% - Ênfase2 3 2 5" xfId="1639"/>
    <cellStyle name="20% - Ênfase2 3 2 6" xfId="1640"/>
    <cellStyle name="20% - Ênfase2 3 2 7" xfId="1641"/>
    <cellStyle name="20% - Ênfase2 3 2_13-Endividamento" xfId="1642"/>
    <cellStyle name="20% - Ênfase2 3 3" xfId="1643"/>
    <cellStyle name="20% - Ênfase2 3 3 2" xfId="1644"/>
    <cellStyle name="20% - Ênfase2 3 3 3" xfId="1645"/>
    <cellStyle name="20% - Ênfase2 3 3 4" xfId="1646"/>
    <cellStyle name="20% - Ênfase2 3 4" xfId="1647"/>
    <cellStyle name="20% - Ênfase2 3 4 2" xfId="1648"/>
    <cellStyle name="20% - Ênfase2 3 5" xfId="1649"/>
    <cellStyle name="20% - Ênfase2 3 5 2" xfId="1650"/>
    <cellStyle name="20% - Ênfase2 3 5_COSAN SA - IFRS" xfId="31997"/>
    <cellStyle name="20% - Ênfase2 3 6" xfId="1651"/>
    <cellStyle name="20% - Ênfase2 3 7" xfId="1652"/>
    <cellStyle name="20% - Ênfase2 3 8" xfId="1653"/>
    <cellStyle name="20% - Ênfase2 3_1.1 - Apuração IRPJ_CSLL - 2100 - 2012_MAI_V1" xfId="1654"/>
    <cellStyle name="20% - Ênfase2 30" xfId="1655"/>
    <cellStyle name="20% - Ênfase2 30 2" xfId="1656"/>
    <cellStyle name="20% - Ênfase2 30_Maio-2012" xfId="1657"/>
    <cellStyle name="20% - Ênfase2 31" xfId="1658"/>
    <cellStyle name="20% - Ênfase2 31 2" xfId="1659"/>
    <cellStyle name="20% - Ênfase2 32" xfId="1660"/>
    <cellStyle name="20% - Ênfase2 33" xfId="1661"/>
    <cellStyle name="20% - Ênfase2 33 2" xfId="1662"/>
    <cellStyle name="20% - Ênfase2 33 3" xfId="1663"/>
    <cellStyle name="20% - Ênfase2 33 4" xfId="1664"/>
    <cellStyle name="20% - Ênfase2 34" xfId="1665"/>
    <cellStyle name="20% - Ênfase2 34 2" xfId="1666"/>
    <cellStyle name="20% - Ênfase2 35" xfId="1667"/>
    <cellStyle name="20% - Ênfase2 35 2" xfId="1668"/>
    <cellStyle name="20% - Ênfase2 36" xfId="1669"/>
    <cellStyle name="20% - Ênfase2 36 2" xfId="1670"/>
    <cellStyle name="20% - Ênfase2 37" xfId="1671"/>
    <cellStyle name="20% - Ênfase2 37 2" xfId="1672"/>
    <cellStyle name="20% - Ênfase2 38" xfId="1673"/>
    <cellStyle name="20% - Ênfase2 38 2" xfId="1674"/>
    <cellStyle name="20% - Ênfase2 39" xfId="1675"/>
    <cellStyle name="20% - Ênfase2 39 2" xfId="1676"/>
    <cellStyle name="20% - Ênfase2 4" xfId="1677"/>
    <cellStyle name="20% - Ênfase2 4 2" xfId="1678"/>
    <cellStyle name="20% - Ênfase2 4 2 2" xfId="1679"/>
    <cellStyle name="20% - Ênfase2 4 2 2 2" xfId="1680"/>
    <cellStyle name="20% - Ênfase2 4 2 2 3" xfId="1681"/>
    <cellStyle name="20% - Ênfase2 4 2 2 4" xfId="1682"/>
    <cellStyle name="20% - Ênfase2 4 2 3" xfId="1683"/>
    <cellStyle name="20% - Ênfase2 4 2 3 2" xfId="1684"/>
    <cellStyle name="20% - Ênfase2 4 2 4" xfId="1685"/>
    <cellStyle name="20% - Ênfase2 4 2 4 2" xfId="1686"/>
    <cellStyle name="20% - Ênfase2 4 2 4_COSAN SA - IFRS" xfId="31998"/>
    <cellStyle name="20% - Ênfase2 4 2 5" xfId="1687"/>
    <cellStyle name="20% - Ênfase2 4 2 6" xfId="1688"/>
    <cellStyle name="20% - Ênfase2 4 2 7" xfId="1689"/>
    <cellStyle name="20% - Ênfase2 4 2_13-Endividamento" xfId="1690"/>
    <cellStyle name="20% - Ênfase2 4 3" xfId="1691"/>
    <cellStyle name="20% - Ênfase2 4 3 2" xfId="1692"/>
    <cellStyle name="20% - Ênfase2 4 3 3" xfId="1693"/>
    <cellStyle name="20% - Ênfase2 4 3 4" xfId="1694"/>
    <cellStyle name="20% - Ênfase2 4 4" xfId="1695"/>
    <cellStyle name="20% - Ênfase2 4 4 2" xfId="1696"/>
    <cellStyle name="20% - Ênfase2 4 5" xfId="1697"/>
    <cellStyle name="20% - Ênfase2 4 5 2" xfId="1698"/>
    <cellStyle name="20% - Ênfase2 4 5_COSAN SA - IFRS" xfId="31999"/>
    <cellStyle name="20% - Ênfase2 4 6" xfId="1699"/>
    <cellStyle name="20% - Ênfase2 4 7" xfId="1700"/>
    <cellStyle name="20% - Ênfase2 4 8" xfId="1701"/>
    <cellStyle name="20% - Ênfase2 4_1.1 - Apuração IRPJ_CSLL - 2100 - 2012_MAI_V1" xfId="1702"/>
    <cellStyle name="20% - Ênfase2 40" xfId="1703"/>
    <cellStyle name="20% - Ênfase2 40 2" xfId="1704"/>
    <cellStyle name="20% - Ênfase2 41" xfId="1705"/>
    <cellStyle name="20% - Ênfase2 42" xfId="1706"/>
    <cellStyle name="20% - Ênfase2 43" xfId="1707"/>
    <cellStyle name="20% - Ênfase2 44" xfId="1708"/>
    <cellStyle name="20% - Ênfase2 5" xfId="1709"/>
    <cellStyle name="20% - Ênfase2 5 2" xfId="1710"/>
    <cellStyle name="20% - Ênfase2 5 2 2" xfId="1711"/>
    <cellStyle name="20% - Ênfase2 5 2 2 2" xfId="1712"/>
    <cellStyle name="20% - Ênfase2 5 2 2 3" xfId="1713"/>
    <cellStyle name="20% - Ênfase2 5 2 2 4" xfId="1714"/>
    <cellStyle name="20% - Ênfase2 5 2 3" xfId="1715"/>
    <cellStyle name="20% - Ênfase2 5 2 3 2" xfId="1716"/>
    <cellStyle name="20% - Ênfase2 5 2 4" xfId="1717"/>
    <cellStyle name="20% - Ênfase2 5 2 4 2" xfId="1718"/>
    <cellStyle name="20% - Ênfase2 5 2 4_COSAN SA - IFRS" xfId="32000"/>
    <cellStyle name="20% - Ênfase2 5 2 5" xfId="1719"/>
    <cellStyle name="20% - Ênfase2 5 2 6" xfId="1720"/>
    <cellStyle name="20% - Ênfase2 5 2 7" xfId="1721"/>
    <cellStyle name="20% - Ênfase2 5 2_13-Endividamento" xfId="1722"/>
    <cellStyle name="20% - Ênfase2 5 3" xfId="1723"/>
    <cellStyle name="20% - Ênfase2 5 3 2" xfId="1724"/>
    <cellStyle name="20% - Ênfase2 5 3 3" xfId="1725"/>
    <cellStyle name="20% - Ênfase2 5 3 4" xfId="1726"/>
    <cellStyle name="20% - Ênfase2 5 4" xfId="1727"/>
    <cellStyle name="20% - Ênfase2 5 4 2" xfId="1728"/>
    <cellStyle name="20% - Ênfase2 5 5" xfId="1729"/>
    <cellStyle name="20% - Ênfase2 5 5 2" xfId="1730"/>
    <cellStyle name="20% - Ênfase2 5 5_COSAN SA - IFRS" xfId="32001"/>
    <cellStyle name="20% - Ênfase2 5 6" xfId="1731"/>
    <cellStyle name="20% - Ênfase2 5 7" xfId="1732"/>
    <cellStyle name="20% - Ênfase2 5 8" xfId="1733"/>
    <cellStyle name="20% - Ênfase2 5_1.1 - Apuração IRPJ_CSLL - 2100 - 2012_MAI_V1" xfId="1734"/>
    <cellStyle name="20% - Ênfase2 6" xfId="1735"/>
    <cellStyle name="20% - Ênfase2 6 2" xfId="1736"/>
    <cellStyle name="20% - Ênfase2 6 2 2" xfId="1737"/>
    <cellStyle name="20% - Ênfase2 6 2 2 2" xfId="1738"/>
    <cellStyle name="20% - Ênfase2 6 2 2 3" xfId="1739"/>
    <cellStyle name="20% - Ênfase2 6 2 2 4" xfId="1740"/>
    <cellStyle name="20% - Ênfase2 6 2 3" xfId="1741"/>
    <cellStyle name="20% - Ênfase2 6 2 3 2" xfId="1742"/>
    <cellStyle name="20% - Ênfase2 6 2 4" xfId="1743"/>
    <cellStyle name="20% - Ênfase2 6 2 4 2" xfId="1744"/>
    <cellStyle name="20% - Ênfase2 6 2 4_COSAN SA - IFRS" xfId="32002"/>
    <cellStyle name="20% - Ênfase2 6 2 5" xfId="1745"/>
    <cellStyle name="20% - Ênfase2 6 2 6" xfId="1746"/>
    <cellStyle name="20% - Ênfase2 6 2 7" xfId="1747"/>
    <cellStyle name="20% - Ênfase2 6 2_13-Endividamento" xfId="1748"/>
    <cellStyle name="20% - Ênfase2 6 3" xfId="1749"/>
    <cellStyle name="20% - Ênfase2 6 3 2" xfId="1750"/>
    <cellStyle name="20% - Ênfase2 6 3 3" xfId="1751"/>
    <cellStyle name="20% - Ênfase2 6 3 4" xfId="1752"/>
    <cellStyle name="20% - Ênfase2 6 4" xfId="1753"/>
    <cellStyle name="20% - Ênfase2 6 4 2" xfId="1754"/>
    <cellStyle name="20% - Ênfase2 6 5" xfId="1755"/>
    <cellStyle name="20% - Ênfase2 6 5 2" xfId="1756"/>
    <cellStyle name="20% - Ênfase2 6 5_COSAN SA - IFRS" xfId="32003"/>
    <cellStyle name="20% - Ênfase2 6 6" xfId="1757"/>
    <cellStyle name="20% - Ênfase2 6 7" xfId="1758"/>
    <cellStyle name="20% - Ênfase2 6 8" xfId="1759"/>
    <cellStyle name="20% - Ênfase2 6_1.1 - Apuração IRPJ_CSLL - 2100 - 2012_MAI_V1" xfId="1760"/>
    <cellStyle name="20% - Ênfase2 7" xfId="1761"/>
    <cellStyle name="20% - Ênfase2 7 2" xfId="1762"/>
    <cellStyle name="20% - Ênfase2 7 2 2" xfId="1763"/>
    <cellStyle name="20% - Ênfase2 7 2 3" xfId="1764"/>
    <cellStyle name="20% - Ênfase2 7 2 4" xfId="1765"/>
    <cellStyle name="20% - Ênfase2 7 2 5" xfId="1766"/>
    <cellStyle name="20% - Ênfase2 7 2 6" xfId="1767"/>
    <cellStyle name="20% - Ênfase2 7 3" xfId="1768"/>
    <cellStyle name="20% - Ênfase2 7 3 2" xfId="1769"/>
    <cellStyle name="20% - Ênfase2 7 4" xfId="1770"/>
    <cellStyle name="20% - Ênfase2 7 4 2" xfId="1771"/>
    <cellStyle name="20% - Ênfase2 7 4_COSAN SA - IFRS" xfId="32004"/>
    <cellStyle name="20% - Ênfase2 7 5" xfId="1772"/>
    <cellStyle name="20% - Ênfase2 7 6" xfId="1773"/>
    <cellStyle name="20% - Ênfase2 7 7" xfId="1774"/>
    <cellStyle name="20% - Ênfase2 7_13-Endividamento" xfId="1775"/>
    <cellStyle name="20% - Ênfase2 8" xfId="1776"/>
    <cellStyle name="20% - Ênfase2 8 2" xfId="1777"/>
    <cellStyle name="20% - Ênfase2 8 2 2" xfId="1778"/>
    <cellStyle name="20% - Ênfase2 8 2 3" xfId="1779"/>
    <cellStyle name="20% - Ênfase2 8 3" xfId="1780"/>
    <cellStyle name="20% - Ênfase2 8 4" xfId="1781"/>
    <cellStyle name="20% - Ênfase2 8_BP - Raízen Combustíveis" xfId="1782"/>
    <cellStyle name="20% - Ênfase2 9" xfId="1783"/>
    <cellStyle name="20% - Ênfase2 9 2" xfId="1784"/>
    <cellStyle name="20% - Ênfase2 9 2 2" xfId="1785"/>
    <cellStyle name="20% - Ênfase2 9 2 3" xfId="1786"/>
    <cellStyle name="20% - Ênfase2 9 2 4" xfId="1787"/>
    <cellStyle name="20% - Ênfase2 9 2_Display" xfId="1788"/>
    <cellStyle name="20% - Ênfase2 9 3" xfId="1789"/>
    <cellStyle name="20% - Ênfase2 9 4" xfId="1790"/>
    <cellStyle name="20% - Ênfase2 9 5" xfId="1791"/>
    <cellStyle name="20% - Ênfase2 9_BP - Raízen Combustíveis" xfId="1792"/>
    <cellStyle name="20% - Ênfase3" xfId="32005"/>
    <cellStyle name="20% - Ênfase3 10" xfId="1793"/>
    <cellStyle name="20% - Ênfase3 10 2" xfId="1794"/>
    <cellStyle name="20% - Ênfase3 10_BP - Raízen Combustíveis" xfId="1795"/>
    <cellStyle name="20% - Ênfase3 11" xfId="1796"/>
    <cellStyle name="20% - Ênfase3 11 2" xfId="1797"/>
    <cellStyle name="20% - Ênfase3 11_Maio-2012" xfId="1798"/>
    <cellStyle name="20% - Ênfase3 12" xfId="1799"/>
    <cellStyle name="20% - Ênfase3 12 2" xfId="1800"/>
    <cellStyle name="20% - Ênfase3 12_Maio-2012" xfId="1801"/>
    <cellStyle name="20% - Ênfase3 13" xfId="1802"/>
    <cellStyle name="20% - Ênfase3 13 2" xfId="1803"/>
    <cellStyle name="20% - Ênfase3 13_Maio-2012" xfId="1804"/>
    <cellStyle name="20% - Ênfase3 14" xfId="1805"/>
    <cellStyle name="20% - Ênfase3 14 2" xfId="1806"/>
    <cellStyle name="20% - Ênfase3 14_Maio-2012" xfId="1807"/>
    <cellStyle name="20% - Ênfase3 15" xfId="1808"/>
    <cellStyle name="20% - Ênfase3 15 2" xfId="1809"/>
    <cellStyle name="20% - Ênfase3 15_Maio-2012" xfId="1810"/>
    <cellStyle name="20% - Ênfase3 16" xfId="1811"/>
    <cellStyle name="20% - Ênfase3 16 2" xfId="1812"/>
    <cellStyle name="20% - Ênfase3 16_Maio-2012" xfId="1813"/>
    <cellStyle name="20% - Ênfase3 17" xfId="1814"/>
    <cellStyle name="20% - Ênfase3 17 2" xfId="1815"/>
    <cellStyle name="20% - Ênfase3 17_Maio-2012" xfId="1816"/>
    <cellStyle name="20% - Ênfase3 18" xfId="1817"/>
    <cellStyle name="20% - Ênfase3 18 2" xfId="1818"/>
    <cellStyle name="20% - Ênfase3 18_Maio-2012" xfId="1819"/>
    <cellStyle name="20% - Ênfase3 19" xfId="1820"/>
    <cellStyle name="20% - Ênfase3 19 2" xfId="1821"/>
    <cellStyle name="20% - Ênfase3 19_Maio-2012" xfId="1822"/>
    <cellStyle name="20% - Ênfase3 2" xfId="1823"/>
    <cellStyle name="20% - Ênfase3 2 10" xfId="1824"/>
    <cellStyle name="20% - Ênfase3 2 11" xfId="1825"/>
    <cellStyle name="20% - Ênfase3 2 2" xfId="1826"/>
    <cellStyle name="20% - Ênfase3 2 2 2" xfId="1827"/>
    <cellStyle name="20% - Ênfase3 2 2 2 2" xfId="1828"/>
    <cellStyle name="20% - Ênfase3 2 2 2 3" xfId="1829"/>
    <cellStyle name="20% - Ênfase3 2 2 2 4" xfId="1830"/>
    <cellStyle name="20% - Ênfase3 2 2 3" xfId="1831"/>
    <cellStyle name="20% - Ênfase3 2 2 3 2" xfId="1832"/>
    <cellStyle name="20% - Ênfase3 2 2 4" xfId="1833"/>
    <cellStyle name="20% - Ênfase3 2 2 4 2" xfId="1834"/>
    <cellStyle name="20% - Ênfase3 2 2 4_COSAN SA - IFRS" xfId="32006"/>
    <cellStyle name="20% - Ênfase3 2 2 5" xfId="1835"/>
    <cellStyle name="20% - Ênfase3 2 2 6" xfId="1836"/>
    <cellStyle name="20% - Ênfase3 2 2 7" xfId="1837"/>
    <cellStyle name="20% - Ênfase3 2 2_13-Endividamento" xfId="1838"/>
    <cellStyle name="20% - Ênfase3 2 3" xfId="1839"/>
    <cellStyle name="20% - Ênfase3 2 3 2" xfId="1840"/>
    <cellStyle name="20% - Ênfase3 2 3 3" xfId="1841"/>
    <cellStyle name="20% - Ênfase3 2 3 4" xfId="1842"/>
    <cellStyle name="20% - Ênfase3 2 4" xfId="1843"/>
    <cellStyle name="20% - Ênfase3 2 4 2" xfId="1844"/>
    <cellStyle name="20% - Ênfase3 2 4 3" xfId="1845"/>
    <cellStyle name="20% - Ênfase3 2 4 4" xfId="1846"/>
    <cellStyle name="20% - Ênfase3 2 5" xfId="1847"/>
    <cellStyle name="20% - Ênfase3 2 5 2" xfId="1848"/>
    <cellStyle name="20% - Ênfase3 2 5 3" xfId="1849"/>
    <cellStyle name="20% - Ênfase3 2 5 4" xfId="1850"/>
    <cellStyle name="20% - Ênfase3 2 6" xfId="1851"/>
    <cellStyle name="20% - Ênfase3 2 6 2" xfId="1852"/>
    <cellStyle name="20% - Ênfase3 2 6 3" xfId="1853"/>
    <cellStyle name="20% - Ênfase3 2 7" xfId="1854"/>
    <cellStyle name="20% - Ênfase3 2 7 2" xfId="1855"/>
    <cellStyle name="20% - Ênfase3 2 8" xfId="1856"/>
    <cellStyle name="20% - Ênfase3 2 8 2" xfId="1857"/>
    <cellStyle name="20% - Ênfase3 2 8_COSAN SA - IFRS" xfId="32007"/>
    <cellStyle name="20% - Ênfase3 2 9" xfId="1858"/>
    <cellStyle name="20% - Ênfase3 2_1.1 - Apuração IRPJ_CSLL - 2100 - 2012_MAI_V1" xfId="1859"/>
    <cellStyle name="20% - Ênfase3 20" xfId="1860"/>
    <cellStyle name="20% - Ênfase3 20 2" xfId="1861"/>
    <cellStyle name="20% - Ênfase3 20_Maio-2012" xfId="1862"/>
    <cellStyle name="20% - Ênfase3 21" xfId="1863"/>
    <cellStyle name="20% - Ênfase3 21 2" xfId="1864"/>
    <cellStyle name="20% - Ênfase3 21_Maio-2012" xfId="1865"/>
    <cellStyle name="20% - Ênfase3 22" xfId="1866"/>
    <cellStyle name="20% - Ênfase3 22 2" xfId="1867"/>
    <cellStyle name="20% - Ênfase3 22_Maio-2012" xfId="1868"/>
    <cellStyle name="20% - Ênfase3 23" xfId="1869"/>
    <cellStyle name="20% - Ênfase3 23 2" xfId="1870"/>
    <cellStyle name="20% - Ênfase3 23_Maio-2012" xfId="1871"/>
    <cellStyle name="20% - Ênfase3 24" xfId="1872"/>
    <cellStyle name="20% - Ênfase3 24 2" xfId="1873"/>
    <cellStyle name="20% - Ênfase3 24_Maio-2012" xfId="1874"/>
    <cellStyle name="20% - Ênfase3 25" xfId="1875"/>
    <cellStyle name="20% - Ênfase3 25 2" xfId="1876"/>
    <cellStyle name="20% - Ênfase3 25_Maio-2012" xfId="1877"/>
    <cellStyle name="20% - Ênfase3 26" xfId="1878"/>
    <cellStyle name="20% - Ênfase3 26 2" xfId="1879"/>
    <cellStyle name="20% - Ênfase3 26_Maio-2012" xfId="1880"/>
    <cellStyle name="20% - Ênfase3 27" xfId="1881"/>
    <cellStyle name="20% - Ênfase3 27 2" xfId="1882"/>
    <cellStyle name="20% - Ênfase3 27_Maio-2012" xfId="1883"/>
    <cellStyle name="20% - Ênfase3 28" xfId="1884"/>
    <cellStyle name="20% - Ênfase3 28 2" xfId="1885"/>
    <cellStyle name="20% - Ênfase3 28_Maio-2012" xfId="1886"/>
    <cellStyle name="20% - Ênfase3 29" xfId="1887"/>
    <cellStyle name="20% - Ênfase3 29 2" xfId="1888"/>
    <cellStyle name="20% - Ênfase3 29_Maio-2012" xfId="1889"/>
    <cellStyle name="20% - Ênfase3 3" xfId="1890"/>
    <cellStyle name="20% - Ênfase3 3 2" xfId="1891"/>
    <cellStyle name="20% - Ênfase3 3 2 2" xfId="1892"/>
    <cellStyle name="20% - Ênfase3 3 2 2 2" xfId="1893"/>
    <cellStyle name="20% - Ênfase3 3 2 2 3" xfId="1894"/>
    <cellStyle name="20% - Ênfase3 3 2 2 4" xfId="1895"/>
    <cellStyle name="20% - Ênfase3 3 2 3" xfId="1896"/>
    <cellStyle name="20% - Ênfase3 3 2 3 2" xfId="1897"/>
    <cellStyle name="20% - Ênfase3 3 2 4" xfId="1898"/>
    <cellStyle name="20% - Ênfase3 3 2 4 2" xfId="1899"/>
    <cellStyle name="20% - Ênfase3 3 2 4_COSAN SA - IFRS" xfId="32008"/>
    <cellStyle name="20% - Ênfase3 3 2 5" xfId="1900"/>
    <cellStyle name="20% - Ênfase3 3 2 6" xfId="1901"/>
    <cellStyle name="20% - Ênfase3 3 2 7" xfId="1902"/>
    <cellStyle name="20% - Ênfase3 3 2_13-Endividamento" xfId="1903"/>
    <cellStyle name="20% - Ênfase3 3 3" xfId="1904"/>
    <cellStyle name="20% - Ênfase3 3 3 2" xfId="1905"/>
    <cellStyle name="20% - Ênfase3 3 3 3" xfId="1906"/>
    <cellStyle name="20% - Ênfase3 3 3 4" xfId="1907"/>
    <cellStyle name="20% - Ênfase3 3 4" xfId="1908"/>
    <cellStyle name="20% - Ênfase3 3 4 2" xfId="1909"/>
    <cellStyle name="20% - Ênfase3 3 5" xfId="1910"/>
    <cellStyle name="20% - Ênfase3 3 5 2" xfId="1911"/>
    <cellStyle name="20% - Ênfase3 3 5_COSAN SA - IFRS" xfId="32009"/>
    <cellStyle name="20% - Ênfase3 3 6" xfId="1912"/>
    <cellStyle name="20% - Ênfase3 3 7" xfId="1913"/>
    <cellStyle name="20% - Ênfase3 3 8" xfId="1914"/>
    <cellStyle name="20% - Ênfase3 3_1.1 - Apuração IRPJ_CSLL - 2100 - 2012_MAI_V1" xfId="1915"/>
    <cellStyle name="20% - Ênfase3 30" xfId="1916"/>
    <cellStyle name="20% - Ênfase3 30 2" xfId="1917"/>
    <cellStyle name="20% - Ênfase3 30_Maio-2012" xfId="1918"/>
    <cellStyle name="20% - Ênfase3 31" xfId="1919"/>
    <cellStyle name="20% - Ênfase3 31 2" xfId="1920"/>
    <cellStyle name="20% - Ênfase3 32" xfId="1921"/>
    <cellStyle name="20% - Ênfase3 33" xfId="1922"/>
    <cellStyle name="20% - Ênfase3 33 2" xfId="1923"/>
    <cellStyle name="20% - Ênfase3 33 3" xfId="1924"/>
    <cellStyle name="20% - Ênfase3 33 4" xfId="1925"/>
    <cellStyle name="20% - Ênfase3 34" xfId="1926"/>
    <cellStyle name="20% - Ênfase3 34 2" xfId="1927"/>
    <cellStyle name="20% - Ênfase3 35" xfId="1928"/>
    <cellStyle name="20% - Ênfase3 35 2" xfId="1929"/>
    <cellStyle name="20% - Ênfase3 36" xfId="1930"/>
    <cellStyle name="20% - Ênfase3 36 2" xfId="1931"/>
    <cellStyle name="20% - Ênfase3 37" xfId="1932"/>
    <cellStyle name="20% - Ênfase3 37 2" xfId="1933"/>
    <cellStyle name="20% - Ênfase3 38" xfId="1934"/>
    <cellStyle name="20% - Ênfase3 38 2" xfId="1935"/>
    <cellStyle name="20% - Ênfase3 39" xfId="1936"/>
    <cellStyle name="20% - Ênfase3 39 2" xfId="1937"/>
    <cellStyle name="20% - Ênfase3 4" xfId="1938"/>
    <cellStyle name="20% - Ênfase3 4 2" xfId="1939"/>
    <cellStyle name="20% - Ênfase3 4 2 2" xfId="1940"/>
    <cellStyle name="20% - Ênfase3 4 2 2 2" xfId="1941"/>
    <cellStyle name="20% - Ênfase3 4 2 2 3" xfId="1942"/>
    <cellStyle name="20% - Ênfase3 4 2 2 4" xfId="1943"/>
    <cellStyle name="20% - Ênfase3 4 2 3" xfId="1944"/>
    <cellStyle name="20% - Ênfase3 4 2 3 2" xfId="1945"/>
    <cellStyle name="20% - Ênfase3 4 2 4" xfId="1946"/>
    <cellStyle name="20% - Ênfase3 4 2 4 2" xfId="1947"/>
    <cellStyle name="20% - Ênfase3 4 2 4_COSAN SA - IFRS" xfId="32010"/>
    <cellStyle name="20% - Ênfase3 4 2 5" xfId="1948"/>
    <cellStyle name="20% - Ênfase3 4 2 6" xfId="1949"/>
    <cellStyle name="20% - Ênfase3 4 2 7" xfId="1950"/>
    <cellStyle name="20% - Ênfase3 4 2_13-Endividamento" xfId="1951"/>
    <cellStyle name="20% - Ênfase3 4 3" xfId="1952"/>
    <cellStyle name="20% - Ênfase3 4 3 2" xfId="1953"/>
    <cellStyle name="20% - Ênfase3 4 3 3" xfId="1954"/>
    <cellStyle name="20% - Ênfase3 4 3 4" xfId="1955"/>
    <cellStyle name="20% - Ênfase3 4 4" xfId="1956"/>
    <cellStyle name="20% - Ênfase3 4 4 2" xfId="1957"/>
    <cellStyle name="20% - Ênfase3 4 5" xfId="1958"/>
    <cellStyle name="20% - Ênfase3 4 5 2" xfId="1959"/>
    <cellStyle name="20% - Ênfase3 4 5_COSAN SA - IFRS" xfId="32011"/>
    <cellStyle name="20% - Ênfase3 4 6" xfId="1960"/>
    <cellStyle name="20% - Ênfase3 4 7" xfId="1961"/>
    <cellStyle name="20% - Ênfase3 4 8" xfId="1962"/>
    <cellStyle name="20% - Ênfase3 4_1.1 - Apuração IRPJ_CSLL - 2100 - 2012_MAI_V1" xfId="1963"/>
    <cellStyle name="20% - Ênfase3 40" xfId="1964"/>
    <cellStyle name="20% - Ênfase3 40 2" xfId="1965"/>
    <cellStyle name="20% - Ênfase3 41" xfId="1966"/>
    <cellStyle name="20% - Ênfase3 42" xfId="1967"/>
    <cellStyle name="20% - Ênfase3 43" xfId="1968"/>
    <cellStyle name="20% - Ênfase3 44" xfId="1969"/>
    <cellStyle name="20% - Ênfase3 5" xfId="1970"/>
    <cellStyle name="20% - Ênfase3 5 2" xfId="1971"/>
    <cellStyle name="20% - Ênfase3 5 2 2" xfId="1972"/>
    <cellStyle name="20% - Ênfase3 5 2 2 2" xfId="1973"/>
    <cellStyle name="20% - Ênfase3 5 2 2 3" xfId="1974"/>
    <cellStyle name="20% - Ênfase3 5 2 2 4" xfId="1975"/>
    <cellStyle name="20% - Ênfase3 5 2 3" xfId="1976"/>
    <cellStyle name="20% - Ênfase3 5 2 3 2" xfId="1977"/>
    <cellStyle name="20% - Ênfase3 5 2 4" xfId="1978"/>
    <cellStyle name="20% - Ênfase3 5 2 4 2" xfId="1979"/>
    <cellStyle name="20% - Ênfase3 5 2 4_COSAN SA - IFRS" xfId="32012"/>
    <cellStyle name="20% - Ênfase3 5 2 5" xfId="1980"/>
    <cellStyle name="20% - Ênfase3 5 2 6" xfId="1981"/>
    <cellStyle name="20% - Ênfase3 5 2 7" xfId="1982"/>
    <cellStyle name="20% - Ênfase3 5 2_13-Endividamento" xfId="1983"/>
    <cellStyle name="20% - Ênfase3 5 3" xfId="1984"/>
    <cellStyle name="20% - Ênfase3 5 3 2" xfId="1985"/>
    <cellStyle name="20% - Ênfase3 5 3 3" xfId="1986"/>
    <cellStyle name="20% - Ênfase3 5 3 4" xfId="1987"/>
    <cellStyle name="20% - Ênfase3 5 4" xfId="1988"/>
    <cellStyle name="20% - Ênfase3 5 4 2" xfId="1989"/>
    <cellStyle name="20% - Ênfase3 5 5" xfId="1990"/>
    <cellStyle name="20% - Ênfase3 5 5 2" xfId="1991"/>
    <cellStyle name="20% - Ênfase3 5 5_COSAN SA - IFRS" xfId="32013"/>
    <cellStyle name="20% - Ênfase3 5 6" xfId="1992"/>
    <cellStyle name="20% - Ênfase3 5 7" xfId="1993"/>
    <cellStyle name="20% - Ênfase3 5 8" xfId="1994"/>
    <cellStyle name="20% - Ênfase3 5_1.1 - Apuração IRPJ_CSLL - 2100 - 2012_MAI_V1" xfId="1995"/>
    <cellStyle name="20% - Ênfase3 6" xfId="1996"/>
    <cellStyle name="20% - Ênfase3 6 2" xfId="1997"/>
    <cellStyle name="20% - Ênfase3 6 2 2" xfId="1998"/>
    <cellStyle name="20% - Ênfase3 6 2 2 2" xfId="1999"/>
    <cellStyle name="20% - Ênfase3 6 2 2 3" xfId="2000"/>
    <cellStyle name="20% - Ênfase3 6 2 2 4" xfId="2001"/>
    <cellStyle name="20% - Ênfase3 6 2 3" xfId="2002"/>
    <cellStyle name="20% - Ênfase3 6 2 3 2" xfId="2003"/>
    <cellStyle name="20% - Ênfase3 6 2 4" xfId="2004"/>
    <cellStyle name="20% - Ênfase3 6 2 4 2" xfId="2005"/>
    <cellStyle name="20% - Ênfase3 6 2 4_COSAN SA - IFRS" xfId="32014"/>
    <cellStyle name="20% - Ênfase3 6 2 5" xfId="2006"/>
    <cellStyle name="20% - Ênfase3 6 2 6" xfId="2007"/>
    <cellStyle name="20% - Ênfase3 6 2 7" xfId="2008"/>
    <cellStyle name="20% - Ênfase3 6 2_13-Endividamento" xfId="2009"/>
    <cellStyle name="20% - Ênfase3 6 3" xfId="2010"/>
    <cellStyle name="20% - Ênfase3 6 3 2" xfId="2011"/>
    <cellStyle name="20% - Ênfase3 6 3 3" xfId="2012"/>
    <cellStyle name="20% - Ênfase3 6 3 4" xfId="2013"/>
    <cellStyle name="20% - Ênfase3 6 4" xfId="2014"/>
    <cellStyle name="20% - Ênfase3 6 4 2" xfId="2015"/>
    <cellStyle name="20% - Ênfase3 6 5" xfId="2016"/>
    <cellStyle name="20% - Ênfase3 6 5 2" xfId="2017"/>
    <cellStyle name="20% - Ênfase3 6 5_COSAN SA - IFRS" xfId="32015"/>
    <cellStyle name="20% - Ênfase3 6 6" xfId="2018"/>
    <cellStyle name="20% - Ênfase3 6 7" xfId="2019"/>
    <cellStyle name="20% - Ênfase3 6 8" xfId="2020"/>
    <cellStyle name="20% - Ênfase3 6_1.1 - Apuração IRPJ_CSLL - 2100 - 2012_MAI_V1" xfId="2021"/>
    <cellStyle name="20% - Ênfase3 7" xfId="2022"/>
    <cellStyle name="20% - Ênfase3 7 2" xfId="2023"/>
    <cellStyle name="20% - Ênfase3 7 2 2" xfId="2024"/>
    <cellStyle name="20% - Ênfase3 7 2 3" xfId="2025"/>
    <cellStyle name="20% - Ênfase3 7 2 4" xfId="2026"/>
    <cellStyle name="20% - Ênfase3 7 2 5" xfId="2027"/>
    <cellStyle name="20% - Ênfase3 7 2 6" xfId="2028"/>
    <cellStyle name="20% - Ênfase3 7 3" xfId="2029"/>
    <cellStyle name="20% - Ênfase3 7 3 2" xfId="2030"/>
    <cellStyle name="20% - Ênfase3 7 4" xfId="2031"/>
    <cellStyle name="20% - Ênfase3 7 4 2" xfId="2032"/>
    <cellStyle name="20% - Ênfase3 7 4_COSAN SA - IFRS" xfId="32016"/>
    <cellStyle name="20% - Ênfase3 7 5" xfId="2033"/>
    <cellStyle name="20% - Ênfase3 7 6" xfId="2034"/>
    <cellStyle name="20% - Ênfase3 7 7" xfId="2035"/>
    <cellStyle name="20% - Ênfase3 7_13-Endividamento" xfId="2036"/>
    <cellStyle name="20% - Ênfase3 8" xfId="2037"/>
    <cellStyle name="20% - Ênfase3 8 2" xfId="2038"/>
    <cellStyle name="20% - Ênfase3 8 2 2" xfId="2039"/>
    <cellStyle name="20% - Ênfase3 8 2 3" xfId="2040"/>
    <cellStyle name="20% - Ênfase3 8 3" xfId="2041"/>
    <cellStyle name="20% - Ênfase3 8 4" xfId="2042"/>
    <cellStyle name="20% - Ênfase3 8_BP - Raízen Combustíveis" xfId="2043"/>
    <cellStyle name="20% - Ênfase3 9" xfId="2044"/>
    <cellStyle name="20% - Ênfase3 9 2" xfId="2045"/>
    <cellStyle name="20% - Ênfase3 9 2 2" xfId="2046"/>
    <cellStyle name="20% - Ênfase3 9 2 3" xfId="2047"/>
    <cellStyle name="20% - Ênfase3 9 2 4" xfId="2048"/>
    <cellStyle name="20% - Ênfase3 9 2_Display" xfId="2049"/>
    <cellStyle name="20% - Ênfase3 9 3" xfId="2050"/>
    <cellStyle name="20% - Ênfase3 9 4" xfId="2051"/>
    <cellStyle name="20% - Ênfase3 9 5" xfId="2052"/>
    <cellStyle name="20% - Ênfase3 9_BP - Raízen Combustíveis" xfId="2053"/>
    <cellStyle name="20% - Ênfase4" xfId="32017"/>
    <cellStyle name="20% - Ênfase4 10" xfId="2054"/>
    <cellStyle name="20% - Ênfase4 10 2" xfId="2055"/>
    <cellStyle name="20% - Ênfase4 10_BP - Raízen Combustíveis" xfId="2056"/>
    <cellStyle name="20% - Ênfase4 11" xfId="2057"/>
    <cellStyle name="20% - Ênfase4 11 2" xfId="2058"/>
    <cellStyle name="20% - Ênfase4 11_Maio-2012" xfId="2059"/>
    <cellStyle name="20% - Ênfase4 12" xfId="2060"/>
    <cellStyle name="20% - Ênfase4 12 2" xfId="2061"/>
    <cellStyle name="20% - Ênfase4 12_Maio-2012" xfId="2062"/>
    <cellStyle name="20% - Ênfase4 13" xfId="2063"/>
    <cellStyle name="20% - Ênfase4 13 2" xfId="2064"/>
    <cellStyle name="20% - Ênfase4 13_Maio-2012" xfId="2065"/>
    <cellStyle name="20% - Ênfase4 14" xfId="2066"/>
    <cellStyle name="20% - Ênfase4 14 2" xfId="2067"/>
    <cellStyle name="20% - Ênfase4 14_Maio-2012" xfId="2068"/>
    <cellStyle name="20% - Ênfase4 15" xfId="2069"/>
    <cellStyle name="20% - Ênfase4 15 2" xfId="2070"/>
    <cellStyle name="20% - Ênfase4 15_Maio-2012" xfId="2071"/>
    <cellStyle name="20% - Ênfase4 16" xfId="2072"/>
    <cellStyle name="20% - Ênfase4 16 2" xfId="2073"/>
    <cellStyle name="20% - Ênfase4 16_Maio-2012" xfId="2074"/>
    <cellStyle name="20% - Ênfase4 17" xfId="2075"/>
    <cellStyle name="20% - Ênfase4 17 2" xfId="2076"/>
    <cellStyle name="20% - Ênfase4 17_Maio-2012" xfId="2077"/>
    <cellStyle name="20% - Ênfase4 18" xfId="2078"/>
    <cellStyle name="20% - Ênfase4 18 2" xfId="2079"/>
    <cellStyle name="20% - Ênfase4 18_Maio-2012" xfId="2080"/>
    <cellStyle name="20% - Ênfase4 19" xfId="2081"/>
    <cellStyle name="20% - Ênfase4 19 2" xfId="2082"/>
    <cellStyle name="20% - Ênfase4 19_Maio-2012" xfId="2083"/>
    <cellStyle name="20% - Ênfase4 2" xfId="2084"/>
    <cellStyle name="20% - Ênfase4 2 10" xfId="2085"/>
    <cellStyle name="20% - Ênfase4 2 11" xfId="2086"/>
    <cellStyle name="20% - Ênfase4 2 2" xfId="2087"/>
    <cellStyle name="20% - Ênfase4 2 2 2" xfId="2088"/>
    <cellStyle name="20% - Ênfase4 2 2 2 2" xfId="2089"/>
    <cellStyle name="20% - Ênfase4 2 2 2 3" xfId="2090"/>
    <cellStyle name="20% - Ênfase4 2 2 2 4" xfId="2091"/>
    <cellStyle name="20% - Ênfase4 2 2 3" xfId="2092"/>
    <cellStyle name="20% - Ênfase4 2 2 3 2" xfId="2093"/>
    <cellStyle name="20% - Ênfase4 2 2 4" xfId="2094"/>
    <cellStyle name="20% - Ênfase4 2 2 4 2" xfId="2095"/>
    <cellStyle name="20% - Ênfase4 2 2 4_COSAN SA - IFRS" xfId="32018"/>
    <cellStyle name="20% - Ênfase4 2 2 5" xfId="2096"/>
    <cellStyle name="20% - Ênfase4 2 2 6" xfId="2097"/>
    <cellStyle name="20% - Ênfase4 2 2 7" xfId="2098"/>
    <cellStyle name="20% - Ênfase4 2 2_13-Endividamento" xfId="2099"/>
    <cellStyle name="20% - Ênfase4 2 3" xfId="2100"/>
    <cellStyle name="20% - Ênfase4 2 3 2" xfId="2101"/>
    <cellStyle name="20% - Ênfase4 2 3 3" xfId="2102"/>
    <cellStyle name="20% - Ênfase4 2 3 4" xfId="2103"/>
    <cellStyle name="20% - Ênfase4 2 4" xfId="2104"/>
    <cellStyle name="20% - Ênfase4 2 4 2" xfId="2105"/>
    <cellStyle name="20% - Ênfase4 2 4 3" xfId="2106"/>
    <cellStyle name="20% - Ênfase4 2 4 4" xfId="2107"/>
    <cellStyle name="20% - Ênfase4 2 5" xfId="2108"/>
    <cellStyle name="20% - Ênfase4 2 5 2" xfId="2109"/>
    <cellStyle name="20% - Ênfase4 2 5 3" xfId="2110"/>
    <cellStyle name="20% - Ênfase4 2 5 4" xfId="2111"/>
    <cellStyle name="20% - Ênfase4 2 6" xfId="2112"/>
    <cellStyle name="20% - Ênfase4 2 6 2" xfId="2113"/>
    <cellStyle name="20% - Ênfase4 2 6 3" xfId="2114"/>
    <cellStyle name="20% - Ênfase4 2 7" xfId="2115"/>
    <cellStyle name="20% - Ênfase4 2 7 2" xfId="2116"/>
    <cellStyle name="20% - Ênfase4 2 8" xfId="2117"/>
    <cellStyle name="20% - Ênfase4 2 8 2" xfId="2118"/>
    <cellStyle name="20% - Ênfase4 2 8_COSAN SA - IFRS" xfId="32019"/>
    <cellStyle name="20% - Ênfase4 2 9" xfId="2119"/>
    <cellStyle name="20% - Ênfase4 2_1.1 - Apuração IRPJ_CSLL - 2100 - 2012_MAI_V1" xfId="2120"/>
    <cellStyle name="20% - Ênfase4 20" xfId="2121"/>
    <cellStyle name="20% - Ênfase4 20 2" xfId="2122"/>
    <cellStyle name="20% - Ênfase4 20_Maio-2012" xfId="2123"/>
    <cellStyle name="20% - Ênfase4 21" xfId="2124"/>
    <cellStyle name="20% - Ênfase4 21 2" xfId="2125"/>
    <cellStyle name="20% - Ênfase4 21_Maio-2012" xfId="2126"/>
    <cellStyle name="20% - Ênfase4 22" xfId="2127"/>
    <cellStyle name="20% - Ênfase4 22 2" xfId="2128"/>
    <cellStyle name="20% - Ênfase4 22_Maio-2012" xfId="2129"/>
    <cellStyle name="20% - Ênfase4 23" xfId="2130"/>
    <cellStyle name="20% - Ênfase4 23 2" xfId="2131"/>
    <cellStyle name="20% - Ênfase4 23_Maio-2012" xfId="2132"/>
    <cellStyle name="20% - Ênfase4 24" xfId="2133"/>
    <cellStyle name="20% - Ênfase4 24 2" xfId="2134"/>
    <cellStyle name="20% - Ênfase4 24_Maio-2012" xfId="2135"/>
    <cellStyle name="20% - Ênfase4 25" xfId="2136"/>
    <cellStyle name="20% - Ênfase4 25 2" xfId="2137"/>
    <cellStyle name="20% - Ênfase4 25_Maio-2012" xfId="2138"/>
    <cellStyle name="20% - Ênfase4 26" xfId="2139"/>
    <cellStyle name="20% - Ênfase4 26 2" xfId="2140"/>
    <cellStyle name="20% - Ênfase4 26_Maio-2012" xfId="2141"/>
    <cellStyle name="20% - Ênfase4 27" xfId="2142"/>
    <cellStyle name="20% - Ênfase4 27 2" xfId="2143"/>
    <cellStyle name="20% - Ênfase4 27_Maio-2012" xfId="2144"/>
    <cellStyle name="20% - Ênfase4 28" xfId="2145"/>
    <cellStyle name="20% - Ênfase4 28 2" xfId="2146"/>
    <cellStyle name="20% - Ênfase4 28_Maio-2012" xfId="2147"/>
    <cellStyle name="20% - Ênfase4 29" xfId="2148"/>
    <cellStyle name="20% - Ênfase4 29 2" xfId="2149"/>
    <cellStyle name="20% - Ênfase4 29_Maio-2012" xfId="2150"/>
    <cellStyle name="20% - Ênfase4 3" xfId="2151"/>
    <cellStyle name="20% - Ênfase4 3 2" xfId="2152"/>
    <cellStyle name="20% - Ênfase4 3 2 2" xfId="2153"/>
    <cellStyle name="20% - Ênfase4 3 2 2 2" xfId="2154"/>
    <cellStyle name="20% - Ênfase4 3 2 2 3" xfId="2155"/>
    <cellStyle name="20% - Ênfase4 3 2 2 4" xfId="2156"/>
    <cellStyle name="20% - Ênfase4 3 2 3" xfId="2157"/>
    <cellStyle name="20% - Ênfase4 3 2 3 2" xfId="2158"/>
    <cellStyle name="20% - Ênfase4 3 2 4" xfId="2159"/>
    <cellStyle name="20% - Ênfase4 3 2 4 2" xfId="2160"/>
    <cellStyle name="20% - Ênfase4 3 2 4_COSAN SA - IFRS" xfId="32020"/>
    <cellStyle name="20% - Ênfase4 3 2 5" xfId="2161"/>
    <cellStyle name="20% - Ênfase4 3 2 6" xfId="2162"/>
    <cellStyle name="20% - Ênfase4 3 2 7" xfId="2163"/>
    <cellStyle name="20% - Ênfase4 3 2_13-Endividamento" xfId="2164"/>
    <cellStyle name="20% - Ênfase4 3 3" xfId="2165"/>
    <cellStyle name="20% - Ênfase4 3 3 2" xfId="2166"/>
    <cellStyle name="20% - Ênfase4 3 3 3" xfId="2167"/>
    <cellStyle name="20% - Ênfase4 3 3 4" xfId="2168"/>
    <cellStyle name="20% - Ênfase4 3 4" xfId="2169"/>
    <cellStyle name="20% - Ênfase4 3 4 2" xfId="2170"/>
    <cellStyle name="20% - Ênfase4 3 5" xfId="2171"/>
    <cellStyle name="20% - Ênfase4 3 5 2" xfId="2172"/>
    <cellStyle name="20% - Ênfase4 3 5_COSAN SA - IFRS" xfId="32021"/>
    <cellStyle name="20% - Ênfase4 3 6" xfId="2173"/>
    <cellStyle name="20% - Ênfase4 3 7" xfId="2174"/>
    <cellStyle name="20% - Ênfase4 3 8" xfId="2175"/>
    <cellStyle name="20% - Ênfase4 3_1.1 - Apuração IRPJ_CSLL - 2100 - 2012_MAI_V1" xfId="2176"/>
    <cellStyle name="20% - Ênfase4 30" xfId="2177"/>
    <cellStyle name="20% - Ênfase4 30 2" xfId="2178"/>
    <cellStyle name="20% - Ênfase4 30_Maio-2012" xfId="2179"/>
    <cellStyle name="20% - Ênfase4 31" xfId="2180"/>
    <cellStyle name="20% - Ênfase4 31 2" xfId="2181"/>
    <cellStyle name="20% - Ênfase4 32" xfId="2182"/>
    <cellStyle name="20% - Ênfase4 33" xfId="2183"/>
    <cellStyle name="20% - Ênfase4 33 2" xfId="2184"/>
    <cellStyle name="20% - Ênfase4 33 3" xfId="2185"/>
    <cellStyle name="20% - Ênfase4 33 4" xfId="2186"/>
    <cellStyle name="20% - Ênfase4 34" xfId="2187"/>
    <cellStyle name="20% - Ênfase4 34 2" xfId="2188"/>
    <cellStyle name="20% - Ênfase4 35" xfId="2189"/>
    <cellStyle name="20% - Ênfase4 35 2" xfId="2190"/>
    <cellStyle name="20% - Ênfase4 36" xfId="2191"/>
    <cellStyle name="20% - Ênfase4 36 2" xfId="2192"/>
    <cellStyle name="20% - Ênfase4 37" xfId="2193"/>
    <cellStyle name="20% - Ênfase4 37 2" xfId="2194"/>
    <cellStyle name="20% - Ênfase4 38" xfId="2195"/>
    <cellStyle name="20% - Ênfase4 38 2" xfId="2196"/>
    <cellStyle name="20% - Ênfase4 39" xfId="2197"/>
    <cellStyle name="20% - Ênfase4 39 2" xfId="2198"/>
    <cellStyle name="20% - Ênfase4 4" xfId="2199"/>
    <cellStyle name="20% - Ênfase4 4 2" xfId="2200"/>
    <cellStyle name="20% - Ênfase4 4 2 2" xfId="2201"/>
    <cellStyle name="20% - Ênfase4 4 2 2 2" xfId="2202"/>
    <cellStyle name="20% - Ênfase4 4 2 2 3" xfId="2203"/>
    <cellStyle name="20% - Ênfase4 4 2 2 4" xfId="2204"/>
    <cellStyle name="20% - Ênfase4 4 2 3" xfId="2205"/>
    <cellStyle name="20% - Ênfase4 4 2 3 2" xfId="2206"/>
    <cellStyle name="20% - Ênfase4 4 2 4" xfId="2207"/>
    <cellStyle name="20% - Ênfase4 4 2 4 2" xfId="2208"/>
    <cellStyle name="20% - Ênfase4 4 2 4_COSAN SA - IFRS" xfId="32022"/>
    <cellStyle name="20% - Ênfase4 4 2 5" xfId="2209"/>
    <cellStyle name="20% - Ênfase4 4 2 6" xfId="2210"/>
    <cellStyle name="20% - Ênfase4 4 2 7" xfId="2211"/>
    <cellStyle name="20% - Ênfase4 4 2_13-Endividamento" xfId="2212"/>
    <cellStyle name="20% - Ênfase4 4 3" xfId="2213"/>
    <cellStyle name="20% - Ênfase4 4 3 2" xfId="2214"/>
    <cellStyle name="20% - Ênfase4 4 3 3" xfId="2215"/>
    <cellStyle name="20% - Ênfase4 4 3 4" xfId="2216"/>
    <cellStyle name="20% - Ênfase4 4 4" xfId="2217"/>
    <cellStyle name="20% - Ênfase4 4 4 2" xfId="2218"/>
    <cellStyle name="20% - Ênfase4 4 5" xfId="2219"/>
    <cellStyle name="20% - Ênfase4 4 5 2" xfId="2220"/>
    <cellStyle name="20% - Ênfase4 4 5_COSAN SA - IFRS" xfId="32023"/>
    <cellStyle name="20% - Ênfase4 4 6" xfId="2221"/>
    <cellStyle name="20% - Ênfase4 4 7" xfId="2222"/>
    <cellStyle name="20% - Ênfase4 4 8" xfId="2223"/>
    <cellStyle name="20% - Ênfase4 4_1.1 - Apuração IRPJ_CSLL - 2100 - 2012_MAI_V1" xfId="2224"/>
    <cellStyle name="20% - Ênfase4 40" xfId="2225"/>
    <cellStyle name="20% - Ênfase4 40 2" xfId="2226"/>
    <cellStyle name="20% - Ênfase4 41" xfId="2227"/>
    <cellStyle name="20% - Ênfase4 42" xfId="2228"/>
    <cellStyle name="20% - Ênfase4 43" xfId="2229"/>
    <cellStyle name="20% - Ênfase4 44" xfId="2230"/>
    <cellStyle name="20% - Ênfase4 5" xfId="2231"/>
    <cellStyle name="20% - Ênfase4 5 2" xfId="2232"/>
    <cellStyle name="20% - Ênfase4 5 2 2" xfId="2233"/>
    <cellStyle name="20% - Ênfase4 5 2 2 2" xfId="2234"/>
    <cellStyle name="20% - Ênfase4 5 2 2 3" xfId="2235"/>
    <cellStyle name="20% - Ênfase4 5 2 2 4" xfId="2236"/>
    <cellStyle name="20% - Ênfase4 5 2 3" xfId="2237"/>
    <cellStyle name="20% - Ênfase4 5 2 3 2" xfId="2238"/>
    <cellStyle name="20% - Ênfase4 5 2 4" xfId="2239"/>
    <cellStyle name="20% - Ênfase4 5 2 4 2" xfId="2240"/>
    <cellStyle name="20% - Ênfase4 5 2 4_COSAN SA - IFRS" xfId="32024"/>
    <cellStyle name="20% - Ênfase4 5 2 5" xfId="2241"/>
    <cellStyle name="20% - Ênfase4 5 2 6" xfId="2242"/>
    <cellStyle name="20% - Ênfase4 5 2 7" xfId="2243"/>
    <cellStyle name="20% - Ênfase4 5 2_13-Endividamento" xfId="2244"/>
    <cellStyle name="20% - Ênfase4 5 3" xfId="2245"/>
    <cellStyle name="20% - Ênfase4 5 3 2" xfId="2246"/>
    <cellStyle name="20% - Ênfase4 5 3 3" xfId="2247"/>
    <cellStyle name="20% - Ênfase4 5 3 4" xfId="2248"/>
    <cellStyle name="20% - Ênfase4 5 4" xfId="2249"/>
    <cellStyle name="20% - Ênfase4 5 4 2" xfId="2250"/>
    <cellStyle name="20% - Ênfase4 5 5" xfId="2251"/>
    <cellStyle name="20% - Ênfase4 5 5 2" xfId="2252"/>
    <cellStyle name="20% - Ênfase4 5 5_COSAN SA - IFRS" xfId="32025"/>
    <cellStyle name="20% - Ênfase4 5 6" xfId="2253"/>
    <cellStyle name="20% - Ênfase4 5 7" xfId="2254"/>
    <cellStyle name="20% - Ênfase4 5 8" xfId="2255"/>
    <cellStyle name="20% - Ênfase4 5_1.1 - Apuração IRPJ_CSLL - 2100 - 2012_MAI_V1" xfId="2256"/>
    <cellStyle name="20% - Ênfase4 6" xfId="2257"/>
    <cellStyle name="20% - Ênfase4 6 2" xfId="2258"/>
    <cellStyle name="20% - Ênfase4 6 2 2" xfId="2259"/>
    <cellStyle name="20% - Ênfase4 6 2 2 2" xfId="2260"/>
    <cellStyle name="20% - Ênfase4 6 2 2 3" xfId="2261"/>
    <cellStyle name="20% - Ênfase4 6 2 2 4" xfId="2262"/>
    <cellStyle name="20% - Ênfase4 6 2 3" xfId="2263"/>
    <cellStyle name="20% - Ênfase4 6 2 3 2" xfId="2264"/>
    <cellStyle name="20% - Ênfase4 6 2 4" xfId="2265"/>
    <cellStyle name="20% - Ênfase4 6 2 4 2" xfId="2266"/>
    <cellStyle name="20% - Ênfase4 6 2 4_COSAN SA - IFRS" xfId="32026"/>
    <cellStyle name="20% - Ênfase4 6 2 5" xfId="2267"/>
    <cellStyle name="20% - Ênfase4 6 2 6" xfId="2268"/>
    <cellStyle name="20% - Ênfase4 6 2 7" xfId="2269"/>
    <cellStyle name="20% - Ênfase4 6 2_13-Endividamento" xfId="2270"/>
    <cellStyle name="20% - Ênfase4 6 3" xfId="2271"/>
    <cellStyle name="20% - Ênfase4 6 3 2" xfId="2272"/>
    <cellStyle name="20% - Ênfase4 6 3 3" xfId="2273"/>
    <cellStyle name="20% - Ênfase4 6 3 4" xfId="2274"/>
    <cellStyle name="20% - Ênfase4 6 4" xfId="2275"/>
    <cellStyle name="20% - Ênfase4 6 4 2" xfId="2276"/>
    <cellStyle name="20% - Ênfase4 6 5" xfId="2277"/>
    <cellStyle name="20% - Ênfase4 6 5 2" xfId="2278"/>
    <cellStyle name="20% - Ênfase4 6 5_COSAN SA - IFRS" xfId="32027"/>
    <cellStyle name="20% - Ênfase4 6 6" xfId="2279"/>
    <cellStyle name="20% - Ênfase4 6 7" xfId="2280"/>
    <cellStyle name="20% - Ênfase4 6 8" xfId="2281"/>
    <cellStyle name="20% - Ênfase4 6_1.1 - Apuração IRPJ_CSLL - 2100 - 2012_MAI_V1" xfId="2282"/>
    <cellStyle name="20% - Ênfase4 7" xfId="2283"/>
    <cellStyle name="20% - Ênfase4 7 2" xfId="2284"/>
    <cellStyle name="20% - Ênfase4 7 2 2" xfId="2285"/>
    <cellStyle name="20% - Ênfase4 7 2 3" xfId="2286"/>
    <cellStyle name="20% - Ênfase4 7 2 4" xfId="2287"/>
    <cellStyle name="20% - Ênfase4 7 2 5" xfId="2288"/>
    <cellStyle name="20% - Ênfase4 7 2 6" xfId="2289"/>
    <cellStyle name="20% - Ênfase4 7 3" xfId="2290"/>
    <cellStyle name="20% - Ênfase4 7 3 2" xfId="2291"/>
    <cellStyle name="20% - Ênfase4 7 4" xfId="2292"/>
    <cellStyle name="20% - Ênfase4 7 4 2" xfId="2293"/>
    <cellStyle name="20% - Ênfase4 7 4_COSAN SA - IFRS" xfId="32028"/>
    <cellStyle name="20% - Ênfase4 7 5" xfId="2294"/>
    <cellStyle name="20% - Ênfase4 7 6" xfId="2295"/>
    <cellStyle name="20% - Ênfase4 7 7" xfId="2296"/>
    <cellStyle name="20% - Ênfase4 7_13-Endividamento" xfId="2297"/>
    <cellStyle name="20% - Ênfase4 8" xfId="2298"/>
    <cellStyle name="20% - Ênfase4 8 2" xfId="2299"/>
    <cellStyle name="20% - Ênfase4 8 2 2" xfId="2300"/>
    <cellStyle name="20% - Ênfase4 8 2 3" xfId="2301"/>
    <cellStyle name="20% - Ênfase4 8 3" xfId="2302"/>
    <cellStyle name="20% - Ênfase4 8 4" xfId="2303"/>
    <cellStyle name="20% - Ênfase4 8_BP - Raízen Combustíveis" xfId="2304"/>
    <cellStyle name="20% - Ênfase4 9" xfId="2305"/>
    <cellStyle name="20% - Ênfase4 9 2" xfId="2306"/>
    <cellStyle name="20% - Ênfase4 9 2 2" xfId="2307"/>
    <cellStyle name="20% - Ênfase4 9 2 3" xfId="2308"/>
    <cellStyle name="20% - Ênfase4 9 2 4" xfId="2309"/>
    <cellStyle name="20% - Ênfase4 9 2_Display" xfId="2310"/>
    <cellStyle name="20% - Ênfase4 9 3" xfId="2311"/>
    <cellStyle name="20% - Ênfase4 9 4" xfId="2312"/>
    <cellStyle name="20% - Ênfase4 9 5" xfId="2313"/>
    <cellStyle name="20% - Ênfase4 9_BP - Raízen Combustíveis" xfId="2314"/>
    <cellStyle name="20% - Ênfase5" xfId="32029"/>
    <cellStyle name="20% - Ênfase5 10" xfId="2315"/>
    <cellStyle name="20% - Ênfase5 10 2" xfId="2316"/>
    <cellStyle name="20% - Ênfase5 10_BP - Raízen Combustíveis" xfId="2317"/>
    <cellStyle name="20% - Ênfase5 11" xfId="2318"/>
    <cellStyle name="20% - Ênfase5 11 2" xfId="2319"/>
    <cellStyle name="20% - Ênfase5 11_Maio-2012" xfId="2320"/>
    <cellStyle name="20% - Ênfase5 12" xfId="2321"/>
    <cellStyle name="20% - Ênfase5 12 2" xfId="2322"/>
    <cellStyle name="20% - Ênfase5 12_Maio-2012" xfId="2323"/>
    <cellStyle name="20% - Ênfase5 13" xfId="2324"/>
    <cellStyle name="20% - Ênfase5 13 2" xfId="2325"/>
    <cellStyle name="20% - Ênfase5 13_Maio-2012" xfId="2326"/>
    <cellStyle name="20% - Ênfase5 14" xfId="2327"/>
    <cellStyle name="20% - Ênfase5 14 2" xfId="2328"/>
    <cellStyle name="20% - Ênfase5 14_Maio-2012" xfId="2329"/>
    <cellStyle name="20% - Ênfase5 15" xfId="2330"/>
    <cellStyle name="20% - Ênfase5 15 2" xfId="2331"/>
    <cellStyle name="20% - Ênfase5 15_Maio-2012" xfId="2332"/>
    <cellStyle name="20% - Ênfase5 16" xfId="2333"/>
    <cellStyle name="20% - Ênfase5 16 2" xfId="2334"/>
    <cellStyle name="20% - Ênfase5 16_Maio-2012" xfId="2335"/>
    <cellStyle name="20% - Ênfase5 17" xfId="2336"/>
    <cellStyle name="20% - Ênfase5 17 2" xfId="2337"/>
    <cellStyle name="20% - Ênfase5 17_Maio-2012" xfId="2338"/>
    <cellStyle name="20% - Ênfase5 18" xfId="2339"/>
    <cellStyle name="20% - Ênfase5 18 2" xfId="2340"/>
    <cellStyle name="20% - Ênfase5 18_Maio-2012" xfId="2341"/>
    <cellStyle name="20% - Ênfase5 19" xfId="2342"/>
    <cellStyle name="20% - Ênfase5 19 2" xfId="2343"/>
    <cellStyle name="20% - Ênfase5 19_Maio-2012" xfId="2344"/>
    <cellStyle name="20% - Ênfase5 2" xfId="2345"/>
    <cellStyle name="20% - Ênfase5 2 10" xfId="2346"/>
    <cellStyle name="20% - Ênfase5 2 11" xfId="2347"/>
    <cellStyle name="20% - Ênfase5 2 2" xfId="2348"/>
    <cellStyle name="20% - Ênfase5 2 2 2" xfId="2349"/>
    <cellStyle name="20% - Ênfase5 2 2 2 2" xfId="2350"/>
    <cellStyle name="20% - Ênfase5 2 2 2 3" xfId="2351"/>
    <cellStyle name="20% - Ênfase5 2 2 2 4" xfId="2352"/>
    <cellStyle name="20% - Ênfase5 2 2 3" xfId="2353"/>
    <cellStyle name="20% - Ênfase5 2 2 3 2" xfId="2354"/>
    <cellStyle name="20% - Ênfase5 2 2 4" xfId="2355"/>
    <cellStyle name="20% - Ênfase5 2 2 4 2" xfId="2356"/>
    <cellStyle name="20% - Ênfase5 2 2 4_COSAN SA - IFRS" xfId="32030"/>
    <cellStyle name="20% - Ênfase5 2 2 5" xfId="2357"/>
    <cellStyle name="20% - Ênfase5 2 2 6" xfId="2358"/>
    <cellStyle name="20% - Ênfase5 2 2 7" xfId="2359"/>
    <cellStyle name="20% - Ênfase5 2 2_13-Endividamento" xfId="2360"/>
    <cellStyle name="20% - Ênfase5 2 3" xfId="2361"/>
    <cellStyle name="20% - Ênfase5 2 3 2" xfId="2362"/>
    <cellStyle name="20% - Ênfase5 2 3 3" xfId="2363"/>
    <cellStyle name="20% - Ênfase5 2 3 4" xfId="2364"/>
    <cellStyle name="20% - Ênfase5 2 4" xfId="2365"/>
    <cellStyle name="20% - Ênfase5 2 4 2" xfId="2366"/>
    <cellStyle name="20% - Ênfase5 2 4 3" xfId="2367"/>
    <cellStyle name="20% - Ênfase5 2 4 4" xfId="2368"/>
    <cellStyle name="20% - Ênfase5 2 5" xfId="2369"/>
    <cellStyle name="20% - Ênfase5 2 5 2" xfId="2370"/>
    <cellStyle name="20% - Ênfase5 2 5 3" xfId="2371"/>
    <cellStyle name="20% - Ênfase5 2 5 4" xfId="2372"/>
    <cellStyle name="20% - Ênfase5 2 6" xfId="2373"/>
    <cellStyle name="20% - Ênfase5 2 6 2" xfId="2374"/>
    <cellStyle name="20% - Ênfase5 2 6 3" xfId="2375"/>
    <cellStyle name="20% - Ênfase5 2 7" xfId="2376"/>
    <cellStyle name="20% - Ênfase5 2 7 2" xfId="2377"/>
    <cellStyle name="20% - Ênfase5 2 8" xfId="2378"/>
    <cellStyle name="20% - Ênfase5 2 8 2" xfId="2379"/>
    <cellStyle name="20% - Ênfase5 2 8_COSAN SA - IFRS" xfId="32031"/>
    <cellStyle name="20% - Ênfase5 2 9" xfId="2380"/>
    <cellStyle name="20% - Ênfase5 2_1.1 - Apuração IRPJ_CSLL - 2100 - 2012_MAI_V1" xfId="2381"/>
    <cellStyle name="20% - Ênfase5 20" xfId="2382"/>
    <cellStyle name="20% - Ênfase5 20 2" xfId="2383"/>
    <cellStyle name="20% - Ênfase5 20_Maio-2012" xfId="2384"/>
    <cellStyle name="20% - Ênfase5 21" xfId="2385"/>
    <cellStyle name="20% - Ênfase5 21 2" xfId="2386"/>
    <cellStyle name="20% - Ênfase5 21_Maio-2012" xfId="2387"/>
    <cellStyle name="20% - Ênfase5 22" xfId="2388"/>
    <cellStyle name="20% - Ênfase5 22 2" xfId="2389"/>
    <cellStyle name="20% - Ênfase5 22_Maio-2012" xfId="2390"/>
    <cellStyle name="20% - Ênfase5 23" xfId="2391"/>
    <cellStyle name="20% - Ênfase5 23 2" xfId="2392"/>
    <cellStyle name="20% - Ênfase5 23_Maio-2012" xfId="2393"/>
    <cellStyle name="20% - Ênfase5 24" xfId="2394"/>
    <cellStyle name="20% - Ênfase5 24 2" xfId="2395"/>
    <cellStyle name="20% - Ênfase5 24_Maio-2012" xfId="2396"/>
    <cellStyle name="20% - Ênfase5 25" xfId="2397"/>
    <cellStyle name="20% - Ênfase5 25 2" xfId="2398"/>
    <cellStyle name="20% - Ênfase5 25_Maio-2012" xfId="2399"/>
    <cellStyle name="20% - Ênfase5 26" xfId="2400"/>
    <cellStyle name="20% - Ênfase5 26 2" xfId="2401"/>
    <cellStyle name="20% - Ênfase5 26_Maio-2012" xfId="2402"/>
    <cellStyle name="20% - Ênfase5 27" xfId="2403"/>
    <cellStyle name="20% - Ênfase5 27 2" xfId="2404"/>
    <cellStyle name="20% - Ênfase5 27_Maio-2012" xfId="2405"/>
    <cellStyle name="20% - Ênfase5 28" xfId="2406"/>
    <cellStyle name="20% - Ênfase5 28 2" xfId="2407"/>
    <cellStyle name="20% - Ênfase5 28_Maio-2012" xfId="2408"/>
    <cellStyle name="20% - Ênfase5 29" xfId="2409"/>
    <cellStyle name="20% - Ênfase5 29 2" xfId="2410"/>
    <cellStyle name="20% - Ênfase5 29_Maio-2012" xfId="2411"/>
    <cellStyle name="20% - Ênfase5 3" xfId="2412"/>
    <cellStyle name="20% - Ênfase5 3 2" xfId="2413"/>
    <cellStyle name="20% - Ênfase5 3 2 2" xfId="2414"/>
    <cellStyle name="20% - Ênfase5 3 2 2 2" xfId="2415"/>
    <cellStyle name="20% - Ênfase5 3 2 2 3" xfId="2416"/>
    <cellStyle name="20% - Ênfase5 3 2 2 4" xfId="2417"/>
    <cellStyle name="20% - Ênfase5 3 2 3" xfId="2418"/>
    <cellStyle name="20% - Ênfase5 3 2 3 2" xfId="2419"/>
    <cellStyle name="20% - Ênfase5 3 2 4" xfId="2420"/>
    <cellStyle name="20% - Ênfase5 3 2 4 2" xfId="2421"/>
    <cellStyle name="20% - Ênfase5 3 2 4_COSAN SA - IFRS" xfId="32032"/>
    <cellStyle name="20% - Ênfase5 3 2 5" xfId="2422"/>
    <cellStyle name="20% - Ênfase5 3 2 6" xfId="2423"/>
    <cellStyle name="20% - Ênfase5 3 2 7" xfId="2424"/>
    <cellStyle name="20% - Ênfase5 3 2_13-Endividamento" xfId="2425"/>
    <cellStyle name="20% - Ênfase5 3 3" xfId="2426"/>
    <cellStyle name="20% - Ênfase5 3 3 2" xfId="2427"/>
    <cellStyle name="20% - Ênfase5 3 3 3" xfId="2428"/>
    <cellStyle name="20% - Ênfase5 3 3 4" xfId="2429"/>
    <cellStyle name="20% - Ênfase5 3 4" xfId="2430"/>
    <cellStyle name="20% - Ênfase5 3 4 2" xfId="2431"/>
    <cellStyle name="20% - Ênfase5 3 5" xfId="2432"/>
    <cellStyle name="20% - Ênfase5 3 5 2" xfId="2433"/>
    <cellStyle name="20% - Ênfase5 3 5_COSAN SA - IFRS" xfId="32033"/>
    <cellStyle name="20% - Ênfase5 3 6" xfId="2434"/>
    <cellStyle name="20% - Ênfase5 3 7" xfId="2435"/>
    <cellStyle name="20% - Ênfase5 3 8" xfId="2436"/>
    <cellStyle name="20% - Ênfase5 3_1.1 - Apuração IRPJ_CSLL - 2100 - 2012_MAI_V1" xfId="2437"/>
    <cellStyle name="20% - Ênfase5 30" xfId="2438"/>
    <cellStyle name="20% - Ênfase5 30 2" xfId="2439"/>
    <cellStyle name="20% - Ênfase5 30_Maio-2012" xfId="2440"/>
    <cellStyle name="20% - Ênfase5 31" xfId="2441"/>
    <cellStyle name="20% - Ênfase5 31 2" xfId="2442"/>
    <cellStyle name="20% - Ênfase5 32" xfId="2443"/>
    <cellStyle name="20% - Ênfase5 33" xfId="2444"/>
    <cellStyle name="20% - Ênfase5 33 2" xfId="2445"/>
    <cellStyle name="20% - Ênfase5 33 3" xfId="2446"/>
    <cellStyle name="20% - Ênfase5 33 4" xfId="2447"/>
    <cellStyle name="20% - Ênfase5 34" xfId="2448"/>
    <cellStyle name="20% - Ênfase5 34 2" xfId="2449"/>
    <cellStyle name="20% - Ênfase5 35" xfId="2450"/>
    <cellStyle name="20% - Ênfase5 35 2" xfId="2451"/>
    <cellStyle name="20% - Ênfase5 36" xfId="2452"/>
    <cellStyle name="20% - Ênfase5 36 2" xfId="2453"/>
    <cellStyle name="20% - Ênfase5 37" xfId="2454"/>
    <cellStyle name="20% - Ênfase5 37 2" xfId="2455"/>
    <cellStyle name="20% - Ênfase5 38" xfId="2456"/>
    <cellStyle name="20% - Ênfase5 38 2" xfId="2457"/>
    <cellStyle name="20% - Ênfase5 39" xfId="2458"/>
    <cellStyle name="20% - Ênfase5 39 2" xfId="2459"/>
    <cellStyle name="20% - Ênfase5 4" xfId="2460"/>
    <cellStyle name="20% - Ênfase5 4 2" xfId="2461"/>
    <cellStyle name="20% - Ênfase5 4 2 2" xfId="2462"/>
    <cellStyle name="20% - Ênfase5 4 2 2 2" xfId="2463"/>
    <cellStyle name="20% - Ênfase5 4 2 2 3" xfId="2464"/>
    <cellStyle name="20% - Ênfase5 4 2 2 4" xfId="2465"/>
    <cellStyle name="20% - Ênfase5 4 2 3" xfId="2466"/>
    <cellStyle name="20% - Ênfase5 4 2 3 2" xfId="2467"/>
    <cellStyle name="20% - Ênfase5 4 2 4" xfId="2468"/>
    <cellStyle name="20% - Ênfase5 4 2 4 2" xfId="2469"/>
    <cellStyle name="20% - Ênfase5 4 2 4_COSAN SA - IFRS" xfId="32034"/>
    <cellStyle name="20% - Ênfase5 4 2 5" xfId="2470"/>
    <cellStyle name="20% - Ênfase5 4 2 6" xfId="2471"/>
    <cellStyle name="20% - Ênfase5 4 2 7" xfId="2472"/>
    <cellStyle name="20% - Ênfase5 4 2_13-Endividamento" xfId="2473"/>
    <cellStyle name="20% - Ênfase5 4 3" xfId="2474"/>
    <cellStyle name="20% - Ênfase5 4 3 2" xfId="2475"/>
    <cellStyle name="20% - Ênfase5 4 3 3" xfId="2476"/>
    <cellStyle name="20% - Ênfase5 4 3 4" xfId="2477"/>
    <cellStyle name="20% - Ênfase5 4 4" xfId="2478"/>
    <cellStyle name="20% - Ênfase5 4 4 2" xfId="2479"/>
    <cellStyle name="20% - Ênfase5 4 5" xfId="2480"/>
    <cellStyle name="20% - Ênfase5 4 5 2" xfId="2481"/>
    <cellStyle name="20% - Ênfase5 4 5_COSAN SA - IFRS" xfId="32035"/>
    <cellStyle name="20% - Ênfase5 4 6" xfId="2482"/>
    <cellStyle name="20% - Ênfase5 4 7" xfId="2483"/>
    <cellStyle name="20% - Ênfase5 4 8" xfId="2484"/>
    <cellStyle name="20% - Ênfase5 4_1.1 - Apuração IRPJ_CSLL - 2100 - 2012_MAI_V1" xfId="2485"/>
    <cellStyle name="20% - Ênfase5 40" xfId="2486"/>
    <cellStyle name="20% - Ênfase5 40 2" xfId="2487"/>
    <cellStyle name="20% - Ênfase5 41" xfId="2488"/>
    <cellStyle name="20% - Ênfase5 42" xfId="2489"/>
    <cellStyle name="20% - Ênfase5 43" xfId="2490"/>
    <cellStyle name="20% - Ênfase5 44" xfId="2491"/>
    <cellStyle name="20% - Ênfase5 5" xfId="2492"/>
    <cellStyle name="20% - Ênfase5 5 2" xfId="2493"/>
    <cellStyle name="20% - Ênfase5 5 2 2" xfId="2494"/>
    <cellStyle name="20% - Ênfase5 5 2 2 2" xfId="2495"/>
    <cellStyle name="20% - Ênfase5 5 2 2 3" xfId="2496"/>
    <cellStyle name="20% - Ênfase5 5 2 2 4" xfId="2497"/>
    <cellStyle name="20% - Ênfase5 5 2 3" xfId="2498"/>
    <cellStyle name="20% - Ênfase5 5 2 3 2" xfId="2499"/>
    <cellStyle name="20% - Ênfase5 5 2 4" xfId="2500"/>
    <cellStyle name="20% - Ênfase5 5 2 4 2" xfId="2501"/>
    <cellStyle name="20% - Ênfase5 5 2 4_COSAN SA - IFRS" xfId="32036"/>
    <cellStyle name="20% - Ênfase5 5 2 5" xfId="2502"/>
    <cellStyle name="20% - Ênfase5 5 2 6" xfId="2503"/>
    <cellStyle name="20% - Ênfase5 5 2 7" xfId="2504"/>
    <cellStyle name="20% - Ênfase5 5 2_13-Endividamento" xfId="2505"/>
    <cellStyle name="20% - Ênfase5 5 3" xfId="2506"/>
    <cellStyle name="20% - Ênfase5 5 3 2" xfId="2507"/>
    <cellStyle name="20% - Ênfase5 5 3 3" xfId="2508"/>
    <cellStyle name="20% - Ênfase5 5 3 4" xfId="2509"/>
    <cellStyle name="20% - Ênfase5 5 4" xfId="2510"/>
    <cellStyle name="20% - Ênfase5 5 4 2" xfId="2511"/>
    <cellStyle name="20% - Ênfase5 5 5" xfId="2512"/>
    <cellStyle name="20% - Ênfase5 5 5 2" xfId="2513"/>
    <cellStyle name="20% - Ênfase5 5 5_COSAN SA - IFRS" xfId="32037"/>
    <cellStyle name="20% - Ênfase5 5 6" xfId="2514"/>
    <cellStyle name="20% - Ênfase5 5 7" xfId="2515"/>
    <cellStyle name="20% - Ênfase5 5 8" xfId="2516"/>
    <cellStyle name="20% - Ênfase5 5_1.1 - Apuração IRPJ_CSLL - 2100 - 2012_MAI_V1" xfId="2517"/>
    <cellStyle name="20% - Ênfase5 6" xfId="2518"/>
    <cellStyle name="20% - Ênfase5 6 2" xfId="2519"/>
    <cellStyle name="20% - Ênfase5 6 2 2" xfId="2520"/>
    <cellStyle name="20% - Ênfase5 6 2 2 2" xfId="2521"/>
    <cellStyle name="20% - Ênfase5 6 2 2 3" xfId="2522"/>
    <cellStyle name="20% - Ênfase5 6 2 2 4" xfId="2523"/>
    <cellStyle name="20% - Ênfase5 6 2 3" xfId="2524"/>
    <cellStyle name="20% - Ênfase5 6 2 3 2" xfId="2525"/>
    <cellStyle name="20% - Ênfase5 6 2 4" xfId="2526"/>
    <cellStyle name="20% - Ênfase5 6 2 4 2" xfId="2527"/>
    <cellStyle name="20% - Ênfase5 6 2 4_COSAN SA - IFRS" xfId="32038"/>
    <cellStyle name="20% - Ênfase5 6 2 5" xfId="2528"/>
    <cellStyle name="20% - Ênfase5 6 2 6" xfId="2529"/>
    <cellStyle name="20% - Ênfase5 6 2 7" xfId="2530"/>
    <cellStyle name="20% - Ênfase5 6 2_13-Endividamento" xfId="2531"/>
    <cellStyle name="20% - Ênfase5 6 3" xfId="2532"/>
    <cellStyle name="20% - Ênfase5 6 3 2" xfId="2533"/>
    <cellStyle name="20% - Ênfase5 6 3 3" xfId="2534"/>
    <cellStyle name="20% - Ênfase5 6 3 4" xfId="2535"/>
    <cellStyle name="20% - Ênfase5 6 4" xfId="2536"/>
    <cellStyle name="20% - Ênfase5 6 4 2" xfId="2537"/>
    <cellStyle name="20% - Ênfase5 6 5" xfId="2538"/>
    <cellStyle name="20% - Ênfase5 6 5 2" xfId="2539"/>
    <cellStyle name="20% - Ênfase5 6 5_COSAN SA - IFRS" xfId="32039"/>
    <cellStyle name="20% - Ênfase5 6 6" xfId="2540"/>
    <cellStyle name="20% - Ênfase5 6 7" xfId="2541"/>
    <cellStyle name="20% - Ênfase5 6 8" xfId="2542"/>
    <cellStyle name="20% - Ênfase5 6_1.1 - Apuração IRPJ_CSLL - 2100 - 2012_MAI_V1" xfId="2543"/>
    <cellStyle name="20% - Ênfase5 7" xfId="2544"/>
    <cellStyle name="20% - Ênfase5 7 2" xfId="2545"/>
    <cellStyle name="20% - Ênfase5 7 2 2" xfId="2546"/>
    <cellStyle name="20% - Ênfase5 7 2 3" xfId="2547"/>
    <cellStyle name="20% - Ênfase5 7 2 4" xfId="2548"/>
    <cellStyle name="20% - Ênfase5 7 2 5" xfId="2549"/>
    <cellStyle name="20% - Ênfase5 7 2 6" xfId="2550"/>
    <cellStyle name="20% - Ênfase5 7 3" xfId="2551"/>
    <cellStyle name="20% - Ênfase5 7 3 2" xfId="2552"/>
    <cellStyle name="20% - Ênfase5 7 4" xfId="2553"/>
    <cellStyle name="20% - Ênfase5 7 4 2" xfId="2554"/>
    <cellStyle name="20% - Ênfase5 7 4_COSAN SA - IFRS" xfId="32040"/>
    <cellStyle name="20% - Ênfase5 7 5" xfId="2555"/>
    <cellStyle name="20% - Ênfase5 7 6" xfId="2556"/>
    <cellStyle name="20% - Ênfase5 7 7" xfId="2557"/>
    <cellStyle name="20% - Ênfase5 7_13-Endividamento" xfId="2558"/>
    <cellStyle name="20% - Ênfase5 8" xfId="2559"/>
    <cellStyle name="20% - Ênfase5 8 2" xfId="2560"/>
    <cellStyle name="20% - Ênfase5 8 2 2" xfId="2561"/>
    <cellStyle name="20% - Ênfase5 8 2 3" xfId="2562"/>
    <cellStyle name="20% - Ênfase5 8 3" xfId="2563"/>
    <cellStyle name="20% - Ênfase5 8 4" xfId="2564"/>
    <cellStyle name="20% - Ênfase5 8_BP - Raízen Combustíveis" xfId="2565"/>
    <cellStyle name="20% - Ênfase5 9" xfId="2566"/>
    <cellStyle name="20% - Ênfase5 9 2" xfId="2567"/>
    <cellStyle name="20% - Ênfase5 9 2 2" xfId="2568"/>
    <cellStyle name="20% - Ênfase5 9 2 3" xfId="2569"/>
    <cellStyle name="20% - Ênfase5 9 2 4" xfId="2570"/>
    <cellStyle name="20% - Ênfase5 9 2_Display" xfId="2571"/>
    <cellStyle name="20% - Ênfase5 9 3" xfId="2572"/>
    <cellStyle name="20% - Ênfase5 9 4" xfId="2573"/>
    <cellStyle name="20% - Ênfase5 9 5" xfId="2574"/>
    <cellStyle name="20% - Ênfase5 9_BP - Raízen Combustíveis" xfId="2575"/>
    <cellStyle name="20% - Ênfase6" xfId="32041"/>
    <cellStyle name="20% - Ênfase6 10" xfId="2576"/>
    <cellStyle name="20% - Ênfase6 10 2" xfId="2577"/>
    <cellStyle name="20% - Ênfase6 10_BP - Raízen Combustíveis" xfId="2578"/>
    <cellStyle name="20% - Ênfase6 11" xfId="2579"/>
    <cellStyle name="20% - Ênfase6 11 2" xfId="2580"/>
    <cellStyle name="20% - Ênfase6 11_Maio-2012" xfId="2581"/>
    <cellStyle name="20% - Ênfase6 12" xfId="2582"/>
    <cellStyle name="20% - Ênfase6 12 2" xfId="2583"/>
    <cellStyle name="20% - Ênfase6 12_Maio-2012" xfId="2584"/>
    <cellStyle name="20% - Ênfase6 13" xfId="2585"/>
    <cellStyle name="20% - Ênfase6 13 2" xfId="2586"/>
    <cellStyle name="20% - Ênfase6 13_Maio-2012" xfId="2587"/>
    <cellStyle name="20% - Ênfase6 14" xfId="2588"/>
    <cellStyle name="20% - Ênfase6 14 2" xfId="2589"/>
    <cellStyle name="20% - Ênfase6 14_Maio-2012" xfId="2590"/>
    <cellStyle name="20% - Ênfase6 15" xfId="2591"/>
    <cellStyle name="20% - Ênfase6 15 2" xfId="2592"/>
    <cellStyle name="20% - Ênfase6 15_Maio-2012" xfId="2593"/>
    <cellStyle name="20% - Ênfase6 16" xfId="2594"/>
    <cellStyle name="20% - Ênfase6 16 2" xfId="2595"/>
    <cellStyle name="20% - Ênfase6 16_Maio-2012" xfId="2596"/>
    <cellStyle name="20% - Ênfase6 17" xfId="2597"/>
    <cellStyle name="20% - Ênfase6 17 2" xfId="2598"/>
    <cellStyle name="20% - Ênfase6 17_Maio-2012" xfId="2599"/>
    <cellStyle name="20% - Ênfase6 18" xfId="2600"/>
    <cellStyle name="20% - Ênfase6 18 2" xfId="2601"/>
    <cellStyle name="20% - Ênfase6 18_Maio-2012" xfId="2602"/>
    <cellStyle name="20% - Ênfase6 19" xfId="2603"/>
    <cellStyle name="20% - Ênfase6 19 2" xfId="2604"/>
    <cellStyle name="20% - Ênfase6 19_Maio-2012" xfId="2605"/>
    <cellStyle name="20% - Ênfase6 2" xfId="2606"/>
    <cellStyle name="20% - Ênfase6 2 10" xfId="2607"/>
    <cellStyle name="20% - Ênfase6 2 11" xfId="2608"/>
    <cellStyle name="20% - Ênfase6 2 2" xfId="2609"/>
    <cellStyle name="20% - Ênfase6 2 2 2" xfId="2610"/>
    <cellStyle name="20% - Ênfase6 2 2 2 2" xfId="2611"/>
    <cellStyle name="20% - Ênfase6 2 2 2 3" xfId="2612"/>
    <cellStyle name="20% - Ênfase6 2 2 2 4" xfId="2613"/>
    <cellStyle name="20% - Ênfase6 2 2 3" xfId="2614"/>
    <cellStyle name="20% - Ênfase6 2 2 3 2" xfId="2615"/>
    <cellStyle name="20% - Ênfase6 2 2 4" xfId="2616"/>
    <cellStyle name="20% - Ênfase6 2 2 4 2" xfId="2617"/>
    <cellStyle name="20% - Ênfase6 2 2 4_COSAN SA - IFRS" xfId="32042"/>
    <cellStyle name="20% - Ênfase6 2 2 5" xfId="2618"/>
    <cellStyle name="20% - Ênfase6 2 2 6" xfId="2619"/>
    <cellStyle name="20% - Ênfase6 2 2 7" xfId="2620"/>
    <cellStyle name="20% - Ênfase6 2 2_13-Endividamento" xfId="2621"/>
    <cellStyle name="20% - Ênfase6 2 3" xfId="2622"/>
    <cellStyle name="20% - Ênfase6 2 3 2" xfId="2623"/>
    <cellStyle name="20% - Ênfase6 2 3 3" xfId="2624"/>
    <cellStyle name="20% - Ênfase6 2 3 4" xfId="2625"/>
    <cellStyle name="20% - Ênfase6 2 4" xfId="2626"/>
    <cellStyle name="20% - Ênfase6 2 4 2" xfId="2627"/>
    <cellStyle name="20% - Ênfase6 2 4 3" xfId="2628"/>
    <cellStyle name="20% - Ênfase6 2 4 4" xfId="2629"/>
    <cellStyle name="20% - Ênfase6 2 5" xfId="2630"/>
    <cellStyle name="20% - Ênfase6 2 5 2" xfId="2631"/>
    <cellStyle name="20% - Ênfase6 2 5 3" xfId="2632"/>
    <cellStyle name="20% - Ênfase6 2 5 4" xfId="2633"/>
    <cellStyle name="20% - Ênfase6 2 6" xfId="2634"/>
    <cellStyle name="20% - Ênfase6 2 6 2" xfId="2635"/>
    <cellStyle name="20% - Ênfase6 2 6 3" xfId="2636"/>
    <cellStyle name="20% - Ênfase6 2 7" xfId="2637"/>
    <cellStyle name="20% - Ênfase6 2 7 2" xfId="2638"/>
    <cellStyle name="20% - Ênfase6 2 8" xfId="2639"/>
    <cellStyle name="20% - Ênfase6 2 8 2" xfId="2640"/>
    <cellStyle name="20% - Ênfase6 2 8_COSAN SA - IFRS" xfId="32043"/>
    <cellStyle name="20% - Ênfase6 2 9" xfId="2641"/>
    <cellStyle name="20% - Ênfase6 2_1.1 - Apuração IRPJ_CSLL - 2100 - 2012_MAI_V1" xfId="2642"/>
    <cellStyle name="20% - Ênfase6 20" xfId="2643"/>
    <cellStyle name="20% - Ênfase6 20 2" xfId="2644"/>
    <cellStyle name="20% - Ênfase6 20_Maio-2012" xfId="2645"/>
    <cellStyle name="20% - Ênfase6 21" xfId="2646"/>
    <cellStyle name="20% - Ênfase6 21 2" xfId="2647"/>
    <cellStyle name="20% - Ênfase6 21_Maio-2012" xfId="2648"/>
    <cellStyle name="20% - Ênfase6 22" xfId="2649"/>
    <cellStyle name="20% - Ênfase6 22 2" xfId="2650"/>
    <cellStyle name="20% - Ênfase6 22_Maio-2012" xfId="2651"/>
    <cellStyle name="20% - Ênfase6 23" xfId="2652"/>
    <cellStyle name="20% - Ênfase6 23 2" xfId="2653"/>
    <cellStyle name="20% - Ênfase6 23_Maio-2012" xfId="2654"/>
    <cellStyle name="20% - Ênfase6 24" xfId="2655"/>
    <cellStyle name="20% - Ênfase6 24 2" xfId="2656"/>
    <cellStyle name="20% - Ênfase6 24_Maio-2012" xfId="2657"/>
    <cellStyle name="20% - Ênfase6 25" xfId="2658"/>
    <cellStyle name="20% - Ênfase6 25 2" xfId="2659"/>
    <cellStyle name="20% - Ênfase6 25_Maio-2012" xfId="2660"/>
    <cellStyle name="20% - Ênfase6 26" xfId="2661"/>
    <cellStyle name="20% - Ênfase6 26 2" xfId="2662"/>
    <cellStyle name="20% - Ênfase6 26_Maio-2012" xfId="2663"/>
    <cellStyle name="20% - Ênfase6 27" xfId="2664"/>
    <cellStyle name="20% - Ênfase6 27 2" xfId="2665"/>
    <cellStyle name="20% - Ênfase6 27_Maio-2012" xfId="2666"/>
    <cellStyle name="20% - Ênfase6 28" xfId="2667"/>
    <cellStyle name="20% - Ênfase6 28 2" xfId="2668"/>
    <cellStyle name="20% - Ênfase6 28_Maio-2012" xfId="2669"/>
    <cellStyle name="20% - Ênfase6 29" xfId="2670"/>
    <cellStyle name="20% - Ênfase6 29 2" xfId="2671"/>
    <cellStyle name="20% - Ênfase6 29_Maio-2012" xfId="2672"/>
    <cellStyle name="20% - Ênfase6 3" xfId="2673"/>
    <cellStyle name="20% - Ênfase6 3 2" xfId="2674"/>
    <cellStyle name="20% - Ênfase6 3 2 2" xfId="2675"/>
    <cellStyle name="20% - Ênfase6 3 2 2 2" xfId="2676"/>
    <cellStyle name="20% - Ênfase6 3 2 2 3" xfId="2677"/>
    <cellStyle name="20% - Ênfase6 3 2 2 4" xfId="2678"/>
    <cellStyle name="20% - Ênfase6 3 2 3" xfId="2679"/>
    <cellStyle name="20% - Ênfase6 3 2 3 2" xfId="2680"/>
    <cellStyle name="20% - Ênfase6 3 2 4" xfId="2681"/>
    <cellStyle name="20% - Ênfase6 3 2 4 2" xfId="2682"/>
    <cellStyle name="20% - Ênfase6 3 2 4_COSAN SA - IFRS" xfId="32044"/>
    <cellStyle name="20% - Ênfase6 3 2 5" xfId="2683"/>
    <cellStyle name="20% - Ênfase6 3 2 6" xfId="2684"/>
    <cellStyle name="20% - Ênfase6 3 2 7" xfId="2685"/>
    <cellStyle name="20% - Ênfase6 3 2_13-Endividamento" xfId="2686"/>
    <cellStyle name="20% - Ênfase6 3 3" xfId="2687"/>
    <cellStyle name="20% - Ênfase6 3 3 2" xfId="2688"/>
    <cellStyle name="20% - Ênfase6 3 3 3" xfId="2689"/>
    <cellStyle name="20% - Ênfase6 3 3 4" xfId="2690"/>
    <cellStyle name="20% - Ênfase6 3 4" xfId="2691"/>
    <cellStyle name="20% - Ênfase6 3 4 2" xfId="2692"/>
    <cellStyle name="20% - Ênfase6 3 5" xfId="2693"/>
    <cellStyle name="20% - Ênfase6 3 5 2" xfId="2694"/>
    <cellStyle name="20% - Ênfase6 3 5_COSAN SA - IFRS" xfId="32045"/>
    <cellStyle name="20% - Ênfase6 3 6" xfId="2695"/>
    <cellStyle name="20% - Ênfase6 3 7" xfId="2696"/>
    <cellStyle name="20% - Ênfase6 3 8" xfId="2697"/>
    <cellStyle name="20% - Ênfase6 3_1.1 - Apuração IRPJ_CSLL - 2100 - 2012_MAI_V1" xfId="2698"/>
    <cellStyle name="20% - Ênfase6 30" xfId="2699"/>
    <cellStyle name="20% - Ênfase6 30 2" xfId="2700"/>
    <cellStyle name="20% - Ênfase6 30_Maio-2012" xfId="2701"/>
    <cellStyle name="20% - Ênfase6 31" xfId="2702"/>
    <cellStyle name="20% - Ênfase6 31 2" xfId="2703"/>
    <cellStyle name="20% - Ênfase6 32" xfId="2704"/>
    <cellStyle name="20% - Ênfase6 33" xfId="2705"/>
    <cellStyle name="20% - Ênfase6 33 2" xfId="2706"/>
    <cellStyle name="20% - Ênfase6 33 3" xfId="2707"/>
    <cellStyle name="20% - Ênfase6 33 4" xfId="2708"/>
    <cellStyle name="20% - Ênfase6 34" xfId="2709"/>
    <cellStyle name="20% - Ênfase6 34 2" xfId="2710"/>
    <cellStyle name="20% - Ênfase6 35" xfId="2711"/>
    <cellStyle name="20% - Ênfase6 35 2" xfId="2712"/>
    <cellStyle name="20% - Ênfase6 36" xfId="2713"/>
    <cellStyle name="20% - Ênfase6 36 2" xfId="2714"/>
    <cellStyle name="20% - Ênfase6 37" xfId="2715"/>
    <cellStyle name="20% - Ênfase6 37 2" xfId="2716"/>
    <cellStyle name="20% - Ênfase6 38" xfId="2717"/>
    <cellStyle name="20% - Ênfase6 38 2" xfId="2718"/>
    <cellStyle name="20% - Ênfase6 39" xfId="2719"/>
    <cellStyle name="20% - Ênfase6 39 2" xfId="2720"/>
    <cellStyle name="20% - Ênfase6 4" xfId="2721"/>
    <cellStyle name="20% - Ênfase6 4 2" xfId="2722"/>
    <cellStyle name="20% - Ênfase6 4 2 2" xfId="2723"/>
    <cellStyle name="20% - Ênfase6 4 2 2 2" xfId="2724"/>
    <cellStyle name="20% - Ênfase6 4 2 2 3" xfId="2725"/>
    <cellStyle name="20% - Ênfase6 4 2 2 4" xfId="2726"/>
    <cellStyle name="20% - Ênfase6 4 2 3" xfId="2727"/>
    <cellStyle name="20% - Ênfase6 4 2 3 2" xfId="2728"/>
    <cellStyle name="20% - Ênfase6 4 2 4" xfId="2729"/>
    <cellStyle name="20% - Ênfase6 4 2 4 2" xfId="2730"/>
    <cellStyle name="20% - Ênfase6 4 2 4_COSAN SA - IFRS" xfId="32046"/>
    <cellStyle name="20% - Ênfase6 4 2 5" xfId="2731"/>
    <cellStyle name="20% - Ênfase6 4 2 6" xfId="2732"/>
    <cellStyle name="20% - Ênfase6 4 2 7" xfId="2733"/>
    <cellStyle name="20% - Ênfase6 4 2_13-Endividamento" xfId="2734"/>
    <cellStyle name="20% - Ênfase6 4 3" xfId="2735"/>
    <cellStyle name="20% - Ênfase6 4 3 2" xfId="2736"/>
    <cellStyle name="20% - Ênfase6 4 3 3" xfId="2737"/>
    <cellStyle name="20% - Ênfase6 4 3 4" xfId="2738"/>
    <cellStyle name="20% - Ênfase6 4 4" xfId="2739"/>
    <cellStyle name="20% - Ênfase6 4 4 2" xfId="2740"/>
    <cellStyle name="20% - Ênfase6 4 5" xfId="2741"/>
    <cellStyle name="20% - Ênfase6 4 5 2" xfId="2742"/>
    <cellStyle name="20% - Ênfase6 4 5_COSAN SA - IFRS" xfId="32047"/>
    <cellStyle name="20% - Ênfase6 4 6" xfId="2743"/>
    <cellStyle name="20% - Ênfase6 4 7" xfId="2744"/>
    <cellStyle name="20% - Ênfase6 4 8" xfId="2745"/>
    <cellStyle name="20% - Ênfase6 4_1.1 - Apuração IRPJ_CSLL - 2100 - 2012_MAI_V1" xfId="2746"/>
    <cellStyle name="20% - Ênfase6 40" xfId="2747"/>
    <cellStyle name="20% - Ênfase6 40 2" xfId="2748"/>
    <cellStyle name="20% - Ênfase6 41" xfId="2749"/>
    <cellStyle name="20% - Ênfase6 42" xfId="2750"/>
    <cellStyle name="20% - Ênfase6 43" xfId="2751"/>
    <cellStyle name="20% - Ênfase6 44" xfId="2752"/>
    <cellStyle name="20% - Ênfase6 5" xfId="2753"/>
    <cellStyle name="20% - Ênfase6 5 2" xfId="2754"/>
    <cellStyle name="20% - Ênfase6 5 2 2" xfId="2755"/>
    <cellStyle name="20% - Ênfase6 5 2 2 2" xfId="2756"/>
    <cellStyle name="20% - Ênfase6 5 2 2 3" xfId="2757"/>
    <cellStyle name="20% - Ênfase6 5 2 2 4" xfId="2758"/>
    <cellStyle name="20% - Ênfase6 5 2 3" xfId="2759"/>
    <cellStyle name="20% - Ênfase6 5 2 3 2" xfId="2760"/>
    <cellStyle name="20% - Ênfase6 5 2 4" xfId="2761"/>
    <cellStyle name="20% - Ênfase6 5 2 4 2" xfId="2762"/>
    <cellStyle name="20% - Ênfase6 5 2 4_COSAN SA - IFRS" xfId="32048"/>
    <cellStyle name="20% - Ênfase6 5 2 5" xfId="2763"/>
    <cellStyle name="20% - Ênfase6 5 2 6" xfId="2764"/>
    <cellStyle name="20% - Ênfase6 5 2 7" xfId="2765"/>
    <cellStyle name="20% - Ênfase6 5 2_13-Endividamento" xfId="2766"/>
    <cellStyle name="20% - Ênfase6 5 3" xfId="2767"/>
    <cellStyle name="20% - Ênfase6 5 3 2" xfId="2768"/>
    <cellStyle name="20% - Ênfase6 5 3 3" xfId="2769"/>
    <cellStyle name="20% - Ênfase6 5 3 4" xfId="2770"/>
    <cellStyle name="20% - Ênfase6 5 4" xfId="2771"/>
    <cellStyle name="20% - Ênfase6 5 4 2" xfId="2772"/>
    <cellStyle name="20% - Ênfase6 5 5" xfId="2773"/>
    <cellStyle name="20% - Ênfase6 5 5 2" xfId="2774"/>
    <cellStyle name="20% - Ênfase6 5 5_COSAN SA - IFRS" xfId="32049"/>
    <cellStyle name="20% - Ênfase6 5 6" xfId="2775"/>
    <cellStyle name="20% - Ênfase6 5 7" xfId="2776"/>
    <cellStyle name="20% - Ênfase6 5 8" xfId="2777"/>
    <cellStyle name="20% - Ênfase6 5_1.1 - Apuração IRPJ_CSLL - 2100 - 2012_MAI_V1" xfId="2778"/>
    <cellStyle name="20% - Ênfase6 6" xfId="2779"/>
    <cellStyle name="20% - Ênfase6 6 2" xfId="2780"/>
    <cellStyle name="20% - Ênfase6 6 2 2" xfId="2781"/>
    <cellStyle name="20% - Ênfase6 6 2 2 2" xfId="2782"/>
    <cellStyle name="20% - Ênfase6 6 2 2 3" xfId="2783"/>
    <cellStyle name="20% - Ênfase6 6 2 2 4" xfId="2784"/>
    <cellStyle name="20% - Ênfase6 6 2 3" xfId="2785"/>
    <cellStyle name="20% - Ênfase6 6 2 3 2" xfId="2786"/>
    <cellStyle name="20% - Ênfase6 6 2 4" xfId="2787"/>
    <cellStyle name="20% - Ênfase6 6 2 4 2" xfId="2788"/>
    <cellStyle name="20% - Ênfase6 6 2 4_COSAN SA - IFRS" xfId="32050"/>
    <cellStyle name="20% - Ênfase6 6 2 5" xfId="2789"/>
    <cellStyle name="20% - Ênfase6 6 2 6" xfId="2790"/>
    <cellStyle name="20% - Ênfase6 6 2 7" xfId="2791"/>
    <cellStyle name="20% - Ênfase6 6 2_13-Endividamento" xfId="2792"/>
    <cellStyle name="20% - Ênfase6 6 3" xfId="2793"/>
    <cellStyle name="20% - Ênfase6 6 3 2" xfId="2794"/>
    <cellStyle name="20% - Ênfase6 6 3 3" xfId="2795"/>
    <cellStyle name="20% - Ênfase6 6 3 4" xfId="2796"/>
    <cellStyle name="20% - Ênfase6 6 4" xfId="2797"/>
    <cellStyle name="20% - Ênfase6 6 4 2" xfId="2798"/>
    <cellStyle name="20% - Ênfase6 6 5" xfId="2799"/>
    <cellStyle name="20% - Ênfase6 6 5 2" xfId="2800"/>
    <cellStyle name="20% - Ênfase6 6 5_COSAN SA - IFRS" xfId="32051"/>
    <cellStyle name="20% - Ênfase6 6 6" xfId="2801"/>
    <cellStyle name="20% - Ênfase6 6 7" xfId="2802"/>
    <cellStyle name="20% - Ênfase6 6 8" xfId="2803"/>
    <cellStyle name="20% - Ênfase6 6_1.1 - Apuração IRPJ_CSLL - 2100 - 2012_MAI_V1" xfId="2804"/>
    <cellStyle name="20% - Ênfase6 7" xfId="2805"/>
    <cellStyle name="20% - Ênfase6 7 2" xfId="2806"/>
    <cellStyle name="20% - Ênfase6 7 2 2" xfId="2807"/>
    <cellStyle name="20% - Ênfase6 7 2 3" xfId="2808"/>
    <cellStyle name="20% - Ênfase6 7 2 4" xfId="2809"/>
    <cellStyle name="20% - Ênfase6 7 2 5" xfId="2810"/>
    <cellStyle name="20% - Ênfase6 7 2 6" xfId="2811"/>
    <cellStyle name="20% - Ênfase6 7 3" xfId="2812"/>
    <cellStyle name="20% - Ênfase6 7 3 2" xfId="2813"/>
    <cellStyle name="20% - Ênfase6 7 4" xfId="2814"/>
    <cellStyle name="20% - Ênfase6 7 4 2" xfId="2815"/>
    <cellStyle name="20% - Ênfase6 7 4_COSAN SA - IFRS" xfId="32052"/>
    <cellStyle name="20% - Ênfase6 7 5" xfId="2816"/>
    <cellStyle name="20% - Ênfase6 7 6" xfId="2817"/>
    <cellStyle name="20% - Ênfase6 7 7" xfId="2818"/>
    <cellStyle name="20% - Ênfase6 7_13-Endividamento" xfId="2819"/>
    <cellStyle name="20% - Ênfase6 8" xfId="2820"/>
    <cellStyle name="20% - Ênfase6 8 2" xfId="2821"/>
    <cellStyle name="20% - Ênfase6 8 2 2" xfId="2822"/>
    <cellStyle name="20% - Ênfase6 8 2 3" xfId="2823"/>
    <cellStyle name="20% - Ênfase6 8 3" xfId="2824"/>
    <cellStyle name="20% - Ênfase6 8 4" xfId="2825"/>
    <cellStyle name="20% - Ênfase6 8_BP - Raízen Combustíveis" xfId="2826"/>
    <cellStyle name="20% - Ênfase6 9" xfId="2827"/>
    <cellStyle name="20% - Ênfase6 9 2" xfId="2828"/>
    <cellStyle name="20% - Ênfase6 9 3" xfId="2829"/>
    <cellStyle name="20% - Ênfase6 9 4" xfId="2830"/>
    <cellStyle name="20% - Ênfase6 9_BP - Raízen Combustíveis" xfId="2831"/>
    <cellStyle name="²B" xfId="2832"/>
    <cellStyle name="2o.nível" xfId="2833"/>
    <cellStyle name="40% - Accent1 10" xfId="2834"/>
    <cellStyle name="40% - Accent1 11" xfId="2835"/>
    <cellStyle name="40% - Accent1 12" xfId="2836"/>
    <cellStyle name="40% - Accent1 13" xfId="2837"/>
    <cellStyle name="40% - Accent1 14" xfId="2838"/>
    <cellStyle name="40% - Accent1 15" xfId="2839"/>
    <cellStyle name="40% - Accent1 16" xfId="2840"/>
    <cellStyle name="40% - Accent1 17" xfId="2841"/>
    <cellStyle name="40% - Accent1 18" xfId="2842"/>
    <cellStyle name="40% - Accent1 19" xfId="2843"/>
    <cellStyle name="40% - Accent1 2" xfId="2844"/>
    <cellStyle name="40% - Accent1 2 10" xfId="2845"/>
    <cellStyle name="40% - Accent1 2 11" xfId="2846"/>
    <cellStyle name="40% - Accent1 2 11 2" xfId="2847"/>
    <cellStyle name="40% - Accent1 2 12" xfId="2848"/>
    <cellStyle name="40% - Accent1 2 12 2" xfId="2849"/>
    <cellStyle name="40% - Accent1 2 12_COSAN SA - IFRS" xfId="32053"/>
    <cellStyle name="40% - Accent1 2 13" xfId="2850"/>
    <cellStyle name="40% - Accent1 2 14" xfId="2851"/>
    <cellStyle name="40% - Accent1 2 15" xfId="2852"/>
    <cellStyle name="40% - Accent1 2 2" xfId="2853"/>
    <cellStyle name="40% - Accent1 2 2 2" xfId="2854"/>
    <cellStyle name="40% - Accent1 2 2 3" xfId="2855"/>
    <cellStyle name="40% - Accent1 2 2 4" xfId="2856"/>
    <cellStyle name="40% - Accent1 2 2 5" xfId="2857"/>
    <cellStyle name="40% - Accent1 2 2 5 2" xfId="2858"/>
    <cellStyle name="40% - Accent1 2 2 6" xfId="2859"/>
    <cellStyle name="40% - Accent1 2 2_IR Diferido" xfId="2860"/>
    <cellStyle name="40% - Accent1 2 3" xfId="2861"/>
    <cellStyle name="40% - Accent1 2 3 2" xfId="2862"/>
    <cellStyle name="40% - Accent1 2 3 3" xfId="2863"/>
    <cellStyle name="40% - Accent1 2 3 4" xfId="2864"/>
    <cellStyle name="40% - Accent1 2 3_IR Diferido" xfId="2865"/>
    <cellStyle name="40% - Accent1 2 4" xfId="2866"/>
    <cellStyle name="40% - Accent1 2 4 2" xfId="2867"/>
    <cellStyle name="40% - Accent1 2 4 3" xfId="2868"/>
    <cellStyle name="40% - Accent1 2 4 4" xfId="2869"/>
    <cellStyle name="40% - Accent1 2 5" xfId="2870"/>
    <cellStyle name="40% - Accent1 2 5 2" xfId="2871"/>
    <cellStyle name="40% - Accent1 2 5 3" xfId="2872"/>
    <cellStyle name="40% - Accent1 2 5 4" xfId="2873"/>
    <cellStyle name="40% - Accent1 2 6" xfId="2874"/>
    <cellStyle name="40% - Accent1 2 7" xfId="2875"/>
    <cellStyle name="40% - Accent1 2 8" xfId="2876"/>
    <cellStyle name="40% - Accent1 2 9" xfId="2877"/>
    <cellStyle name="40% - Accent1 2_13-Endividamento" xfId="2878"/>
    <cellStyle name="40% - Accent1 20" xfId="2879"/>
    <cellStyle name="40% - Accent1 20 2" xfId="2880"/>
    <cellStyle name="40% - Accent1 21" xfId="2881"/>
    <cellStyle name="40% - Accent1 21 2" xfId="2882"/>
    <cellStyle name="40% - Accent1 21_COSAN SA - IFRS" xfId="32054"/>
    <cellStyle name="40% - Accent1 22" xfId="2883"/>
    <cellStyle name="40% - Accent1 23" xfId="2884"/>
    <cellStyle name="40% - Accent1 24" xfId="2885"/>
    <cellStyle name="40% - Accent1 25" xfId="2886"/>
    <cellStyle name="40% - Accent1 3" xfId="2887"/>
    <cellStyle name="40% - Accent1 3 10" xfId="2888"/>
    <cellStyle name="40% - Accent1 3 10 2" xfId="2889"/>
    <cellStyle name="40% - Accent1 3 11" xfId="2890"/>
    <cellStyle name="40% - Accent1 3 12" xfId="2891"/>
    <cellStyle name="40% - Accent1 3 13" xfId="2892"/>
    <cellStyle name="40% - Accent1 3 14" xfId="2893"/>
    <cellStyle name="40% - Accent1 3 2" xfId="2894"/>
    <cellStyle name="40% - Accent1 3 2 2" xfId="2895"/>
    <cellStyle name="40% - Accent1 3 2 3" xfId="2896"/>
    <cellStyle name="40% - Accent1 3 2 4" xfId="2897"/>
    <cellStyle name="40% - Accent1 3 2 5" xfId="2898"/>
    <cellStyle name="40% - Accent1 3 2 6" xfId="2899"/>
    <cellStyle name="40% - Accent1 3 2 7" xfId="2900"/>
    <cellStyle name="40% - Accent1 3 2_Display" xfId="2901"/>
    <cellStyle name="40% - Accent1 3 3" xfId="2902"/>
    <cellStyle name="40% - Accent1 3 3 2" xfId="2903"/>
    <cellStyle name="40% - Accent1 3 3 3" xfId="2904"/>
    <cellStyle name="40% - Accent1 3 3 4" xfId="2905"/>
    <cellStyle name="40% - Accent1 3 4" xfId="2906"/>
    <cellStyle name="40% - Accent1 3 4 2" xfId="2907"/>
    <cellStyle name="40% - Accent1 3 4 3" xfId="2908"/>
    <cellStyle name="40% - Accent1 3 4 4" xfId="2909"/>
    <cellStyle name="40% - Accent1 3 5" xfId="2910"/>
    <cellStyle name="40% - Accent1 3 5 2" xfId="2911"/>
    <cellStyle name="40% - Accent1 3 5 3" xfId="2912"/>
    <cellStyle name="40% - Accent1 3 5 4" xfId="2913"/>
    <cellStyle name="40% - Accent1 3 6" xfId="2914"/>
    <cellStyle name="40% - Accent1 3 7" xfId="2915"/>
    <cellStyle name="40% - Accent1 3 8" xfId="2916"/>
    <cellStyle name="40% - Accent1 3 9" xfId="2917"/>
    <cellStyle name="40% - Accent1 4" xfId="2918"/>
    <cellStyle name="40% - Accent1 4 2" xfId="2919"/>
    <cellStyle name="40% - Accent1 4_IR Diferido" xfId="2920"/>
    <cellStyle name="40% - Accent1 5" xfId="2921"/>
    <cellStyle name="40% - Accent1 5 2" xfId="2922"/>
    <cellStyle name="40% - Accent1 5_IR Diferido" xfId="2923"/>
    <cellStyle name="40% - Accent1 6" xfId="2924"/>
    <cellStyle name="40% - Accent1 7" xfId="2925"/>
    <cellStyle name="40% - Accent1 8" xfId="2926"/>
    <cellStyle name="40% - Accent1 9" xfId="2927"/>
    <cellStyle name="40% - Accent2 10" xfId="2928"/>
    <cellStyle name="40% - Accent2 11" xfId="2929"/>
    <cellStyle name="40% - Accent2 12" xfId="2930"/>
    <cellStyle name="40% - Accent2 13" xfId="2931"/>
    <cellStyle name="40% - Accent2 14" xfId="2932"/>
    <cellStyle name="40% - Accent2 15" xfId="2933"/>
    <cellStyle name="40% - Accent2 16" xfId="2934"/>
    <cellStyle name="40% - Accent2 17" xfId="2935"/>
    <cellStyle name="40% - Accent2 18" xfId="2936"/>
    <cellStyle name="40% - Accent2 19" xfId="2937"/>
    <cellStyle name="40% - Accent2 2" xfId="2938"/>
    <cellStyle name="40% - Accent2 2 10" xfId="2939"/>
    <cellStyle name="40% - Accent2 2 11" xfId="2940"/>
    <cellStyle name="40% - Accent2 2 11 2" xfId="2941"/>
    <cellStyle name="40% - Accent2 2 12" xfId="2942"/>
    <cellStyle name="40% - Accent2 2 12 2" xfId="2943"/>
    <cellStyle name="40% - Accent2 2 12_COSAN SA - IFRS" xfId="32055"/>
    <cellStyle name="40% - Accent2 2 13" xfId="2944"/>
    <cellStyle name="40% - Accent2 2 14" xfId="2945"/>
    <cellStyle name="40% - Accent2 2 15" xfId="2946"/>
    <cellStyle name="40% - Accent2 2 2" xfId="2947"/>
    <cellStyle name="40% - Accent2 2 2 2" xfId="2948"/>
    <cellStyle name="40% - Accent2 2 2 3" xfId="2949"/>
    <cellStyle name="40% - Accent2 2 2 4" xfId="2950"/>
    <cellStyle name="40% - Accent2 2 2 5" xfId="2951"/>
    <cellStyle name="40% - Accent2 2 2 5 2" xfId="2952"/>
    <cellStyle name="40% - Accent2 2 2 6" xfId="2953"/>
    <cellStyle name="40% - Accent2 2 2_IR Diferido" xfId="2954"/>
    <cellStyle name="40% - Accent2 2 3" xfId="2955"/>
    <cellStyle name="40% - Accent2 2 3 2" xfId="2956"/>
    <cellStyle name="40% - Accent2 2 3 3" xfId="2957"/>
    <cellStyle name="40% - Accent2 2 3 4" xfId="2958"/>
    <cellStyle name="40% - Accent2 2 3_IR Diferido" xfId="2959"/>
    <cellStyle name="40% - Accent2 2 4" xfId="2960"/>
    <cellStyle name="40% - Accent2 2 4 2" xfId="2961"/>
    <cellStyle name="40% - Accent2 2 4 3" xfId="2962"/>
    <cellStyle name="40% - Accent2 2 4 4" xfId="2963"/>
    <cellStyle name="40% - Accent2 2 5" xfId="2964"/>
    <cellStyle name="40% - Accent2 2 5 2" xfId="2965"/>
    <cellStyle name="40% - Accent2 2 5 3" xfId="2966"/>
    <cellStyle name="40% - Accent2 2 5 4" xfId="2967"/>
    <cellStyle name="40% - Accent2 2 6" xfId="2968"/>
    <cellStyle name="40% - Accent2 2 7" xfId="2969"/>
    <cellStyle name="40% - Accent2 2 8" xfId="2970"/>
    <cellStyle name="40% - Accent2 2 9" xfId="2971"/>
    <cellStyle name="40% - Accent2 2_13-Endividamento" xfId="2972"/>
    <cellStyle name="40% - Accent2 20" xfId="2973"/>
    <cellStyle name="40% - Accent2 20 2" xfId="2974"/>
    <cellStyle name="40% - Accent2 21" xfId="2975"/>
    <cellStyle name="40% - Accent2 21 2" xfId="2976"/>
    <cellStyle name="40% - Accent2 21_COSAN SA - IFRS" xfId="32056"/>
    <cellStyle name="40% - Accent2 22" xfId="2977"/>
    <cellStyle name="40% - Accent2 23" xfId="2978"/>
    <cellStyle name="40% - Accent2 24" xfId="2979"/>
    <cellStyle name="40% - Accent2 25" xfId="2980"/>
    <cellStyle name="40% - Accent2 3" xfId="2981"/>
    <cellStyle name="40% - Accent2 3 10" xfId="2982"/>
    <cellStyle name="40% - Accent2 3 10 2" xfId="2983"/>
    <cellStyle name="40% - Accent2 3 11" xfId="2984"/>
    <cellStyle name="40% - Accent2 3 12" xfId="2985"/>
    <cellStyle name="40% - Accent2 3 13" xfId="2986"/>
    <cellStyle name="40% - Accent2 3 14" xfId="2987"/>
    <cellStyle name="40% - Accent2 3 2" xfId="2988"/>
    <cellStyle name="40% - Accent2 3 2 2" xfId="2989"/>
    <cellStyle name="40% - Accent2 3 2 3" xfId="2990"/>
    <cellStyle name="40% - Accent2 3 2 4" xfId="2991"/>
    <cellStyle name="40% - Accent2 3 2 5" xfId="2992"/>
    <cellStyle name="40% - Accent2 3 2 6" xfId="2993"/>
    <cellStyle name="40% - Accent2 3 2 7" xfId="2994"/>
    <cellStyle name="40% - Accent2 3 2_Display" xfId="2995"/>
    <cellStyle name="40% - Accent2 3 3" xfId="2996"/>
    <cellStyle name="40% - Accent2 3 3 2" xfId="2997"/>
    <cellStyle name="40% - Accent2 3 3 3" xfId="2998"/>
    <cellStyle name="40% - Accent2 3 3 4" xfId="2999"/>
    <cellStyle name="40% - Accent2 3 4" xfId="3000"/>
    <cellStyle name="40% - Accent2 3 4 2" xfId="3001"/>
    <cellStyle name="40% - Accent2 3 4 3" xfId="3002"/>
    <cellStyle name="40% - Accent2 3 4 4" xfId="3003"/>
    <cellStyle name="40% - Accent2 3 5" xfId="3004"/>
    <cellStyle name="40% - Accent2 3 5 2" xfId="3005"/>
    <cellStyle name="40% - Accent2 3 5 3" xfId="3006"/>
    <cellStyle name="40% - Accent2 3 5 4" xfId="3007"/>
    <cellStyle name="40% - Accent2 3 6" xfId="3008"/>
    <cellStyle name="40% - Accent2 3 7" xfId="3009"/>
    <cellStyle name="40% - Accent2 3 8" xfId="3010"/>
    <cellStyle name="40% - Accent2 3 9" xfId="3011"/>
    <cellStyle name="40% - Accent2 4" xfId="3012"/>
    <cellStyle name="40% - Accent2 4 2" xfId="3013"/>
    <cellStyle name="40% - Accent2 4_IR Diferido" xfId="3014"/>
    <cellStyle name="40% - Accent2 5" xfId="3015"/>
    <cellStyle name="40% - Accent2 5 2" xfId="3016"/>
    <cellStyle name="40% - Accent2 5_IR Diferido" xfId="3017"/>
    <cellStyle name="40% - Accent2 6" xfId="3018"/>
    <cellStyle name="40% - Accent2 7" xfId="3019"/>
    <cellStyle name="40% - Accent2 8" xfId="3020"/>
    <cellStyle name="40% - Accent2 9" xfId="3021"/>
    <cellStyle name="40% - Accent3 10" xfId="3022"/>
    <cellStyle name="40% - Accent3 11" xfId="3023"/>
    <cellStyle name="40% - Accent3 12" xfId="3024"/>
    <cellStyle name="40% - Accent3 13" xfId="3025"/>
    <cellStyle name="40% - Accent3 14" xfId="3026"/>
    <cellStyle name="40% - Accent3 15" xfId="3027"/>
    <cellStyle name="40% - Accent3 16" xfId="3028"/>
    <cellStyle name="40% - Accent3 17" xfId="3029"/>
    <cellStyle name="40% - Accent3 18" xfId="3030"/>
    <cellStyle name="40% - Accent3 19" xfId="3031"/>
    <cellStyle name="40% - Accent3 2" xfId="3032"/>
    <cellStyle name="40% - Accent3 2 10" xfId="3033"/>
    <cellStyle name="40% - Accent3 2 11" xfId="3034"/>
    <cellStyle name="40% - Accent3 2 11 2" xfId="3035"/>
    <cellStyle name="40% - Accent3 2 12" xfId="3036"/>
    <cellStyle name="40% - Accent3 2 12 2" xfId="3037"/>
    <cellStyle name="40% - Accent3 2 12_COSAN SA - IFRS" xfId="32057"/>
    <cellStyle name="40% - Accent3 2 13" xfId="3038"/>
    <cellStyle name="40% - Accent3 2 14" xfId="3039"/>
    <cellStyle name="40% - Accent3 2 15" xfId="3040"/>
    <cellStyle name="40% - Accent3 2 2" xfId="3041"/>
    <cellStyle name="40% - Accent3 2 2 2" xfId="3042"/>
    <cellStyle name="40% - Accent3 2 2 3" xfId="3043"/>
    <cellStyle name="40% - Accent3 2 2 4" xfId="3044"/>
    <cellStyle name="40% - Accent3 2 2 5" xfId="3045"/>
    <cellStyle name="40% - Accent3 2 2 5 2" xfId="3046"/>
    <cellStyle name="40% - Accent3 2 2 6" xfId="3047"/>
    <cellStyle name="40% - Accent3 2 2_IR Diferido" xfId="3048"/>
    <cellStyle name="40% - Accent3 2 3" xfId="3049"/>
    <cellStyle name="40% - Accent3 2 3 2" xfId="3050"/>
    <cellStyle name="40% - Accent3 2 3 3" xfId="3051"/>
    <cellStyle name="40% - Accent3 2 3 4" xfId="3052"/>
    <cellStyle name="40% - Accent3 2 3_IR Diferido" xfId="3053"/>
    <cellStyle name="40% - Accent3 2 4" xfId="3054"/>
    <cellStyle name="40% - Accent3 2 4 2" xfId="3055"/>
    <cellStyle name="40% - Accent3 2 4 3" xfId="3056"/>
    <cellStyle name="40% - Accent3 2 4 4" xfId="3057"/>
    <cellStyle name="40% - Accent3 2 5" xfId="3058"/>
    <cellStyle name="40% - Accent3 2 5 2" xfId="3059"/>
    <cellStyle name="40% - Accent3 2 5 3" xfId="3060"/>
    <cellStyle name="40% - Accent3 2 5 4" xfId="3061"/>
    <cellStyle name="40% - Accent3 2 6" xfId="3062"/>
    <cellStyle name="40% - Accent3 2 7" xfId="3063"/>
    <cellStyle name="40% - Accent3 2 8" xfId="3064"/>
    <cellStyle name="40% - Accent3 2 9" xfId="3065"/>
    <cellStyle name="40% - Accent3 2_13-Endividamento" xfId="3066"/>
    <cellStyle name="40% - Accent3 20" xfId="3067"/>
    <cellStyle name="40% - Accent3 20 2" xfId="3068"/>
    <cellStyle name="40% - Accent3 21" xfId="3069"/>
    <cellStyle name="40% - Accent3 21 2" xfId="3070"/>
    <cellStyle name="40% - Accent3 21_COSAN SA - IFRS" xfId="32058"/>
    <cellStyle name="40% - Accent3 22" xfId="3071"/>
    <cellStyle name="40% - Accent3 23" xfId="3072"/>
    <cellStyle name="40% - Accent3 24" xfId="3073"/>
    <cellStyle name="40% - Accent3 25" xfId="3074"/>
    <cellStyle name="40% - Accent3 3" xfId="3075"/>
    <cellStyle name="40% - Accent3 3 10" xfId="3076"/>
    <cellStyle name="40% - Accent3 3 10 2" xfId="3077"/>
    <cellStyle name="40% - Accent3 3 11" xfId="3078"/>
    <cellStyle name="40% - Accent3 3 12" xfId="3079"/>
    <cellStyle name="40% - Accent3 3 13" xfId="3080"/>
    <cellStyle name="40% - Accent3 3 14" xfId="3081"/>
    <cellStyle name="40% - Accent3 3 2" xfId="3082"/>
    <cellStyle name="40% - Accent3 3 2 2" xfId="3083"/>
    <cellStyle name="40% - Accent3 3 2 3" xfId="3084"/>
    <cellStyle name="40% - Accent3 3 2 4" xfId="3085"/>
    <cellStyle name="40% - Accent3 3 2 5" xfId="3086"/>
    <cellStyle name="40% - Accent3 3 2 6" xfId="3087"/>
    <cellStyle name="40% - Accent3 3 2 7" xfId="3088"/>
    <cellStyle name="40% - Accent3 3 2_Display" xfId="3089"/>
    <cellStyle name="40% - Accent3 3 3" xfId="3090"/>
    <cellStyle name="40% - Accent3 3 3 2" xfId="3091"/>
    <cellStyle name="40% - Accent3 3 3 3" xfId="3092"/>
    <cellStyle name="40% - Accent3 3 3 4" xfId="3093"/>
    <cellStyle name="40% - Accent3 3 4" xfId="3094"/>
    <cellStyle name="40% - Accent3 3 4 2" xfId="3095"/>
    <cellStyle name="40% - Accent3 3 4 3" xfId="3096"/>
    <cellStyle name="40% - Accent3 3 4 4" xfId="3097"/>
    <cellStyle name="40% - Accent3 3 5" xfId="3098"/>
    <cellStyle name="40% - Accent3 3 5 2" xfId="3099"/>
    <cellStyle name="40% - Accent3 3 5 3" xfId="3100"/>
    <cellStyle name="40% - Accent3 3 5 4" xfId="3101"/>
    <cellStyle name="40% - Accent3 3 6" xfId="3102"/>
    <cellStyle name="40% - Accent3 3 7" xfId="3103"/>
    <cellStyle name="40% - Accent3 3 8" xfId="3104"/>
    <cellStyle name="40% - Accent3 3 9" xfId="3105"/>
    <cellStyle name="40% - Accent3 4" xfId="3106"/>
    <cellStyle name="40% - Accent3 4 2" xfId="3107"/>
    <cellStyle name="40% - Accent3 4_IR Diferido" xfId="3108"/>
    <cellStyle name="40% - Accent3 5" xfId="3109"/>
    <cellStyle name="40% - Accent3 5 2" xfId="3110"/>
    <cellStyle name="40% - Accent3 5_IR Diferido" xfId="3111"/>
    <cellStyle name="40% - Accent3 6" xfId="3112"/>
    <cellStyle name="40% - Accent3 7" xfId="3113"/>
    <cellStyle name="40% - Accent3 8" xfId="3114"/>
    <cellStyle name="40% - Accent3 9" xfId="3115"/>
    <cellStyle name="40% - Accent4 10" xfId="3116"/>
    <cellStyle name="40% - Accent4 11" xfId="3117"/>
    <cellStyle name="40% - Accent4 12" xfId="3118"/>
    <cellStyle name="40% - Accent4 13" xfId="3119"/>
    <cellStyle name="40% - Accent4 14" xfId="3120"/>
    <cellStyle name="40% - Accent4 15" xfId="3121"/>
    <cellStyle name="40% - Accent4 16" xfId="3122"/>
    <cellStyle name="40% - Accent4 17" xfId="3123"/>
    <cellStyle name="40% - Accent4 18" xfId="3124"/>
    <cellStyle name="40% - Accent4 19" xfId="3125"/>
    <cellStyle name="40% - Accent4 2" xfId="3126"/>
    <cellStyle name="40% - Accent4 2 10" xfId="3127"/>
    <cellStyle name="40% - Accent4 2 11" xfId="3128"/>
    <cellStyle name="40% - Accent4 2 11 2" xfId="3129"/>
    <cellStyle name="40% - Accent4 2 12" xfId="3130"/>
    <cellStyle name="40% - Accent4 2 12 2" xfId="3131"/>
    <cellStyle name="40% - Accent4 2 12_COSAN SA - IFRS" xfId="32059"/>
    <cellStyle name="40% - Accent4 2 13" xfId="3132"/>
    <cellStyle name="40% - Accent4 2 14" xfId="3133"/>
    <cellStyle name="40% - Accent4 2 15" xfId="3134"/>
    <cellStyle name="40% - Accent4 2 2" xfId="3135"/>
    <cellStyle name="40% - Accent4 2 2 2" xfId="3136"/>
    <cellStyle name="40% - Accent4 2 2 3" xfId="3137"/>
    <cellStyle name="40% - Accent4 2 2 4" xfId="3138"/>
    <cellStyle name="40% - Accent4 2 2 5" xfId="3139"/>
    <cellStyle name="40% - Accent4 2 2 5 2" xfId="3140"/>
    <cellStyle name="40% - Accent4 2 2 6" xfId="3141"/>
    <cellStyle name="40% - Accent4 2 2_IR Diferido" xfId="3142"/>
    <cellStyle name="40% - Accent4 2 3" xfId="3143"/>
    <cellStyle name="40% - Accent4 2 3 2" xfId="3144"/>
    <cellStyle name="40% - Accent4 2 3 3" xfId="3145"/>
    <cellStyle name="40% - Accent4 2 3 4" xfId="3146"/>
    <cellStyle name="40% - Accent4 2 3_IR Diferido" xfId="3147"/>
    <cellStyle name="40% - Accent4 2 4" xfId="3148"/>
    <cellStyle name="40% - Accent4 2 4 2" xfId="3149"/>
    <cellStyle name="40% - Accent4 2 4 3" xfId="3150"/>
    <cellStyle name="40% - Accent4 2 4 4" xfId="3151"/>
    <cellStyle name="40% - Accent4 2 5" xfId="3152"/>
    <cellStyle name="40% - Accent4 2 5 2" xfId="3153"/>
    <cellStyle name="40% - Accent4 2 5 3" xfId="3154"/>
    <cellStyle name="40% - Accent4 2 5 4" xfId="3155"/>
    <cellStyle name="40% - Accent4 2 6" xfId="3156"/>
    <cellStyle name="40% - Accent4 2 7" xfId="3157"/>
    <cellStyle name="40% - Accent4 2 8" xfId="3158"/>
    <cellStyle name="40% - Accent4 2 9" xfId="3159"/>
    <cellStyle name="40% - Accent4 2_13-Endividamento" xfId="3160"/>
    <cellStyle name="40% - Accent4 20" xfId="3161"/>
    <cellStyle name="40% - Accent4 20 2" xfId="3162"/>
    <cellStyle name="40% - Accent4 21" xfId="3163"/>
    <cellStyle name="40% - Accent4 21 2" xfId="3164"/>
    <cellStyle name="40% - Accent4 21_COSAN SA - IFRS" xfId="32060"/>
    <cellStyle name="40% - Accent4 22" xfId="3165"/>
    <cellStyle name="40% - Accent4 23" xfId="3166"/>
    <cellStyle name="40% - Accent4 24" xfId="3167"/>
    <cellStyle name="40% - Accent4 25" xfId="3168"/>
    <cellStyle name="40% - Accent4 3" xfId="3169"/>
    <cellStyle name="40% - Accent4 3 10" xfId="3170"/>
    <cellStyle name="40% - Accent4 3 10 2" xfId="3171"/>
    <cellStyle name="40% - Accent4 3 11" xfId="3172"/>
    <cellStyle name="40% - Accent4 3 12" xfId="3173"/>
    <cellStyle name="40% - Accent4 3 13" xfId="3174"/>
    <cellStyle name="40% - Accent4 3 14" xfId="3175"/>
    <cellStyle name="40% - Accent4 3 2" xfId="3176"/>
    <cellStyle name="40% - Accent4 3 2 2" xfId="3177"/>
    <cellStyle name="40% - Accent4 3 2 3" xfId="3178"/>
    <cellStyle name="40% - Accent4 3 2 4" xfId="3179"/>
    <cellStyle name="40% - Accent4 3 2 5" xfId="3180"/>
    <cellStyle name="40% - Accent4 3 2 6" xfId="3181"/>
    <cellStyle name="40% - Accent4 3 2 7" xfId="3182"/>
    <cellStyle name="40% - Accent4 3 2_Display" xfId="3183"/>
    <cellStyle name="40% - Accent4 3 3" xfId="3184"/>
    <cellStyle name="40% - Accent4 3 3 2" xfId="3185"/>
    <cellStyle name="40% - Accent4 3 3 3" xfId="3186"/>
    <cellStyle name="40% - Accent4 3 3 4" xfId="3187"/>
    <cellStyle name="40% - Accent4 3 4" xfId="3188"/>
    <cellStyle name="40% - Accent4 3 4 2" xfId="3189"/>
    <cellStyle name="40% - Accent4 3 4 3" xfId="3190"/>
    <cellStyle name="40% - Accent4 3 4 4" xfId="3191"/>
    <cellStyle name="40% - Accent4 3 5" xfId="3192"/>
    <cellStyle name="40% - Accent4 3 5 2" xfId="3193"/>
    <cellStyle name="40% - Accent4 3 5 3" xfId="3194"/>
    <cellStyle name="40% - Accent4 3 5 4" xfId="3195"/>
    <cellStyle name="40% - Accent4 3 6" xfId="3196"/>
    <cellStyle name="40% - Accent4 3 7" xfId="3197"/>
    <cellStyle name="40% - Accent4 3 8" xfId="3198"/>
    <cellStyle name="40% - Accent4 3 9" xfId="3199"/>
    <cellStyle name="40% - Accent4 4" xfId="3200"/>
    <cellStyle name="40% - Accent4 4 2" xfId="3201"/>
    <cellStyle name="40% - Accent4 4_IR Diferido" xfId="3202"/>
    <cellStyle name="40% - Accent4 5" xfId="3203"/>
    <cellStyle name="40% - Accent4 5 2" xfId="3204"/>
    <cellStyle name="40% - Accent4 5_IR Diferido" xfId="3205"/>
    <cellStyle name="40% - Accent4 6" xfId="3206"/>
    <cellStyle name="40% - Accent4 7" xfId="3207"/>
    <cellStyle name="40% - Accent4 8" xfId="3208"/>
    <cellStyle name="40% - Accent4 9" xfId="3209"/>
    <cellStyle name="40% - Accent5 10" xfId="3210"/>
    <cellStyle name="40% - Accent5 11" xfId="3211"/>
    <cellStyle name="40% - Accent5 12" xfId="3212"/>
    <cellStyle name="40% - Accent5 13" xfId="3213"/>
    <cellStyle name="40% - Accent5 14" xfId="3214"/>
    <cellStyle name="40% - Accent5 15" xfId="3215"/>
    <cellStyle name="40% - Accent5 16" xfId="3216"/>
    <cellStyle name="40% - Accent5 17" xfId="3217"/>
    <cellStyle name="40% - Accent5 18" xfId="3218"/>
    <cellStyle name="40% - Accent5 19" xfId="3219"/>
    <cellStyle name="40% - Accent5 2" xfId="3220"/>
    <cellStyle name="40% - Accent5 2 10" xfId="3221"/>
    <cellStyle name="40% - Accent5 2 11" xfId="3222"/>
    <cellStyle name="40% - Accent5 2 11 2" xfId="3223"/>
    <cellStyle name="40% - Accent5 2 12" xfId="3224"/>
    <cellStyle name="40% - Accent5 2 12 2" xfId="3225"/>
    <cellStyle name="40% - Accent5 2 12_COSAN SA - IFRS" xfId="32061"/>
    <cellStyle name="40% - Accent5 2 13" xfId="3226"/>
    <cellStyle name="40% - Accent5 2 14" xfId="3227"/>
    <cellStyle name="40% - Accent5 2 15" xfId="3228"/>
    <cellStyle name="40% - Accent5 2 2" xfId="3229"/>
    <cellStyle name="40% - Accent5 2 2 2" xfId="3230"/>
    <cellStyle name="40% - Accent5 2 2 3" xfId="3231"/>
    <cellStyle name="40% - Accent5 2 2 4" xfId="3232"/>
    <cellStyle name="40% - Accent5 2 2 5" xfId="3233"/>
    <cellStyle name="40% - Accent5 2 2 5 2" xfId="3234"/>
    <cellStyle name="40% - Accent5 2 2 6" xfId="3235"/>
    <cellStyle name="40% - Accent5 2 2_IR Diferido" xfId="3236"/>
    <cellStyle name="40% - Accent5 2 3" xfId="3237"/>
    <cellStyle name="40% - Accent5 2 3 2" xfId="3238"/>
    <cellStyle name="40% - Accent5 2 3 3" xfId="3239"/>
    <cellStyle name="40% - Accent5 2 3 4" xfId="3240"/>
    <cellStyle name="40% - Accent5 2 3_IR Diferido" xfId="3241"/>
    <cellStyle name="40% - Accent5 2 4" xfId="3242"/>
    <cellStyle name="40% - Accent5 2 4 2" xfId="3243"/>
    <cellStyle name="40% - Accent5 2 4 3" xfId="3244"/>
    <cellStyle name="40% - Accent5 2 4 4" xfId="3245"/>
    <cellStyle name="40% - Accent5 2 5" xfId="3246"/>
    <cellStyle name="40% - Accent5 2 5 2" xfId="3247"/>
    <cellStyle name="40% - Accent5 2 5 3" xfId="3248"/>
    <cellStyle name="40% - Accent5 2 5 4" xfId="3249"/>
    <cellStyle name="40% - Accent5 2 6" xfId="3250"/>
    <cellStyle name="40% - Accent5 2 7" xfId="3251"/>
    <cellStyle name="40% - Accent5 2 8" xfId="3252"/>
    <cellStyle name="40% - Accent5 2 9" xfId="3253"/>
    <cellStyle name="40% - Accent5 2_13-Endividamento" xfId="3254"/>
    <cellStyle name="40% - Accent5 20" xfId="3255"/>
    <cellStyle name="40% - Accent5 20 2" xfId="3256"/>
    <cellStyle name="40% - Accent5 21" xfId="3257"/>
    <cellStyle name="40% - Accent5 21 2" xfId="3258"/>
    <cellStyle name="40% - Accent5 21_COSAN SA - IFRS" xfId="32062"/>
    <cellStyle name="40% - Accent5 22" xfId="3259"/>
    <cellStyle name="40% - Accent5 23" xfId="3260"/>
    <cellStyle name="40% - Accent5 24" xfId="3261"/>
    <cellStyle name="40% - Accent5 25" xfId="3262"/>
    <cellStyle name="40% - Accent5 3" xfId="3263"/>
    <cellStyle name="40% - Accent5 3 10" xfId="3264"/>
    <cellStyle name="40% - Accent5 3 10 2" xfId="3265"/>
    <cellStyle name="40% - Accent5 3 11" xfId="3266"/>
    <cellStyle name="40% - Accent5 3 12" xfId="3267"/>
    <cellStyle name="40% - Accent5 3 13" xfId="3268"/>
    <cellStyle name="40% - Accent5 3 14" xfId="3269"/>
    <cellStyle name="40% - Accent5 3 2" xfId="3270"/>
    <cellStyle name="40% - Accent5 3 2 2" xfId="3271"/>
    <cellStyle name="40% - Accent5 3 2 3" xfId="3272"/>
    <cellStyle name="40% - Accent5 3 2 4" xfId="3273"/>
    <cellStyle name="40% - Accent5 3 2 5" xfId="3274"/>
    <cellStyle name="40% - Accent5 3 2 6" xfId="3275"/>
    <cellStyle name="40% - Accent5 3 2 7" xfId="3276"/>
    <cellStyle name="40% - Accent5 3 2_Display" xfId="3277"/>
    <cellStyle name="40% - Accent5 3 3" xfId="3278"/>
    <cellStyle name="40% - Accent5 3 3 2" xfId="3279"/>
    <cellStyle name="40% - Accent5 3 3 3" xfId="3280"/>
    <cellStyle name="40% - Accent5 3 3 4" xfId="3281"/>
    <cellStyle name="40% - Accent5 3 4" xfId="3282"/>
    <cellStyle name="40% - Accent5 3 4 2" xfId="3283"/>
    <cellStyle name="40% - Accent5 3 4 3" xfId="3284"/>
    <cellStyle name="40% - Accent5 3 4 4" xfId="3285"/>
    <cellStyle name="40% - Accent5 3 5" xfId="3286"/>
    <cellStyle name="40% - Accent5 3 5 2" xfId="3287"/>
    <cellStyle name="40% - Accent5 3 5 3" xfId="3288"/>
    <cellStyle name="40% - Accent5 3 5 4" xfId="3289"/>
    <cellStyle name="40% - Accent5 3 6" xfId="3290"/>
    <cellStyle name="40% - Accent5 3 7" xfId="3291"/>
    <cellStyle name="40% - Accent5 3 8" xfId="3292"/>
    <cellStyle name="40% - Accent5 3 9" xfId="3293"/>
    <cellStyle name="40% - Accent5 4" xfId="3294"/>
    <cellStyle name="40% - Accent5 4 2" xfId="3295"/>
    <cellStyle name="40% - Accent5 4_IR Diferido" xfId="3296"/>
    <cellStyle name="40% - Accent5 5" xfId="3297"/>
    <cellStyle name="40% - Accent5 5 2" xfId="3298"/>
    <cellStyle name="40% - Accent5 5_IR Diferido" xfId="3299"/>
    <cellStyle name="40% - Accent5 6" xfId="3300"/>
    <cellStyle name="40% - Accent5 7" xfId="3301"/>
    <cellStyle name="40% - Accent5 8" xfId="3302"/>
    <cellStyle name="40% - Accent5 9" xfId="3303"/>
    <cellStyle name="40% - Accent6 10" xfId="3304"/>
    <cellStyle name="40% - Accent6 11" xfId="3305"/>
    <cellStyle name="40% - Accent6 12" xfId="3306"/>
    <cellStyle name="40% - Accent6 13" xfId="3307"/>
    <cellStyle name="40% - Accent6 14" xfId="3308"/>
    <cellStyle name="40% - Accent6 15" xfId="3309"/>
    <cellStyle name="40% - Accent6 16" xfId="3310"/>
    <cellStyle name="40% - Accent6 17" xfId="3311"/>
    <cellStyle name="40% - Accent6 18" xfId="3312"/>
    <cellStyle name="40% - Accent6 19" xfId="3313"/>
    <cellStyle name="40% - Accent6 2" xfId="3314"/>
    <cellStyle name="40% - Accent6 2 10" xfId="3315"/>
    <cellStyle name="40% - Accent6 2 11" xfId="3316"/>
    <cellStyle name="40% - Accent6 2 11 2" xfId="3317"/>
    <cellStyle name="40% - Accent6 2 12" xfId="3318"/>
    <cellStyle name="40% - Accent6 2 12 2" xfId="3319"/>
    <cellStyle name="40% - Accent6 2 12_COSAN SA - IFRS" xfId="32063"/>
    <cellStyle name="40% - Accent6 2 13" xfId="3320"/>
    <cellStyle name="40% - Accent6 2 14" xfId="3321"/>
    <cellStyle name="40% - Accent6 2 15" xfId="3322"/>
    <cellStyle name="40% - Accent6 2 2" xfId="3323"/>
    <cellStyle name="40% - Accent6 2 2 2" xfId="3324"/>
    <cellStyle name="40% - Accent6 2 2 3" xfId="3325"/>
    <cellStyle name="40% - Accent6 2 2 4" xfId="3326"/>
    <cellStyle name="40% - Accent6 2 2 5" xfId="3327"/>
    <cellStyle name="40% - Accent6 2 2 5 2" xfId="3328"/>
    <cellStyle name="40% - Accent6 2 2 6" xfId="3329"/>
    <cellStyle name="40% - Accent6 2 2_IR Diferido" xfId="3330"/>
    <cellStyle name="40% - Accent6 2 3" xfId="3331"/>
    <cellStyle name="40% - Accent6 2 3 2" xfId="3332"/>
    <cellStyle name="40% - Accent6 2 3 3" xfId="3333"/>
    <cellStyle name="40% - Accent6 2 3 4" xfId="3334"/>
    <cellStyle name="40% - Accent6 2 3_IR Diferido" xfId="3335"/>
    <cellStyle name="40% - Accent6 2 4" xfId="3336"/>
    <cellStyle name="40% - Accent6 2 4 2" xfId="3337"/>
    <cellStyle name="40% - Accent6 2 4 3" xfId="3338"/>
    <cellStyle name="40% - Accent6 2 4 4" xfId="3339"/>
    <cellStyle name="40% - Accent6 2 5" xfId="3340"/>
    <cellStyle name="40% - Accent6 2 5 2" xfId="3341"/>
    <cellStyle name="40% - Accent6 2 5 3" xfId="3342"/>
    <cellStyle name="40% - Accent6 2 5 4" xfId="3343"/>
    <cellStyle name="40% - Accent6 2 6" xfId="3344"/>
    <cellStyle name="40% - Accent6 2 7" xfId="3345"/>
    <cellStyle name="40% - Accent6 2 8" xfId="3346"/>
    <cellStyle name="40% - Accent6 2 9" xfId="3347"/>
    <cellStyle name="40% - Accent6 2_13-Endividamento" xfId="3348"/>
    <cellStyle name="40% - Accent6 20" xfId="3349"/>
    <cellStyle name="40% - Accent6 20 2" xfId="3350"/>
    <cellStyle name="40% - Accent6 21" xfId="3351"/>
    <cellStyle name="40% - Accent6 21 2" xfId="3352"/>
    <cellStyle name="40% - Accent6 21_COSAN SA - IFRS" xfId="32064"/>
    <cellStyle name="40% - Accent6 22" xfId="3353"/>
    <cellStyle name="40% - Accent6 23" xfId="3354"/>
    <cellStyle name="40% - Accent6 24" xfId="3355"/>
    <cellStyle name="40% - Accent6 25" xfId="3356"/>
    <cellStyle name="40% - Accent6 3" xfId="3357"/>
    <cellStyle name="40% - Accent6 3 10" xfId="3358"/>
    <cellStyle name="40% - Accent6 3 10 2" xfId="3359"/>
    <cellStyle name="40% - Accent6 3 11" xfId="3360"/>
    <cellStyle name="40% - Accent6 3 12" xfId="3361"/>
    <cellStyle name="40% - Accent6 3 13" xfId="3362"/>
    <cellStyle name="40% - Accent6 3 14" xfId="3363"/>
    <cellStyle name="40% - Accent6 3 2" xfId="3364"/>
    <cellStyle name="40% - Accent6 3 2 2" xfId="3365"/>
    <cellStyle name="40% - Accent6 3 2 3" xfId="3366"/>
    <cellStyle name="40% - Accent6 3 2 4" xfId="3367"/>
    <cellStyle name="40% - Accent6 3 2 5" xfId="3368"/>
    <cellStyle name="40% - Accent6 3 2 6" xfId="3369"/>
    <cellStyle name="40% - Accent6 3 2 7" xfId="3370"/>
    <cellStyle name="40% - Accent6 3 2_Display" xfId="3371"/>
    <cellStyle name="40% - Accent6 3 3" xfId="3372"/>
    <cellStyle name="40% - Accent6 3 3 2" xfId="3373"/>
    <cellStyle name="40% - Accent6 3 3 3" xfId="3374"/>
    <cellStyle name="40% - Accent6 3 3 4" xfId="3375"/>
    <cellStyle name="40% - Accent6 3 4" xfId="3376"/>
    <cellStyle name="40% - Accent6 3 4 2" xfId="3377"/>
    <cellStyle name="40% - Accent6 3 4 3" xfId="3378"/>
    <cellStyle name="40% - Accent6 3 4 4" xfId="3379"/>
    <cellStyle name="40% - Accent6 3 5" xfId="3380"/>
    <cellStyle name="40% - Accent6 3 5 2" xfId="3381"/>
    <cellStyle name="40% - Accent6 3 5 3" xfId="3382"/>
    <cellStyle name="40% - Accent6 3 5 4" xfId="3383"/>
    <cellStyle name="40% - Accent6 3 6" xfId="3384"/>
    <cellStyle name="40% - Accent6 3 7" xfId="3385"/>
    <cellStyle name="40% - Accent6 3 8" xfId="3386"/>
    <cellStyle name="40% - Accent6 3 9" xfId="3387"/>
    <cellStyle name="40% - Accent6 4" xfId="3388"/>
    <cellStyle name="40% - Accent6 4 2" xfId="3389"/>
    <cellStyle name="40% - Accent6 4_IR Diferido" xfId="3390"/>
    <cellStyle name="40% - Accent6 5" xfId="3391"/>
    <cellStyle name="40% - Accent6 5 2" xfId="3392"/>
    <cellStyle name="40% - Accent6 5_IR Diferido" xfId="3393"/>
    <cellStyle name="40% - Accent6 6" xfId="3394"/>
    <cellStyle name="40% - Accent6 7" xfId="3395"/>
    <cellStyle name="40% - Accent6 8" xfId="3396"/>
    <cellStyle name="40% - Accent6 9" xfId="3397"/>
    <cellStyle name="40% - Cor1" xfId="3398"/>
    <cellStyle name="40% - Cor2" xfId="3399"/>
    <cellStyle name="40% - Cor3" xfId="3400"/>
    <cellStyle name="40% - Cor4" xfId="3401"/>
    <cellStyle name="40% - Cor5" xfId="3402"/>
    <cellStyle name="40% - Cor6" xfId="3403"/>
    <cellStyle name="40% - Ênfase1" xfId="32065"/>
    <cellStyle name="40% - Ênfase1 10" xfId="3404"/>
    <cellStyle name="40% - Ênfase1 10 2" xfId="3405"/>
    <cellStyle name="40% - Ênfase1 10_BP - Raízen Combustíveis" xfId="3406"/>
    <cellStyle name="40% - Ênfase1 11" xfId="3407"/>
    <cellStyle name="40% - Ênfase1 11 2" xfId="3408"/>
    <cellStyle name="40% - Ênfase1 11_Maio-2012" xfId="3409"/>
    <cellStyle name="40% - Ênfase1 12" xfId="3410"/>
    <cellStyle name="40% - Ênfase1 12 2" xfId="3411"/>
    <cellStyle name="40% - Ênfase1 12_Maio-2012" xfId="3412"/>
    <cellStyle name="40% - Ênfase1 13" xfId="3413"/>
    <cellStyle name="40% - Ênfase1 13 2" xfId="3414"/>
    <cellStyle name="40% - Ênfase1 13_Maio-2012" xfId="3415"/>
    <cellStyle name="40% - Ênfase1 14" xfId="3416"/>
    <cellStyle name="40% - Ênfase1 14 2" xfId="3417"/>
    <cellStyle name="40% - Ênfase1 14_Maio-2012" xfId="3418"/>
    <cellStyle name="40% - Ênfase1 15" xfId="3419"/>
    <cellStyle name="40% - Ênfase1 15 2" xfId="3420"/>
    <cellStyle name="40% - Ênfase1 15_Maio-2012" xfId="3421"/>
    <cellStyle name="40% - Ênfase1 16" xfId="3422"/>
    <cellStyle name="40% - Ênfase1 16 2" xfId="3423"/>
    <cellStyle name="40% - Ênfase1 16_Maio-2012" xfId="3424"/>
    <cellStyle name="40% - Ênfase1 17" xfId="3425"/>
    <cellStyle name="40% - Ênfase1 17 2" xfId="3426"/>
    <cellStyle name="40% - Ênfase1 17_Maio-2012" xfId="3427"/>
    <cellStyle name="40% - Ênfase1 18" xfId="3428"/>
    <cellStyle name="40% - Ênfase1 18 2" xfId="3429"/>
    <cellStyle name="40% - Ênfase1 18_Maio-2012" xfId="3430"/>
    <cellStyle name="40% - Ênfase1 19" xfId="3431"/>
    <cellStyle name="40% - Ênfase1 19 2" xfId="3432"/>
    <cellStyle name="40% - Ênfase1 19_Maio-2012" xfId="3433"/>
    <cellStyle name="40% - Ênfase1 2" xfId="3434"/>
    <cellStyle name="40% - Ênfase1 2 10" xfId="3435"/>
    <cellStyle name="40% - Ênfase1 2 11" xfId="3436"/>
    <cellStyle name="40% - Ênfase1 2 2" xfId="3437"/>
    <cellStyle name="40% - Ênfase1 2 2 2" xfId="3438"/>
    <cellStyle name="40% - Ênfase1 2 2 2 2" xfId="3439"/>
    <cellStyle name="40% - Ênfase1 2 2 2 3" xfId="3440"/>
    <cellStyle name="40% - Ênfase1 2 2 2 4" xfId="3441"/>
    <cellStyle name="40% - Ênfase1 2 2 3" xfId="3442"/>
    <cellStyle name="40% - Ênfase1 2 2 3 2" xfId="3443"/>
    <cellStyle name="40% - Ênfase1 2 2 4" xfId="3444"/>
    <cellStyle name="40% - Ênfase1 2 2 4 2" xfId="3445"/>
    <cellStyle name="40% - Ênfase1 2 2 4_COSAN SA - IFRS" xfId="32066"/>
    <cellStyle name="40% - Ênfase1 2 2 5" xfId="3446"/>
    <cellStyle name="40% - Ênfase1 2 2 6" xfId="3447"/>
    <cellStyle name="40% - Ênfase1 2 2 7" xfId="3448"/>
    <cellStyle name="40% - Ênfase1 2 2_13-Endividamento" xfId="3449"/>
    <cellStyle name="40% - Ênfase1 2 3" xfId="3450"/>
    <cellStyle name="40% - Ênfase1 2 3 2" xfId="3451"/>
    <cellStyle name="40% - Ênfase1 2 3 3" xfId="3452"/>
    <cellStyle name="40% - Ênfase1 2 3 4" xfId="3453"/>
    <cellStyle name="40% - Ênfase1 2 4" xfId="3454"/>
    <cellStyle name="40% - Ênfase1 2 4 2" xfId="3455"/>
    <cellStyle name="40% - Ênfase1 2 4 3" xfId="3456"/>
    <cellStyle name="40% - Ênfase1 2 4 4" xfId="3457"/>
    <cellStyle name="40% - Ênfase1 2 5" xfId="3458"/>
    <cellStyle name="40% - Ênfase1 2 5 2" xfId="3459"/>
    <cellStyle name="40% - Ênfase1 2 5 3" xfId="3460"/>
    <cellStyle name="40% - Ênfase1 2 5 4" xfId="3461"/>
    <cellStyle name="40% - Ênfase1 2 6" xfId="3462"/>
    <cellStyle name="40% - Ênfase1 2 6 2" xfId="3463"/>
    <cellStyle name="40% - Ênfase1 2 6 3" xfId="3464"/>
    <cellStyle name="40% - Ênfase1 2 7" xfId="3465"/>
    <cellStyle name="40% - Ênfase1 2 7 2" xfId="3466"/>
    <cellStyle name="40% - Ênfase1 2 8" xfId="3467"/>
    <cellStyle name="40% - Ênfase1 2 8 2" xfId="3468"/>
    <cellStyle name="40% - Ênfase1 2 8_COSAN SA - IFRS" xfId="32067"/>
    <cellStyle name="40% - Ênfase1 2 9" xfId="3469"/>
    <cellStyle name="40% - Ênfase1 2_1.1 - Apuração IRPJ_CSLL - 2100 - 2012_MAI_V1" xfId="3470"/>
    <cellStyle name="40% - Ênfase1 20" xfId="3471"/>
    <cellStyle name="40% - Ênfase1 20 2" xfId="3472"/>
    <cellStyle name="40% - Ênfase1 20_Maio-2012" xfId="3473"/>
    <cellStyle name="40% - Ênfase1 21" xfId="3474"/>
    <cellStyle name="40% - Ênfase1 21 2" xfId="3475"/>
    <cellStyle name="40% - Ênfase1 21_Maio-2012" xfId="3476"/>
    <cellStyle name="40% - Ênfase1 22" xfId="3477"/>
    <cellStyle name="40% - Ênfase1 22 2" xfId="3478"/>
    <cellStyle name="40% - Ênfase1 22_Maio-2012" xfId="3479"/>
    <cellStyle name="40% - Ênfase1 23" xfId="3480"/>
    <cellStyle name="40% - Ênfase1 23 2" xfId="3481"/>
    <cellStyle name="40% - Ênfase1 23_Maio-2012" xfId="3482"/>
    <cellStyle name="40% - Ênfase1 24" xfId="3483"/>
    <cellStyle name="40% - Ênfase1 24 2" xfId="3484"/>
    <cellStyle name="40% - Ênfase1 24_Maio-2012" xfId="3485"/>
    <cellStyle name="40% - Ênfase1 25" xfId="3486"/>
    <cellStyle name="40% - Ênfase1 25 2" xfId="3487"/>
    <cellStyle name="40% - Ênfase1 25_Maio-2012" xfId="3488"/>
    <cellStyle name="40% - Ênfase1 26" xfId="3489"/>
    <cellStyle name="40% - Ênfase1 26 2" xfId="3490"/>
    <cellStyle name="40% - Ênfase1 26_Maio-2012" xfId="3491"/>
    <cellStyle name="40% - Ênfase1 27" xfId="3492"/>
    <cellStyle name="40% - Ênfase1 27 2" xfId="3493"/>
    <cellStyle name="40% - Ênfase1 27_Maio-2012" xfId="3494"/>
    <cellStyle name="40% - Ênfase1 28" xfId="3495"/>
    <cellStyle name="40% - Ênfase1 28 2" xfId="3496"/>
    <cellStyle name="40% - Ênfase1 28_Maio-2012" xfId="3497"/>
    <cellStyle name="40% - Ênfase1 29" xfId="3498"/>
    <cellStyle name="40% - Ênfase1 29 2" xfId="3499"/>
    <cellStyle name="40% - Ênfase1 29_Maio-2012" xfId="3500"/>
    <cellStyle name="40% - Ênfase1 3" xfId="3501"/>
    <cellStyle name="40% - Ênfase1 3 2" xfId="3502"/>
    <cellStyle name="40% - Ênfase1 3 2 2" xfId="3503"/>
    <cellStyle name="40% - Ênfase1 3 2 2 2" xfId="3504"/>
    <cellStyle name="40% - Ênfase1 3 2 2 3" xfId="3505"/>
    <cellStyle name="40% - Ênfase1 3 2 2 4" xfId="3506"/>
    <cellStyle name="40% - Ênfase1 3 2 3" xfId="3507"/>
    <cellStyle name="40% - Ênfase1 3 2 3 2" xfId="3508"/>
    <cellStyle name="40% - Ênfase1 3 2 4" xfId="3509"/>
    <cellStyle name="40% - Ênfase1 3 2 4 2" xfId="3510"/>
    <cellStyle name="40% - Ênfase1 3 2 4_COSAN SA - IFRS" xfId="32068"/>
    <cellStyle name="40% - Ênfase1 3 2 5" xfId="3511"/>
    <cellStyle name="40% - Ênfase1 3 2 6" xfId="3512"/>
    <cellStyle name="40% - Ênfase1 3 2 7" xfId="3513"/>
    <cellStyle name="40% - Ênfase1 3 2_13-Endividamento" xfId="3514"/>
    <cellStyle name="40% - Ênfase1 3 3" xfId="3515"/>
    <cellStyle name="40% - Ênfase1 3 3 2" xfId="3516"/>
    <cellStyle name="40% - Ênfase1 3 3 3" xfId="3517"/>
    <cellStyle name="40% - Ênfase1 3 3 4" xfId="3518"/>
    <cellStyle name="40% - Ênfase1 3 4" xfId="3519"/>
    <cellStyle name="40% - Ênfase1 3 4 2" xfId="3520"/>
    <cellStyle name="40% - Ênfase1 3 5" xfId="3521"/>
    <cellStyle name="40% - Ênfase1 3 5 2" xfId="3522"/>
    <cellStyle name="40% - Ênfase1 3 5_COSAN SA - IFRS" xfId="32069"/>
    <cellStyle name="40% - Ênfase1 3 6" xfId="3523"/>
    <cellStyle name="40% - Ênfase1 3 7" xfId="3524"/>
    <cellStyle name="40% - Ênfase1 3 8" xfId="3525"/>
    <cellStyle name="40% - Ênfase1 3_1.1 - Apuração IRPJ_CSLL - 2100 - 2012_MAI_V1" xfId="3526"/>
    <cellStyle name="40% - Ênfase1 30" xfId="3527"/>
    <cellStyle name="40% - Ênfase1 30 2" xfId="3528"/>
    <cellStyle name="40% - Ênfase1 30_Maio-2012" xfId="3529"/>
    <cellStyle name="40% - Ênfase1 31" xfId="3530"/>
    <cellStyle name="40% - Ênfase1 31 2" xfId="3531"/>
    <cellStyle name="40% - Ênfase1 32" xfId="3532"/>
    <cellStyle name="40% - Ênfase1 33" xfId="3533"/>
    <cellStyle name="40% - Ênfase1 33 2" xfId="3534"/>
    <cellStyle name="40% - Ênfase1 33 3" xfId="3535"/>
    <cellStyle name="40% - Ênfase1 33 4" xfId="3536"/>
    <cellStyle name="40% - Ênfase1 34" xfId="3537"/>
    <cellStyle name="40% - Ênfase1 34 2" xfId="3538"/>
    <cellStyle name="40% - Ênfase1 35" xfId="3539"/>
    <cellStyle name="40% - Ênfase1 35 2" xfId="3540"/>
    <cellStyle name="40% - Ênfase1 36" xfId="3541"/>
    <cellStyle name="40% - Ênfase1 36 2" xfId="3542"/>
    <cellStyle name="40% - Ênfase1 37" xfId="3543"/>
    <cellStyle name="40% - Ênfase1 37 2" xfId="3544"/>
    <cellStyle name="40% - Ênfase1 38" xfId="3545"/>
    <cellStyle name="40% - Ênfase1 38 2" xfId="3546"/>
    <cellStyle name="40% - Ênfase1 39" xfId="3547"/>
    <cellStyle name="40% - Ênfase1 39 2" xfId="3548"/>
    <cellStyle name="40% - Ênfase1 4" xfId="3549"/>
    <cellStyle name="40% - Ênfase1 4 2" xfId="3550"/>
    <cellStyle name="40% - Ênfase1 4 2 2" xfId="3551"/>
    <cellStyle name="40% - Ênfase1 4 2 2 2" xfId="3552"/>
    <cellStyle name="40% - Ênfase1 4 2 2 3" xfId="3553"/>
    <cellStyle name="40% - Ênfase1 4 2 2 4" xfId="3554"/>
    <cellStyle name="40% - Ênfase1 4 2 3" xfId="3555"/>
    <cellStyle name="40% - Ênfase1 4 2 3 2" xfId="3556"/>
    <cellStyle name="40% - Ênfase1 4 2 4" xfId="3557"/>
    <cellStyle name="40% - Ênfase1 4 2 4 2" xfId="3558"/>
    <cellStyle name="40% - Ênfase1 4 2 4_COSAN SA - IFRS" xfId="32070"/>
    <cellStyle name="40% - Ênfase1 4 2 5" xfId="3559"/>
    <cellStyle name="40% - Ênfase1 4 2 6" xfId="3560"/>
    <cellStyle name="40% - Ênfase1 4 2 7" xfId="3561"/>
    <cellStyle name="40% - Ênfase1 4 2_13-Endividamento" xfId="3562"/>
    <cellStyle name="40% - Ênfase1 4 3" xfId="3563"/>
    <cellStyle name="40% - Ênfase1 4 3 2" xfId="3564"/>
    <cellStyle name="40% - Ênfase1 4 3 3" xfId="3565"/>
    <cellStyle name="40% - Ênfase1 4 3 4" xfId="3566"/>
    <cellStyle name="40% - Ênfase1 4 4" xfId="3567"/>
    <cellStyle name="40% - Ênfase1 4 4 2" xfId="3568"/>
    <cellStyle name="40% - Ênfase1 4 5" xfId="3569"/>
    <cellStyle name="40% - Ênfase1 4 5 2" xfId="3570"/>
    <cellStyle name="40% - Ênfase1 4 5_COSAN SA - IFRS" xfId="32071"/>
    <cellStyle name="40% - Ênfase1 4 6" xfId="3571"/>
    <cellStyle name="40% - Ênfase1 4 7" xfId="3572"/>
    <cellStyle name="40% - Ênfase1 4 8" xfId="3573"/>
    <cellStyle name="40% - Ênfase1 4_1.1 - Apuração IRPJ_CSLL - 2100 - 2012_MAI_V1" xfId="3574"/>
    <cellStyle name="40% - Ênfase1 40" xfId="3575"/>
    <cellStyle name="40% - Ênfase1 40 2" xfId="3576"/>
    <cellStyle name="40% - Ênfase1 41" xfId="3577"/>
    <cellStyle name="40% - Ênfase1 42" xfId="3578"/>
    <cellStyle name="40% - Ênfase1 43" xfId="3579"/>
    <cellStyle name="40% - Ênfase1 44" xfId="3580"/>
    <cellStyle name="40% - Ênfase1 5" xfId="3581"/>
    <cellStyle name="40% - Ênfase1 5 2" xfId="3582"/>
    <cellStyle name="40% - Ênfase1 5 2 2" xfId="3583"/>
    <cellStyle name="40% - Ênfase1 5 2 2 2" xfId="3584"/>
    <cellStyle name="40% - Ênfase1 5 2 2 3" xfId="3585"/>
    <cellStyle name="40% - Ênfase1 5 2 2 4" xfId="3586"/>
    <cellStyle name="40% - Ênfase1 5 2 3" xfId="3587"/>
    <cellStyle name="40% - Ênfase1 5 2 3 2" xfId="3588"/>
    <cellStyle name="40% - Ênfase1 5 2 4" xfId="3589"/>
    <cellStyle name="40% - Ênfase1 5 2 4 2" xfId="3590"/>
    <cellStyle name="40% - Ênfase1 5 2 4_COSAN SA - IFRS" xfId="32072"/>
    <cellStyle name="40% - Ênfase1 5 2 5" xfId="3591"/>
    <cellStyle name="40% - Ênfase1 5 2 6" xfId="3592"/>
    <cellStyle name="40% - Ênfase1 5 2 7" xfId="3593"/>
    <cellStyle name="40% - Ênfase1 5 2_13-Endividamento" xfId="3594"/>
    <cellStyle name="40% - Ênfase1 5 3" xfId="3595"/>
    <cellStyle name="40% - Ênfase1 5 3 2" xfId="3596"/>
    <cellStyle name="40% - Ênfase1 5 3 3" xfId="3597"/>
    <cellStyle name="40% - Ênfase1 5 3 4" xfId="3598"/>
    <cellStyle name="40% - Ênfase1 5 4" xfId="3599"/>
    <cellStyle name="40% - Ênfase1 5 4 2" xfId="3600"/>
    <cellStyle name="40% - Ênfase1 5 5" xfId="3601"/>
    <cellStyle name="40% - Ênfase1 5 5 2" xfId="3602"/>
    <cellStyle name="40% - Ênfase1 5 5_COSAN SA - IFRS" xfId="32073"/>
    <cellStyle name="40% - Ênfase1 5 6" xfId="3603"/>
    <cellStyle name="40% - Ênfase1 5 7" xfId="3604"/>
    <cellStyle name="40% - Ênfase1 5 8" xfId="3605"/>
    <cellStyle name="40% - Ênfase1 5_1.1 - Apuração IRPJ_CSLL - 2100 - 2012_MAI_V1" xfId="3606"/>
    <cellStyle name="40% - Ênfase1 6" xfId="3607"/>
    <cellStyle name="40% - Ênfase1 6 2" xfId="3608"/>
    <cellStyle name="40% - Ênfase1 6 2 2" xfId="3609"/>
    <cellStyle name="40% - Ênfase1 6 2 2 2" xfId="3610"/>
    <cellStyle name="40% - Ênfase1 6 2 2 3" xfId="3611"/>
    <cellStyle name="40% - Ênfase1 6 2 2 4" xfId="3612"/>
    <cellStyle name="40% - Ênfase1 6 2 3" xfId="3613"/>
    <cellStyle name="40% - Ênfase1 6 2 3 2" xfId="3614"/>
    <cellStyle name="40% - Ênfase1 6 2 4" xfId="3615"/>
    <cellStyle name="40% - Ênfase1 6 2 4 2" xfId="3616"/>
    <cellStyle name="40% - Ênfase1 6 2 4_COSAN SA - IFRS" xfId="32074"/>
    <cellStyle name="40% - Ênfase1 6 2 5" xfId="3617"/>
    <cellStyle name="40% - Ênfase1 6 2 6" xfId="3618"/>
    <cellStyle name="40% - Ênfase1 6 2 7" xfId="3619"/>
    <cellStyle name="40% - Ênfase1 6 2_13-Endividamento" xfId="3620"/>
    <cellStyle name="40% - Ênfase1 6 3" xfId="3621"/>
    <cellStyle name="40% - Ênfase1 6 3 2" xfId="3622"/>
    <cellStyle name="40% - Ênfase1 6 3 3" xfId="3623"/>
    <cellStyle name="40% - Ênfase1 6 3 4" xfId="3624"/>
    <cellStyle name="40% - Ênfase1 6 4" xfId="3625"/>
    <cellStyle name="40% - Ênfase1 6 4 2" xfId="3626"/>
    <cellStyle name="40% - Ênfase1 6 5" xfId="3627"/>
    <cellStyle name="40% - Ênfase1 6 5 2" xfId="3628"/>
    <cellStyle name="40% - Ênfase1 6 5_COSAN SA - IFRS" xfId="32075"/>
    <cellStyle name="40% - Ênfase1 6 6" xfId="3629"/>
    <cellStyle name="40% - Ênfase1 6 7" xfId="3630"/>
    <cellStyle name="40% - Ênfase1 6 8" xfId="3631"/>
    <cellStyle name="40% - Ênfase1 6_1.1 - Apuração IRPJ_CSLL - 2100 - 2012_MAI_V1" xfId="3632"/>
    <cellStyle name="40% - Ênfase1 7" xfId="3633"/>
    <cellStyle name="40% - Ênfase1 7 2" xfId="3634"/>
    <cellStyle name="40% - Ênfase1 7 2 2" xfId="3635"/>
    <cellStyle name="40% - Ênfase1 7 2 3" xfId="3636"/>
    <cellStyle name="40% - Ênfase1 7 2 4" xfId="3637"/>
    <cellStyle name="40% - Ênfase1 7 2 5" xfId="3638"/>
    <cellStyle name="40% - Ênfase1 7 2 6" xfId="3639"/>
    <cellStyle name="40% - Ênfase1 7 3" xfId="3640"/>
    <cellStyle name="40% - Ênfase1 7 3 2" xfId="3641"/>
    <cellStyle name="40% - Ênfase1 7 4" xfId="3642"/>
    <cellStyle name="40% - Ênfase1 7 4 2" xfId="3643"/>
    <cellStyle name="40% - Ênfase1 7 4_COSAN SA - IFRS" xfId="32076"/>
    <cellStyle name="40% - Ênfase1 7 5" xfId="3644"/>
    <cellStyle name="40% - Ênfase1 7 6" xfId="3645"/>
    <cellStyle name="40% - Ênfase1 7 7" xfId="3646"/>
    <cellStyle name="40% - Ênfase1 7_13-Endividamento" xfId="3647"/>
    <cellStyle name="40% - Ênfase1 8" xfId="3648"/>
    <cellStyle name="40% - Ênfase1 8 2" xfId="3649"/>
    <cellStyle name="40% - Ênfase1 8 2 2" xfId="3650"/>
    <cellStyle name="40% - Ênfase1 8 2 3" xfId="3651"/>
    <cellStyle name="40% - Ênfase1 8 3" xfId="3652"/>
    <cellStyle name="40% - Ênfase1 8 4" xfId="3653"/>
    <cellStyle name="40% - Ênfase1 8_BP - Raízen Combustíveis" xfId="3654"/>
    <cellStyle name="40% - Ênfase1 9" xfId="3655"/>
    <cellStyle name="40% - Ênfase1 9 2" xfId="3656"/>
    <cellStyle name="40% - Ênfase1 9 2 2" xfId="3657"/>
    <cellStyle name="40% - Ênfase1 9 2 3" xfId="3658"/>
    <cellStyle name="40% - Ênfase1 9 2 4" xfId="3659"/>
    <cellStyle name="40% - Ênfase1 9 2_Display" xfId="3660"/>
    <cellStyle name="40% - Ênfase1 9 3" xfId="3661"/>
    <cellStyle name="40% - Ênfase1 9 4" xfId="3662"/>
    <cellStyle name="40% - Ênfase1 9 5" xfId="3663"/>
    <cellStyle name="40% - Ênfase1 9_BP - Raízen Combustíveis" xfId="3664"/>
    <cellStyle name="40% - Ênfase2" xfId="32077"/>
    <cellStyle name="40% - Ênfase2 10" xfId="3665"/>
    <cellStyle name="40% - Ênfase2 10 2" xfId="3666"/>
    <cellStyle name="40% - Ênfase2 10_BP - Raízen Combustíveis" xfId="3667"/>
    <cellStyle name="40% - Ênfase2 11" xfId="3668"/>
    <cellStyle name="40% - Ênfase2 11 2" xfId="3669"/>
    <cellStyle name="40% - Ênfase2 11_Maio-2012" xfId="3670"/>
    <cellStyle name="40% - Ênfase2 12" xfId="3671"/>
    <cellStyle name="40% - Ênfase2 12 2" xfId="3672"/>
    <cellStyle name="40% - Ênfase2 12_Maio-2012" xfId="3673"/>
    <cellStyle name="40% - Ênfase2 13" xfId="3674"/>
    <cellStyle name="40% - Ênfase2 13 2" xfId="3675"/>
    <cellStyle name="40% - Ênfase2 13_Maio-2012" xfId="3676"/>
    <cellStyle name="40% - Ênfase2 14" xfId="3677"/>
    <cellStyle name="40% - Ênfase2 14 2" xfId="3678"/>
    <cellStyle name="40% - Ênfase2 14_Maio-2012" xfId="3679"/>
    <cellStyle name="40% - Ênfase2 15" xfId="3680"/>
    <cellStyle name="40% - Ênfase2 15 2" xfId="3681"/>
    <cellStyle name="40% - Ênfase2 15_Maio-2012" xfId="3682"/>
    <cellStyle name="40% - Ênfase2 16" xfId="3683"/>
    <cellStyle name="40% - Ênfase2 16 2" xfId="3684"/>
    <cellStyle name="40% - Ênfase2 16_Maio-2012" xfId="3685"/>
    <cellStyle name="40% - Ênfase2 17" xfId="3686"/>
    <cellStyle name="40% - Ênfase2 17 2" xfId="3687"/>
    <cellStyle name="40% - Ênfase2 17_Maio-2012" xfId="3688"/>
    <cellStyle name="40% - Ênfase2 18" xfId="3689"/>
    <cellStyle name="40% - Ênfase2 18 2" xfId="3690"/>
    <cellStyle name="40% - Ênfase2 18_Maio-2012" xfId="3691"/>
    <cellStyle name="40% - Ênfase2 19" xfId="3692"/>
    <cellStyle name="40% - Ênfase2 19 2" xfId="3693"/>
    <cellStyle name="40% - Ênfase2 19_Maio-2012" xfId="3694"/>
    <cellStyle name="40% - Ênfase2 2" xfId="3695"/>
    <cellStyle name="40% - Ênfase2 2 10" xfId="3696"/>
    <cellStyle name="40% - Ênfase2 2 11" xfId="3697"/>
    <cellStyle name="40% - Ênfase2 2 2" xfId="3698"/>
    <cellStyle name="40% - Ênfase2 2 2 2" xfId="3699"/>
    <cellStyle name="40% - Ênfase2 2 2 2 2" xfId="3700"/>
    <cellStyle name="40% - Ênfase2 2 2 2 3" xfId="3701"/>
    <cellStyle name="40% - Ênfase2 2 2 2 4" xfId="3702"/>
    <cellStyle name="40% - Ênfase2 2 2 3" xfId="3703"/>
    <cellStyle name="40% - Ênfase2 2 2 3 2" xfId="3704"/>
    <cellStyle name="40% - Ênfase2 2 2 4" xfId="3705"/>
    <cellStyle name="40% - Ênfase2 2 2 4 2" xfId="3706"/>
    <cellStyle name="40% - Ênfase2 2 2 4_COSAN SA - IFRS" xfId="32078"/>
    <cellStyle name="40% - Ênfase2 2 2 5" xfId="3707"/>
    <cellStyle name="40% - Ênfase2 2 2 6" xfId="3708"/>
    <cellStyle name="40% - Ênfase2 2 2 7" xfId="3709"/>
    <cellStyle name="40% - Ênfase2 2 2_13-Endividamento" xfId="3710"/>
    <cellStyle name="40% - Ênfase2 2 3" xfId="3711"/>
    <cellStyle name="40% - Ênfase2 2 3 2" xfId="3712"/>
    <cellStyle name="40% - Ênfase2 2 3 3" xfId="3713"/>
    <cellStyle name="40% - Ênfase2 2 3 4" xfId="3714"/>
    <cellStyle name="40% - Ênfase2 2 4" xfId="3715"/>
    <cellStyle name="40% - Ênfase2 2 4 2" xfId="3716"/>
    <cellStyle name="40% - Ênfase2 2 4 3" xfId="3717"/>
    <cellStyle name="40% - Ênfase2 2 4 4" xfId="3718"/>
    <cellStyle name="40% - Ênfase2 2 5" xfId="3719"/>
    <cellStyle name="40% - Ênfase2 2 5 2" xfId="3720"/>
    <cellStyle name="40% - Ênfase2 2 5 3" xfId="3721"/>
    <cellStyle name="40% - Ênfase2 2 5 4" xfId="3722"/>
    <cellStyle name="40% - Ênfase2 2 6" xfId="3723"/>
    <cellStyle name="40% - Ênfase2 2 6 2" xfId="3724"/>
    <cellStyle name="40% - Ênfase2 2 6 3" xfId="3725"/>
    <cellStyle name="40% - Ênfase2 2 7" xfId="3726"/>
    <cellStyle name="40% - Ênfase2 2 7 2" xfId="3727"/>
    <cellStyle name="40% - Ênfase2 2 8" xfId="3728"/>
    <cellStyle name="40% - Ênfase2 2 8 2" xfId="3729"/>
    <cellStyle name="40% - Ênfase2 2 8_COSAN SA - IFRS" xfId="32079"/>
    <cellStyle name="40% - Ênfase2 2 9" xfId="3730"/>
    <cellStyle name="40% - Ênfase2 2_1.1 - Apuração IRPJ_CSLL - 2100 - 2012_MAI_V1" xfId="3731"/>
    <cellStyle name="40% - Ênfase2 20" xfId="3732"/>
    <cellStyle name="40% - Ênfase2 20 2" xfId="3733"/>
    <cellStyle name="40% - Ênfase2 20_Maio-2012" xfId="3734"/>
    <cellStyle name="40% - Ênfase2 21" xfId="3735"/>
    <cellStyle name="40% - Ênfase2 21 2" xfId="3736"/>
    <cellStyle name="40% - Ênfase2 21_Maio-2012" xfId="3737"/>
    <cellStyle name="40% - Ênfase2 22" xfId="3738"/>
    <cellStyle name="40% - Ênfase2 22 2" xfId="3739"/>
    <cellStyle name="40% - Ênfase2 22_Maio-2012" xfId="3740"/>
    <cellStyle name="40% - Ênfase2 23" xfId="3741"/>
    <cellStyle name="40% - Ênfase2 23 2" xfId="3742"/>
    <cellStyle name="40% - Ênfase2 23_Maio-2012" xfId="3743"/>
    <cellStyle name="40% - Ênfase2 24" xfId="3744"/>
    <cellStyle name="40% - Ênfase2 24 2" xfId="3745"/>
    <cellStyle name="40% - Ênfase2 24_Maio-2012" xfId="3746"/>
    <cellStyle name="40% - Ênfase2 25" xfId="3747"/>
    <cellStyle name="40% - Ênfase2 25 2" xfId="3748"/>
    <cellStyle name="40% - Ênfase2 25_Maio-2012" xfId="3749"/>
    <cellStyle name="40% - Ênfase2 26" xfId="3750"/>
    <cellStyle name="40% - Ênfase2 26 2" xfId="3751"/>
    <cellStyle name="40% - Ênfase2 26_Maio-2012" xfId="3752"/>
    <cellStyle name="40% - Ênfase2 27" xfId="3753"/>
    <cellStyle name="40% - Ênfase2 27 2" xfId="3754"/>
    <cellStyle name="40% - Ênfase2 27_Maio-2012" xfId="3755"/>
    <cellStyle name="40% - Ênfase2 28" xfId="3756"/>
    <cellStyle name="40% - Ênfase2 28 2" xfId="3757"/>
    <cellStyle name="40% - Ênfase2 28_Maio-2012" xfId="3758"/>
    <cellStyle name="40% - Ênfase2 29" xfId="3759"/>
    <cellStyle name="40% - Ênfase2 29 2" xfId="3760"/>
    <cellStyle name="40% - Ênfase2 29_Maio-2012" xfId="3761"/>
    <cellStyle name="40% - Ênfase2 3" xfId="3762"/>
    <cellStyle name="40% - Ênfase2 3 2" xfId="3763"/>
    <cellStyle name="40% - Ênfase2 3 2 2" xfId="3764"/>
    <cellStyle name="40% - Ênfase2 3 2 2 2" xfId="3765"/>
    <cellStyle name="40% - Ênfase2 3 2 2 3" xfId="3766"/>
    <cellStyle name="40% - Ênfase2 3 2 2 4" xfId="3767"/>
    <cellStyle name="40% - Ênfase2 3 2 3" xfId="3768"/>
    <cellStyle name="40% - Ênfase2 3 2 3 2" xfId="3769"/>
    <cellStyle name="40% - Ênfase2 3 2 4" xfId="3770"/>
    <cellStyle name="40% - Ênfase2 3 2 4 2" xfId="3771"/>
    <cellStyle name="40% - Ênfase2 3 2 4_COSAN SA - IFRS" xfId="32080"/>
    <cellStyle name="40% - Ênfase2 3 2 5" xfId="3772"/>
    <cellStyle name="40% - Ênfase2 3 2 6" xfId="3773"/>
    <cellStyle name="40% - Ênfase2 3 2 7" xfId="3774"/>
    <cellStyle name="40% - Ênfase2 3 2_13-Endividamento" xfId="3775"/>
    <cellStyle name="40% - Ênfase2 3 3" xfId="3776"/>
    <cellStyle name="40% - Ênfase2 3 3 2" xfId="3777"/>
    <cellStyle name="40% - Ênfase2 3 3 3" xfId="3778"/>
    <cellStyle name="40% - Ênfase2 3 3 4" xfId="3779"/>
    <cellStyle name="40% - Ênfase2 3 4" xfId="3780"/>
    <cellStyle name="40% - Ênfase2 3 4 2" xfId="3781"/>
    <cellStyle name="40% - Ênfase2 3 5" xfId="3782"/>
    <cellStyle name="40% - Ênfase2 3 5 2" xfId="3783"/>
    <cellStyle name="40% - Ênfase2 3 5_COSAN SA - IFRS" xfId="32081"/>
    <cellStyle name="40% - Ênfase2 3 6" xfId="3784"/>
    <cellStyle name="40% - Ênfase2 3 7" xfId="3785"/>
    <cellStyle name="40% - Ênfase2 3 8" xfId="3786"/>
    <cellStyle name="40% - Ênfase2 3_1.1 - Apuração IRPJ_CSLL - 2100 - 2012_MAI_V1" xfId="3787"/>
    <cellStyle name="40% - Ênfase2 30" xfId="3788"/>
    <cellStyle name="40% - Ênfase2 30 2" xfId="3789"/>
    <cellStyle name="40% - Ênfase2 30_Maio-2012" xfId="3790"/>
    <cellStyle name="40% - Ênfase2 31" xfId="3791"/>
    <cellStyle name="40% - Ênfase2 31 2" xfId="3792"/>
    <cellStyle name="40% - Ênfase2 32" xfId="3793"/>
    <cellStyle name="40% - Ênfase2 33" xfId="3794"/>
    <cellStyle name="40% - Ênfase2 33 2" xfId="3795"/>
    <cellStyle name="40% - Ênfase2 33 3" xfId="3796"/>
    <cellStyle name="40% - Ênfase2 33 4" xfId="3797"/>
    <cellStyle name="40% - Ênfase2 34" xfId="3798"/>
    <cellStyle name="40% - Ênfase2 34 2" xfId="3799"/>
    <cellStyle name="40% - Ênfase2 35" xfId="3800"/>
    <cellStyle name="40% - Ênfase2 35 2" xfId="3801"/>
    <cellStyle name="40% - Ênfase2 36" xfId="3802"/>
    <cellStyle name="40% - Ênfase2 36 2" xfId="3803"/>
    <cellStyle name="40% - Ênfase2 37" xfId="3804"/>
    <cellStyle name="40% - Ênfase2 37 2" xfId="3805"/>
    <cellStyle name="40% - Ênfase2 38" xfId="3806"/>
    <cellStyle name="40% - Ênfase2 38 2" xfId="3807"/>
    <cellStyle name="40% - Ênfase2 39" xfId="3808"/>
    <cellStyle name="40% - Ênfase2 39 2" xfId="3809"/>
    <cellStyle name="40% - Ênfase2 4" xfId="3810"/>
    <cellStyle name="40% - Ênfase2 4 2" xfId="3811"/>
    <cellStyle name="40% - Ênfase2 4 2 2" xfId="3812"/>
    <cellStyle name="40% - Ênfase2 4 2 2 2" xfId="3813"/>
    <cellStyle name="40% - Ênfase2 4 2 2 3" xfId="3814"/>
    <cellStyle name="40% - Ênfase2 4 2 2 4" xfId="3815"/>
    <cellStyle name="40% - Ênfase2 4 2 3" xfId="3816"/>
    <cellStyle name="40% - Ênfase2 4 2 3 2" xfId="3817"/>
    <cellStyle name="40% - Ênfase2 4 2 4" xfId="3818"/>
    <cellStyle name="40% - Ênfase2 4 2 4 2" xfId="3819"/>
    <cellStyle name="40% - Ênfase2 4 2 4_COSAN SA - IFRS" xfId="32082"/>
    <cellStyle name="40% - Ênfase2 4 2 5" xfId="3820"/>
    <cellStyle name="40% - Ênfase2 4 2 6" xfId="3821"/>
    <cellStyle name="40% - Ênfase2 4 2 7" xfId="3822"/>
    <cellStyle name="40% - Ênfase2 4 2_13-Endividamento" xfId="3823"/>
    <cellStyle name="40% - Ênfase2 4 3" xfId="3824"/>
    <cellStyle name="40% - Ênfase2 4 3 2" xfId="3825"/>
    <cellStyle name="40% - Ênfase2 4 3 3" xfId="3826"/>
    <cellStyle name="40% - Ênfase2 4 3 4" xfId="3827"/>
    <cellStyle name="40% - Ênfase2 4 4" xfId="3828"/>
    <cellStyle name="40% - Ênfase2 4 4 2" xfId="3829"/>
    <cellStyle name="40% - Ênfase2 4 5" xfId="3830"/>
    <cellStyle name="40% - Ênfase2 4 5 2" xfId="3831"/>
    <cellStyle name="40% - Ênfase2 4 5_COSAN SA - IFRS" xfId="32083"/>
    <cellStyle name="40% - Ênfase2 4 6" xfId="3832"/>
    <cellStyle name="40% - Ênfase2 4 7" xfId="3833"/>
    <cellStyle name="40% - Ênfase2 4 8" xfId="3834"/>
    <cellStyle name="40% - Ênfase2 4_1.1 - Apuração IRPJ_CSLL - 2100 - 2012_MAI_V1" xfId="3835"/>
    <cellStyle name="40% - Ênfase2 40" xfId="3836"/>
    <cellStyle name="40% - Ênfase2 40 2" xfId="3837"/>
    <cellStyle name="40% - Ênfase2 41" xfId="3838"/>
    <cellStyle name="40% - Ênfase2 42" xfId="3839"/>
    <cellStyle name="40% - Ênfase2 43" xfId="3840"/>
    <cellStyle name="40% - Ênfase2 44" xfId="3841"/>
    <cellStyle name="40% - Ênfase2 5" xfId="3842"/>
    <cellStyle name="40% - Ênfase2 5 2" xfId="3843"/>
    <cellStyle name="40% - Ênfase2 5 2 2" xfId="3844"/>
    <cellStyle name="40% - Ênfase2 5 2 2 2" xfId="3845"/>
    <cellStyle name="40% - Ênfase2 5 2 2 3" xfId="3846"/>
    <cellStyle name="40% - Ênfase2 5 2 2 4" xfId="3847"/>
    <cellStyle name="40% - Ênfase2 5 2 3" xfId="3848"/>
    <cellStyle name="40% - Ênfase2 5 2 3 2" xfId="3849"/>
    <cellStyle name="40% - Ênfase2 5 2 4" xfId="3850"/>
    <cellStyle name="40% - Ênfase2 5 2 4 2" xfId="3851"/>
    <cellStyle name="40% - Ênfase2 5 2 4_COSAN SA - IFRS" xfId="32084"/>
    <cellStyle name="40% - Ênfase2 5 2 5" xfId="3852"/>
    <cellStyle name="40% - Ênfase2 5 2 6" xfId="3853"/>
    <cellStyle name="40% - Ênfase2 5 2 7" xfId="3854"/>
    <cellStyle name="40% - Ênfase2 5 2_13-Endividamento" xfId="3855"/>
    <cellStyle name="40% - Ênfase2 5 3" xfId="3856"/>
    <cellStyle name="40% - Ênfase2 5 3 2" xfId="3857"/>
    <cellStyle name="40% - Ênfase2 5 3 3" xfId="3858"/>
    <cellStyle name="40% - Ênfase2 5 3 4" xfId="3859"/>
    <cellStyle name="40% - Ênfase2 5 4" xfId="3860"/>
    <cellStyle name="40% - Ênfase2 5 4 2" xfId="3861"/>
    <cellStyle name="40% - Ênfase2 5 5" xfId="3862"/>
    <cellStyle name="40% - Ênfase2 5 5 2" xfId="3863"/>
    <cellStyle name="40% - Ênfase2 5 5_COSAN SA - IFRS" xfId="32085"/>
    <cellStyle name="40% - Ênfase2 5 6" xfId="3864"/>
    <cellStyle name="40% - Ênfase2 5 7" xfId="3865"/>
    <cellStyle name="40% - Ênfase2 5 8" xfId="3866"/>
    <cellStyle name="40% - Ênfase2 5_1.1 - Apuração IRPJ_CSLL - 2100 - 2012_MAI_V1" xfId="3867"/>
    <cellStyle name="40% - Ênfase2 6" xfId="3868"/>
    <cellStyle name="40% - Ênfase2 6 2" xfId="3869"/>
    <cellStyle name="40% - Ênfase2 6 2 2" xfId="3870"/>
    <cellStyle name="40% - Ênfase2 6 2 2 2" xfId="3871"/>
    <cellStyle name="40% - Ênfase2 6 2 2 3" xfId="3872"/>
    <cellStyle name="40% - Ênfase2 6 2 2 4" xfId="3873"/>
    <cellStyle name="40% - Ênfase2 6 2 3" xfId="3874"/>
    <cellStyle name="40% - Ênfase2 6 2 3 2" xfId="3875"/>
    <cellStyle name="40% - Ênfase2 6 2 4" xfId="3876"/>
    <cellStyle name="40% - Ênfase2 6 2 4 2" xfId="3877"/>
    <cellStyle name="40% - Ênfase2 6 2 4_COSAN SA - IFRS" xfId="32086"/>
    <cellStyle name="40% - Ênfase2 6 2 5" xfId="3878"/>
    <cellStyle name="40% - Ênfase2 6 2 6" xfId="3879"/>
    <cellStyle name="40% - Ênfase2 6 2 7" xfId="3880"/>
    <cellStyle name="40% - Ênfase2 6 2_13-Endividamento" xfId="3881"/>
    <cellStyle name="40% - Ênfase2 6 3" xfId="3882"/>
    <cellStyle name="40% - Ênfase2 6 3 2" xfId="3883"/>
    <cellStyle name="40% - Ênfase2 6 3 3" xfId="3884"/>
    <cellStyle name="40% - Ênfase2 6 3 4" xfId="3885"/>
    <cellStyle name="40% - Ênfase2 6 4" xfId="3886"/>
    <cellStyle name="40% - Ênfase2 6 4 2" xfId="3887"/>
    <cellStyle name="40% - Ênfase2 6 5" xfId="3888"/>
    <cellStyle name="40% - Ênfase2 6 5 2" xfId="3889"/>
    <cellStyle name="40% - Ênfase2 6 5_COSAN SA - IFRS" xfId="32087"/>
    <cellStyle name="40% - Ênfase2 6 6" xfId="3890"/>
    <cellStyle name="40% - Ênfase2 6 7" xfId="3891"/>
    <cellStyle name="40% - Ênfase2 6 8" xfId="3892"/>
    <cellStyle name="40% - Ênfase2 6_1.1 - Apuração IRPJ_CSLL - 2100 - 2012_MAI_V1" xfId="3893"/>
    <cellStyle name="40% - Ênfase2 7" xfId="3894"/>
    <cellStyle name="40% - Ênfase2 7 2" xfId="3895"/>
    <cellStyle name="40% - Ênfase2 7 2 2" xfId="3896"/>
    <cellStyle name="40% - Ênfase2 7 2 3" xfId="3897"/>
    <cellStyle name="40% - Ênfase2 7 2 4" xfId="3898"/>
    <cellStyle name="40% - Ênfase2 7 2 5" xfId="3899"/>
    <cellStyle name="40% - Ênfase2 7 2 6" xfId="3900"/>
    <cellStyle name="40% - Ênfase2 7 3" xfId="3901"/>
    <cellStyle name="40% - Ênfase2 7 3 2" xfId="3902"/>
    <cellStyle name="40% - Ênfase2 7 4" xfId="3903"/>
    <cellStyle name="40% - Ênfase2 7 4 2" xfId="3904"/>
    <cellStyle name="40% - Ênfase2 7 4_COSAN SA - IFRS" xfId="32088"/>
    <cellStyle name="40% - Ênfase2 7 5" xfId="3905"/>
    <cellStyle name="40% - Ênfase2 7 6" xfId="3906"/>
    <cellStyle name="40% - Ênfase2 7 7" xfId="3907"/>
    <cellStyle name="40% - Ênfase2 7_13-Endividamento" xfId="3908"/>
    <cellStyle name="40% - Ênfase2 8" xfId="3909"/>
    <cellStyle name="40% - Ênfase2 8 2" xfId="3910"/>
    <cellStyle name="40% - Ênfase2 8 2 2" xfId="3911"/>
    <cellStyle name="40% - Ênfase2 8 2 3" xfId="3912"/>
    <cellStyle name="40% - Ênfase2 8 3" xfId="3913"/>
    <cellStyle name="40% - Ênfase2 8 4" xfId="3914"/>
    <cellStyle name="40% - Ênfase2 8_BP - Raízen Combustíveis" xfId="3915"/>
    <cellStyle name="40% - Ênfase2 9" xfId="3916"/>
    <cellStyle name="40% - Ênfase2 9 2" xfId="3917"/>
    <cellStyle name="40% - Ênfase2 9 2 2" xfId="3918"/>
    <cellStyle name="40% - Ênfase2 9 2 3" xfId="3919"/>
    <cellStyle name="40% - Ênfase2 9 2 4" xfId="3920"/>
    <cellStyle name="40% - Ênfase2 9 2_Display" xfId="3921"/>
    <cellStyle name="40% - Ênfase2 9 3" xfId="3922"/>
    <cellStyle name="40% - Ênfase2 9 4" xfId="3923"/>
    <cellStyle name="40% - Ênfase2 9 5" xfId="3924"/>
    <cellStyle name="40% - Ênfase2 9_BP - Raízen Combustíveis" xfId="3925"/>
    <cellStyle name="40% - Ênfase3" xfId="32089"/>
    <cellStyle name="40% - Ênfase3 10" xfId="3926"/>
    <cellStyle name="40% - Ênfase3 10 2" xfId="3927"/>
    <cellStyle name="40% - Ênfase3 10_BP - Raízen Combustíveis" xfId="3928"/>
    <cellStyle name="40% - Ênfase3 11" xfId="3929"/>
    <cellStyle name="40% - Ênfase3 11 2" xfId="3930"/>
    <cellStyle name="40% - Ênfase3 11_Maio-2012" xfId="3931"/>
    <cellStyle name="40% - Ênfase3 12" xfId="3932"/>
    <cellStyle name="40% - Ênfase3 12 2" xfId="3933"/>
    <cellStyle name="40% - Ênfase3 12_Maio-2012" xfId="3934"/>
    <cellStyle name="40% - Ênfase3 13" xfId="3935"/>
    <cellStyle name="40% - Ênfase3 13 2" xfId="3936"/>
    <cellStyle name="40% - Ênfase3 13_Maio-2012" xfId="3937"/>
    <cellStyle name="40% - Ênfase3 14" xfId="3938"/>
    <cellStyle name="40% - Ênfase3 14 2" xfId="3939"/>
    <cellStyle name="40% - Ênfase3 14_Maio-2012" xfId="3940"/>
    <cellStyle name="40% - Ênfase3 15" xfId="3941"/>
    <cellStyle name="40% - Ênfase3 15 2" xfId="3942"/>
    <cellStyle name="40% - Ênfase3 15_Maio-2012" xfId="3943"/>
    <cellStyle name="40% - Ênfase3 16" xfId="3944"/>
    <cellStyle name="40% - Ênfase3 16 2" xfId="3945"/>
    <cellStyle name="40% - Ênfase3 16_Maio-2012" xfId="3946"/>
    <cellStyle name="40% - Ênfase3 17" xfId="3947"/>
    <cellStyle name="40% - Ênfase3 17 2" xfId="3948"/>
    <cellStyle name="40% - Ênfase3 17_Maio-2012" xfId="3949"/>
    <cellStyle name="40% - Ênfase3 18" xfId="3950"/>
    <cellStyle name="40% - Ênfase3 18 2" xfId="3951"/>
    <cellStyle name="40% - Ênfase3 18_Maio-2012" xfId="3952"/>
    <cellStyle name="40% - Ênfase3 19" xfId="3953"/>
    <cellStyle name="40% - Ênfase3 19 2" xfId="3954"/>
    <cellStyle name="40% - Ênfase3 19_Maio-2012" xfId="3955"/>
    <cellStyle name="40% - Ênfase3 2" xfId="3956"/>
    <cellStyle name="40% - Ênfase3 2 10" xfId="3957"/>
    <cellStyle name="40% - Ênfase3 2 11" xfId="3958"/>
    <cellStyle name="40% - Ênfase3 2 2" xfId="3959"/>
    <cellStyle name="40% - Ênfase3 2 2 2" xfId="3960"/>
    <cellStyle name="40% - Ênfase3 2 2 2 2" xfId="3961"/>
    <cellStyle name="40% - Ênfase3 2 2 2 3" xfId="3962"/>
    <cellStyle name="40% - Ênfase3 2 2 2 4" xfId="3963"/>
    <cellStyle name="40% - Ênfase3 2 2 3" xfId="3964"/>
    <cellStyle name="40% - Ênfase3 2 2 3 2" xfId="3965"/>
    <cellStyle name="40% - Ênfase3 2 2 4" xfId="3966"/>
    <cellStyle name="40% - Ênfase3 2 2 4 2" xfId="3967"/>
    <cellStyle name="40% - Ênfase3 2 2 4_COSAN SA - IFRS" xfId="32090"/>
    <cellStyle name="40% - Ênfase3 2 2 5" xfId="3968"/>
    <cellStyle name="40% - Ênfase3 2 2 6" xfId="3969"/>
    <cellStyle name="40% - Ênfase3 2 2 7" xfId="3970"/>
    <cellStyle name="40% - Ênfase3 2 2_13-Endividamento" xfId="3971"/>
    <cellStyle name="40% - Ênfase3 2 3" xfId="3972"/>
    <cellStyle name="40% - Ênfase3 2 3 2" xfId="3973"/>
    <cellStyle name="40% - Ênfase3 2 3 3" xfId="3974"/>
    <cellStyle name="40% - Ênfase3 2 3 4" xfId="3975"/>
    <cellStyle name="40% - Ênfase3 2 4" xfId="3976"/>
    <cellStyle name="40% - Ênfase3 2 4 2" xfId="3977"/>
    <cellStyle name="40% - Ênfase3 2 4 3" xfId="3978"/>
    <cellStyle name="40% - Ênfase3 2 4 4" xfId="3979"/>
    <cellStyle name="40% - Ênfase3 2 5" xfId="3980"/>
    <cellStyle name="40% - Ênfase3 2 5 2" xfId="3981"/>
    <cellStyle name="40% - Ênfase3 2 5 3" xfId="3982"/>
    <cellStyle name="40% - Ênfase3 2 5 4" xfId="3983"/>
    <cellStyle name="40% - Ênfase3 2 6" xfId="3984"/>
    <cellStyle name="40% - Ênfase3 2 6 2" xfId="3985"/>
    <cellStyle name="40% - Ênfase3 2 6 3" xfId="3986"/>
    <cellStyle name="40% - Ênfase3 2 7" xfId="3987"/>
    <cellStyle name="40% - Ênfase3 2 7 2" xfId="3988"/>
    <cellStyle name="40% - Ênfase3 2 8" xfId="3989"/>
    <cellStyle name="40% - Ênfase3 2 8 2" xfId="3990"/>
    <cellStyle name="40% - Ênfase3 2 8_COSAN SA - IFRS" xfId="32091"/>
    <cellStyle name="40% - Ênfase3 2 9" xfId="3991"/>
    <cellStyle name="40% - Ênfase3 2_1.1 - Apuração IRPJ_CSLL - 2100 - 2012_MAI_V1" xfId="3992"/>
    <cellStyle name="40% - Ênfase3 20" xfId="3993"/>
    <cellStyle name="40% - Ênfase3 20 2" xfId="3994"/>
    <cellStyle name="40% - Ênfase3 20_Maio-2012" xfId="3995"/>
    <cellStyle name="40% - Ênfase3 21" xfId="3996"/>
    <cellStyle name="40% - Ênfase3 21 2" xfId="3997"/>
    <cellStyle name="40% - Ênfase3 21_Maio-2012" xfId="3998"/>
    <cellStyle name="40% - Ênfase3 22" xfId="3999"/>
    <cellStyle name="40% - Ênfase3 22 2" xfId="4000"/>
    <cellStyle name="40% - Ênfase3 22_Maio-2012" xfId="4001"/>
    <cellStyle name="40% - Ênfase3 23" xfId="4002"/>
    <cellStyle name="40% - Ênfase3 23 2" xfId="4003"/>
    <cellStyle name="40% - Ênfase3 23_Maio-2012" xfId="4004"/>
    <cellStyle name="40% - Ênfase3 24" xfId="4005"/>
    <cellStyle name="40% - Ênfase3 24 2" xfId="4006"/>
    <cellStyle name="40% - Ênfase3 24_Maio-2012" xfId="4007"/>
    <cellStyle name="40% - Ênfase3 25" xfId="4008"/>
    <cellStyle name="40% - Ênfase3 25 2" xfId="4009"/>
    <cellStyle name="40% - Ênfase3 25_Maio-2012" xfId="4010"/>
    <cellStyle name="40% - Ênfase3 26" xfId="4011"/>
    <cellStyle name="40% - Ênfase3 26 2" xfId="4012"/>
    <cellStyle name="40% - Ênfase3 26_Maio-2012" xfId="4013"/>
    <cellStyle name="40% - Ênfase3 27" xfId="4014"/>
    <cellStyle name="40% - Ênfase3 27 2" xfId="4015"/>
    <cellStyle name="40% - Ênfase3 27_Maio-2012" xfId="4016"/>
    <cellStyle name="40% - Ênfase3 28" xfId="4017"/>
    <cellStyle name="40% - Ênfase3 28 2" xfId="4018"/>
    <cellStyle name="40% - Ênfase3 28_Maio-2012" xfId="4019"/>
    <cellStyle name="40% - Ênfase3 29" xfId="4020"/>
    <cellStyle name="40% - Ênfase3 29 2" xfId="4021"/>
    <cellStyle name="40% - Ênfase3 29_Maio-2012" xfId="4022"/>
    <cellStyle name="40% - Ênfase3 3" xfId="4023"/>
    <cellStyle name="40% - Ênfase3 3 2" xfId="4024"/>
    <cellStyle name="40% - Ênfase3 3 2 2" xfId="4025"/>
    <cellStyle name="40% - Ênfase3 3 2 2 2" xfId="4026"/>
    <cellStyle name="40% - Ênfase3 3 2 2 3" xfId="4027"/>
    <cellStyle name="40% - Ênfase3 3 2 2 4" xfId="4028"/>
    <cellStyle name="40% - Ênfase3 3 2 3" xfId="4029"/>
    <cellStyle name="40% - Ênfase3 3 2 3 2" xfId="4030"/>
    <cellStyle name="40% - Ênfase3 3 2 4" xfId="4031"/>
    <cellStyle name="40% - Ênfase3 3 2 4 2" xfId="4032"/>
    <cellStyle name="40% - Ênfase3 3 2 4_COSAN SA - IFRS" xfId="32092"/>
    <cellStyle name="40% - Ênfase3 3 2 5" xfId="4033"/>
    <cellStyle name="40% - Ênfase3 3 2 6" xfId="4034"/>
    <cellStyle name="40% - Ênfase3 3 2 7" xfId="4035"/>
    <cellStyle name="40% - Ênfase3 3 2_13-Endividamento" xfId="4036"/>
    <cellStyle name="40% - Ênfase3 3 3" xfId="4037"/>
    <cellStyle name="40% - Ênfase3 3 3 2" xfId="4038"/>
    <cellStyle name="40% - Ênfase3 3 3 3" xfId="4039"/>
    <cellStyle name="40% - Ênfase3 3 3 4" xfId="4040"/>
    <cellStyle name="40% - Ênfase3 3 4" xfId="4041"/>
    <cellStyle name="40% - Ênfase3 3 4 2" xfId="4042"/>
    <cellStyle name="40% - Ênfase3 3 5" xfId="4043"/>
    <cellStyle name="40% - Ênfase3 3 5 2" xfId="4044"/>
    <cellStyle name="40% - Ênfase3 3 5_COSAN SA - IFRS" xfId="32093"/>
    <cellStyle name="40% - Ênfase3 3 6" xfId="4045"/>
    <cellStyle name="40% - Ênfase3 3 7" xfId="4046"/>
    <cellStyle name="40% - Ênfase3 3 8" xfId="4047"/>
    <cellStyle name="40% - Ênfase3 3_1.1 - Apuração IRPJ_CSLL - 2100 - 2012_MAI_V1" xfId="4048"/>
    <cellStyle name="40% - Ênfase3 30" xfId="4049"/>
    <cellStyle name="40% - Ênfase3 30 2" xfId="4050"/>
    <cellStyle name="40% - Ênfase3 30_Maio-2012" xfId="4051"/>
    <cellStyle name="40% - Ênfase3 31" xfId="4052"/>
    <cellStyle name="40% - Ênfase3 31 2" xfId="4053"/>
    <cellStyle name="40% - Ênfase3 32" xfId="4054"/>
    <cellStyle name="40% - Ênfase3 33" xfId="4055"/>
    <cellStyle name="40% - Ênfase3 33 2" xfId="4056"/>
    <cellStyle name="40% - Ênfase3 33 3" xfId="4057"/>
    <cellStyle name="40% - Ênfase3 33 4" xfId="4058"/>
    <cellStyle name="40% - Ênfase3 34" xfId="4059"/>
    <cellStyle name="40% - Ênfase3 34 2" xfId="4060"/>
    <cellStyle name="40% - Ênfase3 35" xfId="4061"/>
    <cellStyle name="40% - Ênfase3 35 2" xfId="4062"/>
    <cellStyle name="40% - Ênfase3 36" xfId="4063"/>
    <cellStyle name="40% - Ênfase3 36 2" xfId="4064"/>
    <cellStyle name="40% - Ênfase3 37" xfId="4065"/>
    <cellStyle name="40% - Ênfase3 37 2" xfId="4066"/>
    <cellStyle name="40% - Ênfase3 38" xfId="4067"/>
    <cellStyle name="40% - Ênfase3 38 2" xfId="4068"/>
    <cellStyle name="40% - Ênfase3 39" xfId="4069"/>
    <cellStyle name="40% - Ênfase3 39 2" xfId="4070"/>
    <cellStyle name="40% - Ênfase3 4" xfId="4071"/>
    <cellStyle name="40% - Ênfase3 4 2" xfId="4072"/>
    <cellStyle name="40% - Ênfase3 4 2 2" xfId="4073"/>
    <cellStyle name="40% - Ênfase3 4 2 2 2" xfId="4074"/>
    <cellStyle name="40% - Ênfase3 4 2 2 3" xfId="4075"/>
    <cellStyle name="40% - Ênfase3 4 2 2 4" xfId="4076"/>
    <cellStyle name="40% - Ênfase3 4 2 3" xfId="4077"/>
    <cellStyle name="40% - Ênfase3 4 2 3 2" xfId="4078"/>
    <cellStyle name="40% - Ênfase3 4 2 4" xfId="4079"/>
    <cellStyle name="40% - Ênfase3 4 2 4 2" xfId="4080"/>
    <cellStyle name="40% - Ênfase3 4 2 4_COSAN SA - IFRS" xfId="32094"/>
    <cellStyle name="40% - Ênfase3 4 2 5" xfId="4081"/>
    <cellStyle name="40% - Ênfase3 4 2 6" xfId="4082"/>
    <cellStyle name="40% - Ênfase3 4 2 7" xfId="4083"/>
    <cellStyle name="40% - Ênfase3 4 2_13-Endividamento" xfId="4084"/>
    <cellStyle name="40% - Ênfase3 4 3" xfId="4085"/>
    <cellStyle name="40% - Ênfase3 4 3 2" xfId="4086"/>
    <cellStyle name="40% - Ênfase3 4 3 3" xfId="4087"/>
    <cellStyle name="40% - Ênfase3 4 3 4" xfId="4088"/>
    <cellStyle name="40% - Ênfase3 4 4" xfId="4089"/>
    <cellStyle name="40% - Ênfase3 4 4 2" xfId="4090"/>
    <cellStyle name="40% - Ênfase3 4 5" xfId="4091"/>
    <cellStyle name="40% - Ênfase3 4 5 2" xfId="4092"/>
    <cellStyle name="40% - Ênfase3 4 5_COSAN SA - IFRS" xfId="32095"/>
    <cellStyle name="40% - Ênfase3 4 6" xfId="4093"/>
    <cellStyle name="40% - Ênfase3 4 7" xfId="4094"/>
    <cellStyle name="40% - Ênfase3 4 8" xfId="4095"/>
    <cellStyle name="40% - Ênfase3 4_1.1 - Apuração IRPJ_CSLL - 2100 - 2012_MAI_V1" xfId="4096"/>
    <cellStyle name="40% - Ênfase3 40" xfId="4097"/>
    <cellStyle name="40% - Ênfase3 40 2" xfId="4098"/>
    <cellStyle name="40% - Ênfase3 41" xfId="4099"/>
    <cellStyle name="40% - Ênfase3 42" xfId="4100"/>
    <cellStyle name="40% - Ênfase3 43" xfId="4101"/>
    <cellStyle name="40% - Ênfase3 44" xfId="4102"/>
    <cellStyle name="40% - Ênfase3 5" xfId="4103"/>
    <cellStyle name="40% - Ênfase3 5 2" xfId="4104"/>
    <cellStyle name="40% - Ênfase3 5 2 2" xfId="4105"/>
    <cellStyle name="40% - Ênfase3 5 2 2 2" xfId="4106"/>
    <cellStyle name="40% - Ênfase3 5 2 2 3" xfId="4107"/>
    <cellStyle name="40% - Ênfase3 5 2 2 4" xfId="4108"/>
    <cellStyle name="40% - Ênfase3 5 2 3" xfId="4109"/>
    <cellStyle name="40% - Ênfase3 5 2 3 2" xfId="4110"/>
    <cellStyle name="40% - Ênfase3 5 2 4" xfId="4111"/>
    <cellStyle name="40% - Ênfase3 5 2 4 2" xfId="4112"/>
    <cellStyle name="40% - Ênfase3 5 2 4_COSAN SA - IFRS" xfId="32096"/>
    <cellStyle name="40% - Ênfase3 5 2 5" xfId="4113"/>
    <cellStyle name="40% - Ênfase3 5 2 6" xfId="4114"/>
    <cellStyle name="40% - Ênfase3 5 2 7" xfId="4115"/>
    <cellStyle name="40% - Ênfase3 5 2_13-Endividamento" xfId="4116"/>
    <cellStyle name="40% - Ênfase3 5 3" xfId="4117"/>
    <cellStyle name="40% - Ênfase3 5 3 2" xfId="4118"/>
    <cellStyle name="40% - Ênfase3 5 3 3" xfId="4119"/>
    <cellStyle name="40% - Ênfase3 5 3 4" xfId="4120"/>
    <cellStyle name="40% - Ênfase3 5 4" xfId="4121"/>
    <cellStyle name="40% - Ênfase3 5 4 2" xfId="4122"/>
    <cellStyle name="40% - Ênfase3 5 5" xfId="4123"/>
    <cellStyle name="40% - Ênfase3 5 5 2" xfId="4124"/>
    <cellStyle name="40% - Ênfase3 5 5_COSAN SA - IFRS" xfId="32097"/>
    <cellStyle name="40% - Ênfase3 5 6" xfId="4125"/>
    <cellStyle name="40% - Ênfase3 5 7" xfId="4126"/>
    <cellStyle name="40% - Ênfase3 5 8" xfId="4127"/>
    <cellStyle name="40% - Ênfase3 5_1.1 - Apuração IRPJ_CSLL - 2100 - 2012_MAI_V1" xfId="4128"/>
    <cellStyle name="40% - Ênfase3 6" xfId="4129"/>
    <cellStyle name="40% - Ênfase3 6 2" xfId="4130"/>
    <cellStyle name="40% - Ênfase3 6 2 2" xfId="4131"/>
    <cellStyle name="40% - Ênfase3 6 2 2 2" xfId="4132"/>
    <cellStyle name="40% - Ênfase3 6 2 2 3" xfId="4133"/>
    <cellStyle name="40% - Ênfase3 6 2 2 4" xfId="4134"/>
    <cellStyle name="40% - Ênfase3 6 2 3" xfId="4135"/>
    <cellStyle name="40% - Ênfase3 6 2 3 2" xfId="4136"/>
    <cellStyle name="40% - Ênfase3 6 2 4" xfId="4137"/>
    <cellStyle name="40% - Ênfase3 6 2 4 2" xfId="4138"/>
    <cellStyle name="40% - Ênfase3 6 2 4_COSAN SA - IFRS" xfId="32098"/>
    <cellStyle name="40% - Ênfase3 6 2 5" xfId="4139"/>
    <cellStyle name="40% - Ênfase3 6 2 6" xfId="4140"/>
    <cellStyle name="40% - Ênfase3 6 2 7" xfId="4141"/>
    <cellStyle name="40% - Ênfase3 6 2_13-Endividamento" xfId="4142"/>
    <cellStyle name="40% - Ênfase3 6 3" xfId="4143"/>
    <cellStyle name="40% - Ênfase3 6 3 2" xfId="4144"/>
    <cellStyle name="40% - Ênfase3 6 3 3" xfId="4145"/>
    <cellStyle name="40% - Ênfase3 6 3 4" xfId="4146"/>
    <cellStyle name="40% - Ênfase3 6 4" xfId="4147"/>
    <cellStyle name="40% - Ênfase3 6 4 2" xfId="4148"/>
    <cellStyle name="40% - Ênfase3 6 5" xfId="4149"/>
    <cellStyle name="40% - Ênfase3 6 5 2" xfId="4150"/>
    <cellStyle name="40% - Ênfase3 6 5_COSAN SA - IFRS" xfId="32099"/>
    <cellStyle name="40% - Ênfase3 6 6" xfId="4151"/>
    <cellStyle name="40% - Ênfase3 6 7" xfId="4152"/>
    <cellStyle name="40% - Ênfase3 6 8" xfId="4153"/>
    <cellStyle name="40% - Ênfase3 6_1.1 - Apuração IRPJ_CSLL - 2100 - 2012_MAI_V1" xfId="4154"/>
    <cellStyle name="40% - Ênfase3 7" xfId="4155"/>
    <cellStyle name="40% - Ênfase3 7 2" xfId="4156"/>
    <cellStyle name="40% - Ênfase3 7 2 2" xfId="4157"/>
    <cellStyle name="40% - Ênfase3 7 2 3" xfId="4158"/>
    <cellStyle name="40% - Ênfase3 7 2 4" xfId="4159"/>
    <cellStyle name="40% - Ênfase3 7 2 5" xfId="4160"/>
    <cellStyle name="40% - Ênfase3 7 2 6" xfId="4161"/>
    <cellStyle name="40% - Ênfase3 7 3" xfId="4162"/>
    <cellStyle name="40% - Ênfase3 7 3 2" xfId="4163"/>
    <cellStyle name="40% - Ênfase3 7 4" xfId="4164"/>
    <cellStyle name="40% - Ênfase3 7 4 2" xfId="4165"/>
    <cellStyle name="40% - Ênfase3 7 4_COSAN SA - IFRS" xfId="32100"/>
    <cellStyle name="40% - Ênfase3 7 5" xfId="4166"/>
    <cellStyle name="40% - Ênfase3 7 6" xfId="4167"/>
    <cellStyle name="40% - Ênfase3 7 7" xfId="4168"/>
    <cellStyle name="40% - Ênfase3 7_13-Endividamento" xfId="4169"/>
    <cellStyle name="40% - Ênfase3 8" xfId="4170"/>
    <cellStyle name="40% - Ênfase3 8 2" xfId="4171"/>
    <cellStyle name="40% - Ênfase3 8 2 2" xfId="4172"/>
    <cellStyle name="40% - Ênfase3 8 2 3" xfId="4173"/>
    <cellStyle name="40% - Ênfase3 8 3" xfId="4174"/>
    <cellStyle name="40% - Ênfase3 8 4" xfId="4175"/>
    <cellStyle name="40% - Ênfase3 8_BP - Raízen Combustíveis" xfId="4176"/>
    <cellStyle name="40% - Ênfase3 9" xfId="4177"/>
    <cellStyle name="40% - Ênfase3 9 2" xfId="4178"/>
    <cellStyle name="40% - Ênfase3 9 2 2" xfId="4179"/>
    <cellStyle name="40% - Ênfase3 9 2 3" xfId="4180"/>
    <cellStyle name="40% - Ênfase3 9 2 4" xfId="4181"/>
    <cellStyle name="40% - Ênfase3 9 2_Display" xfId="4182"/>
    <cellStyle name="40% - Ênfase3 9 3" xfId="4183"/>
    <cellStyle name="40% - Ênfase3 9 4" xfId="4184"/>
    <cellStyle name="40% - Ênfase3 9 5" xfId="4185"/>
    <cellStyle name="40% - Ênfase3 9_BP - Raízen Combustíveis" xfId="4186"/>
    <cellStyle name="40% - Ênfase4" xfId="32101"/>
    <cellStyle name="40% - Ênfase4 10" xfId="4187"/>
    <cellStyle name="40% - Ênfase4 10 2" xfId="4188"/>
    <cellStyle name="40% - Ênfase4 10_BP - Raízen Combustíveis" xfId="4189"/>
    <cellStyle name="40% - Ênfase4 11" xfId="4190"/>
    <cellStyle name="40% - Ênfase4 11 2" xfId="4191"/>
    <cellStyle name="40% - Ênfase4 11_Maio-2012" xfId="4192"/>
    <cellStyle name="40% - Ênfase4 12" xfId="4193"/>
    <cellStyle name="40% - Ênfase4 12 2" xfId="4194"/>
    <cellStyle name="40% - Ênfase4 12_Maio-2012" xfId="4195"/>
    <cellStyle name="40% - Ênfase4 13" xfId="4196"/>
    <cellStyle name="40% - Ênfase4 13 2" xfId="4197"/>
    <cellStyle name="40% - Ênfase4 13_Maio-2012" xfId="4198"/>
    <cellStyle name="40% - Ênfase4 14" xfId="4199"/>
    <cellStyle name="40% - Ênfase4 14 2" xfId="4200"/>
    <cellStyle name="40% - Ênfase4 14_Maio-2012" xfId="4201"/>
    <cellStyle name="40% - Ênfase4 15" xfId="4202"/>
    <cellStyle name="40% - Ênfase4 15 2" xfId="4203"/>
    <cellStyle name="40% - Ênfase4 15_Maio-2012" xfId="4204"/>
    <cellStyle name="40% - Ênfase4 16" xfId="4205"/>
    <cellStyle name="40% - Ênfase4 16 2" xfId="4206"/>
    <cellStyle name="40% - Ênfase4 16_Maio-2012" xfId="4207"/>
    <cellStyle name="40% - Ênfase4 17" xfId="4208"/>
    <cellStyle name="40% - Ênfase4 17 2" xfId="4209"/>
    <cellStyle name="40% - Ênfase4 17_Maio-2012" xfId="4210"/>
    <cellStyle name="40% - Ênfase4 18" xfId="4211"/>
    <cellStyle name="40% - Ênfase4 18 2" xfId="4212"/>
    <cellStyle name="40% - Ênfase4 18_Maio-2012" xfId="4213"/>
    <cellStyle name="40% - Ênfase4 19" xfId="4214"/>
    <cellStyle name="40% - Ênfase4 19 2" xfId="4215"/>
    <cellStyle name="40% - Ênfase4 19_Maio-2012" xfId="4216"/>
    <cellStyle name="40% - Ênfase4 2" xfId="4217"/>
    <cellStyle name="40% - Ênfase4 2 10" xfId="4218"/>
    <cellStyle name="40% - Ênfase4 2 11" xfId="4219"/>
    <cellStyle name="40% - Ênfase4 2 2" xfId="4220"/>
    <cellStyle name="40% - Ênfase4 2 2 2" xfId="4221"/>
    <cellStyle name="40% - Ênfase4 2 2 2 2" xfId="4222"/>
    <cellStyle name="40% - Ênfase4 2 2 2 3" xfId="4223"/>
    <cellStyle name="40% - Ênfase4 2 2 2 4" xfId="4224"/>
    <cellStyle name="40% - Ênfase4 2 2 3" xfId="4225"/>
    <cellStyle name="40% - Ênfase4 2 2 3 2" xfId="4226"/>
    <cellStyle name="40% - Ênfase4 2 2 4" xfId="4227"/>
    <cellStyle name="40% - Ênfase4 2 2 4 2" xfId="4228"/>
    <cellStyle name="40% - Ênfase4 2 2 4_COSAN SA - IFRS" xfId="32102"/>
    <cellStyle name="40% - Ênfase4 2 2 5" xfId="4229"/>
    <cellStyle name="40% - Ênfase4 2 2 6" xfId="4230"/>
    <cellStyle name="40% - Ênfase4 2 2 7" xfId="4231"/>
    <cellStyle name="40% - Ênfase4 2 2_13-Endividamento" xfId="4232"/>
    <cellStyle name="40% - Ênfase4 2 3" xfId="4233"/>
    <cellStyle name="40% - Ênfase4 2 3 2" xfId="4234"/>
    <cellStyle name="40% - Ênfase4 2 3 3" xfId="4235"/>
    <cellStyle name="40% - Ênfase4 2 3 4" xfId="4236"/>
    <cellStyle name="40% - Ênfase4 2 4" xfId="4237"/>
    <cellStyle name="40% - Ênfase4 2 4 2" xfId="4238"/>
    <cellStyle name="40% - Ênfase4 2 4 3" xfId="4239"/>
    <cellStyle name="40% - Ênfase4 2 4 4" xfId="4240"/>
    <cellStyle name="40% - Ênfase4 2 5" xfId="4241"/>
    <cellStyle name="40% - Ênfase4 2 5 2" xfId="4242"/>
    <cellStyle name="40% - Ênfase4 2 5 3" xfId="4243"/>
    <cellStyle name="40% - Ênfase4 2 5 4" xfId="4244"/>
    <cellStyle name="40% - Ênfase4 2 6" xfId="4245"/>
    <cellStyle name="40% - Ênfase4 2 6 2" xfId="4246"/>
    <cellStyle name="40% - Ênfase4 2 6 3" xfId="4247"/>
    <cellStyle name="40% - Ênfase4 2 7" xfId="4248"/>
    <cellStyle name="40% - Ênfase4 2 7 2" xfId="4249"/>
    <cellStyle name="40% - Ênfase4 2 8" xfId="4250"/>
    <cellStyle name="40% - Ênfase4 2 8 2" xfId="4251"/>
    <cellStyle name="40% - Ênfase4 2 8_COSAN SA - IFRS" xfId="32103"/>
    <cellStyle name="40% - Ênfase4 2 9" xfId="4252"/>
    <cellStyle name="40% - Ênfase4 2_1.1 - Apuração IRPJ_CSLL - 2100 - 2012_MAI_V1" xfId="4253"/>
    <cellStyle name="40% - Ênfase4 20" xfId="4254"/>
    <cellStyle name="40% - Ênfase4 20 2" xfId="4255"/>
    <cellStyle name="40% - Ênfase4 20_Maio-2012" xfId="4256"/>
    <cellStyle name="40% - Ênfase4 21" xfId="4257"/>
    <cellStyle name="40% - Ênfase4 21 2" xfId="4258"/>
    <cellStyle name="40% - Ênfase4 21_Maio-2012" xfId="4259"/>
    <cellStyle name="40% - Ênfase4 22" xfId="4260"/>
    <cellStyle name="40% - Ênfase4 22 2" xfId="4261"/>
    <cellStyle name="40% - Ênfase4 22_Maio-2012" xfId="4262"/>
    <cellStyle name="40% - Ênfase4 23" xfId="4263"/>
    <cellStyle name="40% - Ênfase4 23 2" xfId="4264"/>
    <cellStyle name="40% - Ênfase4 23_Maio-2012" xfId="4265"/>
    <cellStyle name="40% - Ênfase4 24" xfId="4266"/>
    <cellStyle name="40% - Ênfase4 24 2" xfId="4267"/>
    <cellStyle name="40% - Ênfase4 24_Maio-2012" xfId="4268"/>
    <cellStyle name="40% - Ênfase4 25" xfId="4269"/>
    <cellStyle name="40% - Ênfase4 25 2" xfId="4270"/>
    <cellStyle name="40% - Ênfase4 25_Maio-2012" xfId="4271"/>
    <cellStyle name="40% - Ênfase4 26" xfId="4272"/>
    <cellStyle name="40% - Ênfase4 26 2" xfId="4273"/>
    <cellStyle name="40% - Ênfase4 26_Maio-2012" xfId="4274"/>
    <cellStyle name="40% - Ênfase4 27" xfId="4275"/>
    <cellStyle name="40% - Ênfase4 27 2" xfId="4276"/>
    <cellStyle name="40% - Ênfase4 27_Maio-2012" xfId="4277"/>
    <cellStyle name="40% - Ênfase4 28" xfId="4278"/>
    <cellStyle name="40% - Ênfase4 28 2" xfId="4279"/>
    <cellStyle name="40% - Ênfase4 28_Maio-2012" xfId="4280"/>
    <cellStyle name="40% - Ênfase4 29" xfId="4281"/>
    <cellStyle name="40% - Ênfase4 29 2" xfId="4282"/>
    <cellStyle name="40% - Ênfase4 29_Maio-2012" xfId="4283"/>
    <cellStyle name="40% - Ênfase4 3" xfId="4284"/>
    <cellStyle name="40% - Ênfase4 3 2" xfId="4285"/>
    <cellStyle name="40% - Ênfase4 3 2 2" xfId="4286"/>
    <cellStyle name="40% - Ênfase4 3 2 2 2" xfId="4287"/>
    <cellStyle name="40% - Ênfase4 3 2 2 3" xfId="4288"/>
    <cellStyle name="40% - Ênfase4 3 2 2 4" xfId="4289"/>
    <cellStyle name="40% - Ênfase4 3 2 3" xfId="4290"/>
    <cellStyle name="40% - Ênfase4 3 2 3 2" xfId="4291"/>
    <cellStyle name="40% - Ênfase4 3 2 4" xfId="4292"/>
    <cellStyle name="40% - Ênfase4 3 2 4 2" xfId="4293"/>
    <cellStyle name="40% - Ênfase4 3 2 4_COSAN SA - IFRS" xfId="32104"/>
    <cellStyle name="40% - Ênfase4 3 2 5" xfId="4294"/>
    <cellStyle name="40% - Ênfase4 3 2 6" xfId="4295"/>
    <cellStyle name="40% - Ênfase4 3 2 7" xfId="4296"/>
    <cellStyle name="40% - Ênfase4 3 2_13-Endividamento" xfId="4297"/>
    <cellStyle name="40% - Ênfase4 3 3" xfId="4298"/>
    <cellStyle name="40% - Ênfase4 3 3 2" xfId="4299"/>
    <cellStyle name="40% - Ênfase4 3 3 3" xfId="4300"/>
    <cellStyle name="40% - Ênfase4 3 3 4" xfId="4301"/>
    <cellStyle name="40% - Ênfase4 3 4" xfId="4302"/>
    <cellStyle name="40% - Ênfase4 3 4 2" xfId="4303"/>
    <cellStyle name="40% - Ênfase4 3 5" xfId="4304"/>
    <cellStyle name="40% - Ênfase4 3 5 2" xfId="4305"/>
    <cellStyle name="40% - Ênfase4 3 5_COSAN SA - IFRS" xfId="32105"/>
    <cellStyle name="40% - Ênfase4 3 6" xfId="4306"/>
    <cellStyle name="40% - Ênfase4 3 7" xfId="4307"/>
    <cellStyle name="40% - Ênfase4 3 8" xfId="4308"/>
    <cellStyle name="40% - Ênfase4 3_1.1 - Apuração IRPJ_CSLL - 2100 - 2012_MAI_V1" xfId="4309"/>
    <cellStyle name="40% - Ênfase4 30" xfId="4310"/>
    <cellStyle name="40% - Ênfase4 30 2" xfId="4311"/>
    <cellStyle name="40% - Ênfase4 30_Maio-2012" xfId="4312"/>
    <cellStyle name="40% - Ênfase4 31" xfId="4313"/>
    <cellStyle name="40% - Ênfase4 31 2" xfId="4314"/>
    <cellStyle name="40% - Ênfase4 32" xfId="4315"/>
    <cellStyle name="40% - Ênfase4 33" xfId="4316"/>
    <cellStyle name="40% - Ênfase4 33 2" xfId="4317"/>
    <cellStyle name="40% - Ênfase4 33 3" xfId="4318"/>
    <cellStyle name="40% - Ênfase4 33 4" xfId="4319"/>
    <cellStyle name="40% - Ênfase4 34" xfId="4320"/>
    <cellStyle name="40% - Ênfase4 34 2" xfId="4321"/>
    <cellStyle name="40% - Ênfase4 35" xfId="4322"/>
    <cellStyle name="40% - Ênfase4 35 2" xfId="4323"/>
    <cellStyle name="40% - Ênfase4 36" xfId="4324"/>
    <cellStyle name="40% - Ênfase4 36 2" xfId="4325"/>
    <cellStyle name="40% - Ênfase4 37" xfId="4326"/>
    <cellStyle name="40% - Ênfase4 37 2" xfId="4327"/>
    <cellStyle name="40% - Ênfase4 38" xfId="4328"/>
    <cellStyle name="40% - Ênfase4 38 2" xfId="4329"/>
    <cellStyle name="40% - Ênfase4 39" xfId="4330"/>
    <cellStyle name="40% - Ênfase4 39 2" xfId="4331"/>
    <cellStyle name="40% - Ênfase4 4" xfId="4332"/>
    <cellStyle name="40% - Ênfase4 4 2" xfId="4333"/>
    <cellStyle name="40% - Ênfase4 4 2 2" xfId="4334"/>
    <cellStyle name="40% - Ênfase4 4 2 2 2" xfId="4335"/>
    <cellStyle name="40% - Ênfase4 4 2 2 3" xfId="4336"/>
    <cellStyle name="40% - Ênfase4 4 2 2 4" xfId="4337"/>
    <cellStyle name="40% - Ênfase4 4 2 3" xfId="4338"/>
    <cellStyle name="40% - Ênfase4 4 2 3 2" xfId="4339"/>
    <cellStyle name="40% - Ênfase4 4 2 4" xfId="4340"/>
    <cellStyle name="40% - Ênfase4 4 2 4 2" xfId="4341"/>
    <cellStyle name="40% - Ênfase4 4 2 4_COSAN SA - IFRS" xfId="32106"/>
    <cellStyle name="40% - Ênfase4 4 2 5" xfId="4342"/>
    <cellStyle name="40% - Ênfase4 4 2 6" xfId="4343"/>
    <cellStyle name="40% - Ênfase4 4 2 7" xfId="4344"/>
    <cellStyle name="40% - Ênfase4 4 2_13-Endividamento" xfId="4345"/>
    <cellStyle name="40% - Ênfase4 4 3" xfId="4346"/>
    <cellStyle name="40% - Ênfase4 4 3 2" xfId="4347"/>
    <cellStyle name="40% - Ênfase4 4 3 3" xfId="4348"/>
    <cellStyle name="40% - Ênfase4 4 3 4" xfId="4349"/>
    <cellStyle name="40% - Ênfase4 4 4" xfId="4350"/>
    <cellStyle name="40% - Ênfase4 4 4 2" xfId="4351"/>
    <cellStyle name="40% - Ênfase4 4 5" xfId="4352"/>
    <cellStyle name="40% - Ênfase4 4 5 2" xfId="4353"/>
    <cellStyle name="40% - Ênfase4 4 5_COSAN SA - IFRS" xfId="32107"/>
    <cellStyle name="40% - Ênfase4 4 6" xfId="4354"/>
    <cellStyle name="40% - Ênfase4 4 7" xfId="4355"/>
    <cellStyle name="40% - Ênfase4 4 8" xfId="4356"/>
    <cellStyle name="40% - Ênfase4 4_1.1 - Apuração IRPJ_CSLL - 2100 - 2012_MAI_V1" xfId="4357"/>
    <cellStyle name="40% - Ênfase4 40" xfId="4358"/>
    <cellStyle name="40% - Ênfase4 40 2" xfId="4359"/>
    <cellStyle name="40% - Ênfase4 41" xfId="4360"/>
    <cellStyle name="40% - Ênfase4 42" xfId="4361"/>
    <cellStyle name="40% - Ênfase4 43" xfId="4362"/>
    <cellStyle name="40% - Ênfase4 44" xfId="4363"/>
    <cellStyle name="40% - Ênfase4 5" xfId="4364"/>
    <cellStyle name="40% - Ênfase4 5 2" xfId="4365"/>
    <cellStyle name="40% - Ênfase4 5 2 2" xfId="4366"/>
    <cellStyle name="40% - Ênfase4 5 2 2 2" xfId="4367"/>
    <cellStyle name="40% - Ênfase4 5 2 2 3" xfId="4368"/>
    <cellStyle name="40% - Ênfase4 5 2 2 4" xfId="4369"/>
    <cellStyle name="40% - Ênfase4 5 2 3" xfId="4370"/>
    <cellStyle name="40% - Ênfase4 5 2 3 2" xfId="4371"/>
    <cellStyle name="40% - Ênfase4 5 2 4" xfId="4372"/>
    <cellStyle name="40% - Ênfase4 5 2 4 2" xfId="4373"/>
    <cellStyle name="40% - Ênfase4 5 2 4_COSAN SA - IFRS" xfId="32108"/>
    <cellStyle name="40% - Ênfase4 5 2 5" xfId="4374"/>
    <cellStyle name="40% - Ênfase4 5 2 6" xfId="4375"/>
    <cellStyle name="40% - Ênfase4 5 2 7" xfId="4376"/>
    <cellStyle name="40% - Ênfase4 5 2_13-Endividamento" xfId="4377"/>
    <cellStyle name="40% - Ênfase4 5 3" xfId="4378"/>
    <cellStyle name="40% - Ênfase4 5 3 2" xfId="4379"/>
    <cellStyle name="40% - Ênfase4 5 3 3" xfId="4380"/>
    <cellStyle name="40% - Ênfase4 5 3 4" xfId="4381"/>
    <cellStyle name="40% - Ênfase4 5 4" xfId="4382"/>
    <cellStyle name="40% - Ênfase4 5 4 2" xfId="4383"/>
    <cellStyle name="40% - Ênfase4 5 5" xfId="4384"/>
    <cellStyle name="40% - Ênfase4 5 5 2" xfId="4385"/>
    <cellStyle name="40% - Ênfase4 5 5_COSAN SA - IFRS" xfId="32109"/>
    <cellStyle name="40% - Ênfase4 5 6" xfId="4386"/>
    <cellStyle name="40% - Ênfase4 5 7" xfId="4387"/>
    <cellStyle name="40% - Ênfase4 5 8" xfId="4388"/>
    <cellStyle name="40% - Ênfase4 5_1.1 - Apuração IRPJ_CSLL - 2100 - 2012_MAI_V1" xfId="4389"/>
    <cellStyle name="40% - Ênfase4 6" xfId="4390"/>
    <cellStyle name="40% - Ênfase4 6 2" xfId="4391"/>
    <cellStyle name="40% - Ênfase4 6 2 2" xfId="4392"/>
    <cellStyle name="40% - Ênfase4 6 2 2 2" xfId="4393"/>
    <cellStyle name="40% - Ênfase4 6 2 2 3" xfId="4394"/>
    <cellStyle name="40% - Ênfase4 6 2 2 4" xfId="4395"/>
    <cellStyle name="40% - Ênfase4 6 2 3" xfId="4396"/>
    <cellStyle name="40% - Ênfase4 6 2 3 2" xfId="4397"/>
    <cellStyle name="40% - Ênfase4 6 2 4" xfId="4398"/>
    <cellStyle name="40% - Ênfase4 6 2 4 2" xfId="4399"/>
    <cellStyle name="40% - Ênfase4 6 2 4_COSAN SA - IFRS" xfId="32110"/>
    <cellStyle name="40% - Ênfase4 6 2 5" xfId="4400"/>
    <cellStyle name="40% - Ênfase4 6 2 6" xfId="4401"/>
    <cellStyle name="40% - Ênfase4 6 2 7" xfId="4402"/>
    <cellStyle name="40% - Ênfase4 6 2_13-Endividamento" xfId="4403"/>
    <cellStyle name="40% - Ênfase4 6 3" xfId="4404"/>
    <cellStyle name="40% - Ênfase4 6 3 2" xfId="4405"/>
    <cellStyle name="40% - Ênfase4 6 3 3" xfId="4406"/>
    <cellStyle name="40% - Ênfase4 6 3 4" xfId="4407"/>
    <cellStyle name="40% - Ênfase4 6 4" xfId="4408"/>
    <cellStyle name="40% - Ênfase4 6 4 2" xfId="4409"/>
    <cellStyle name="40% - Ênfase4 6 5" xfId="4410"/>
    <cellStyle name="40% - Ênfase4 6 5 2" xfId="4411"/>
    <cellStyle name="40% - Ênfase4 6 5_COSAN SA - IFRS" xfId="32111"/>
    <cellStyle name="40% - Ênfase4 6 6" xfId="4412"/>
    <cellStyle name="40% - Ênfase4 6 7" xfId="4413"/>
    <cellStyle name="40% - Ênfase4 6 8" xfId="4414"/>
    <cellStyle name="40% - Ênfase4 6_1.1 - Apuração IRPJ_CSLL - 2100 - 2012_MAI_V1" xfId="4415"/>
    <cellStyle name="40% - Ênfase4 7" xfId="4416"/>
    <cellStyle name="40% - Ênfase4 7 2" xfId="4417"/>
    <cellStyle name="40% - Ênfase4 7 2 2" xfId="4418"/>
    <cellStyle name="40% - Ênfase4 7 2 3" xfId="4419"/>
    <cellStyle name="40% - Ênfase4 7 2 4" xfId="4420"/>
    <cellStyle name="40% - Ênfase4 7 2 5" xfId="4421"/>
    <cellStyle name="40% - Ênfase4 7 2 6" xfId="4422"/>
    <cellStyle name="40% - Ênfase4 7 3" xfId="4423"/>
    <cellStyle name="40% - Ênfase4 7 3 2" xfId="4424"/>
    <cellStyle name="40% - Ênfase4 7 4" xfId="4425"/>
    <cellStyle name="40% - Ênfase4 7 4 2" xfId="4426"/>
    <cellStyle name="40% - Ênfase4 7 4_COSAN SA - IFRS" xfId="32112"/>
    <cellStyle name="40% - Ênfase4 7 5" xfId="4427"/>
    <cellStyle name="40% - Ênfase4 7 6" xfId="4428"/>
    <cellStyle name="40% - Ênfase4 7 7" xfId="4429"/>
    <cellStyle name="40% - Ênfase4 7_13-Endividamento" xfId="4430"/>
    <cellStyle name="40% - Ênfase4 8" xfId="4431"/>
    <cellStyle name="40% - Ênfase4 8 2" xfId="4432"/>
    <cellStyle name="40% - Ênfase4 8 2 2" xfId="4433"/>
    <cellStyle name="40% - Ênfase4 8 2 3" xfId="4434"/>
    <cellStyle name="40% - Ênfase4 8 3" xfId="4435"/>
    <cellStyle name="40% - Ênfase4 8 4" xfId="4436"/>
    <cellStyle name="40% - Ênfase4 8_BP - Raízen Combustíveis" xfId="4437"/>
    <cellStyle name="40% - Ênfase4 9" xfId="4438"/>
    <cellStyle name="40% - Ênfase4 9 2" xfId="4439"/>
    <cellStyle name="40% - Ênfase4 9 2 2" xfId="4440"/>
    <cellStyle name="40% - Ênfase4 9 2 3" xfId="4441"/>
    <cellStyle name="40% - Ênfase4 9 2 4" xfId="4442"/>
    <cellStyle name="40% - Ênfase4 9 2_Display" xfId="4443"/>
    <cellStyle name="40% - Ênfase4 9 3" xfId="4444"/>
    <cellStyle name="40% - Ênfase4 9 4" xfId="4445"/>
    <cellStyle name="40% - Ênfase4 9 5" xfId="4446"/>
    <cellStyle name="40% - Ênfase4 9_BP - Raízen Combustíveis" xfId="4447"/>
    <cellStyle name="40% - Ênfase5" xfId="32113"/>
    <cellStyle name="40% - Ênfase5 10" xfId="4448"/>
    <cellStyle name="40% - Ênfase5 10 2" xfId="4449"/>
    <cellStyle name="40% - Ênfase5 10_BP - Raízen Combustíveis" xfId="4450"/>
    <cellStyle name="40% - Ênfase5 11" xfId="4451"/>
    <cellStyle name="40% - Ênfase5 11 2" xfId="4452"/>
    <cellStyle name="40% - Ênfase5 11_Maio-2012" xfId="4453"/>
    <cellStyle name="40% - Ênfase5 12" xfId="4454"/>
    <cellStyle name="40% - Ênfase5 12 2" xfId="4455"/>
    <cellStyle name="40% - Ênfase5 12_Maio-2012" xfId="4456"/>
    <cellStyle name="40% - Ênfase5 13" xfId="4457"/>
    <cellStyle name="40% - Ênfase5 13 2" xfId="4458"/>
    <cellStyle name="40% - Ênfase5 13_Maio-2012" xfId="4459"/>
    <cellStyle name="40% - Ênfase5 14" xfId="4460"/>
    <cellStyle name="40% - Ênfase5 14 2" xfId="4461"/>
    <cellStyle name="40% - Ênfase5 14_Maio-2012" xfId="4462"/>
    <cellStyle name="40% - Ênfase5 15" xfId="4463"/>
    <cellStyle name="40% - Ênfase5 15 2" xfId="4464"/>
    <cellStyle name="40% - Ênfase5 15_Maio-2012" xfId="4465"/>
    <cellStyle name="40% - Ênfase5 16" xfId="4466"/>
    <cellStyle name="40% - Ênfase5 16 2" xfId="4467"/>
    <cellStyle name="40% - Ênfase5 16_Maio-2012" xfId="4468"/>
    <cellStyle name="40% - Ênfase5 17" xfId="4469"/>
    <cellStyle name="40% - Ênfase5 17 2" xfId="4470"/>
    <cellStyle name="40% - Ênfase5 17_Maio-2012" xfId="4471"/>
    <cellStyle name="40% - Ênfase5 18" xfId="4472"/>
    <cellStyle name="40% - Ênfase5 18 2" xfId="4473"/>
    <cellStyle name="40% - Ênfase5 18_Maio-2012" xfId="4474"/>
    <cellStyle name="40% - Ênfase5 19" xfId="4475"/>
    <cellStyle name="40% - Ênfase5 19 2" xfId="4476"/>
    <cellStyle name="40% - Ênfase5 19_Maio-2012" xfId="4477"/>
    <cellStyle name="40% - Ênfase5 2" xfId="4478"/>
    <cellStyle name="40% - Ênfase5 2 10" xfId="4479"/>
    <cellStyle name="40% - Ênfase5 2 11" xfId="4480"/>
    <cellStyle name="40% - Ênfase5 2 2" xfId="4481"/>
    <cellStyle name="40% - Ênfase5 2 2 2" xfId="4482"/>
    <cellStyle name="40% - Ênfase5 2 2 2 2" xfId="4483"/>
    <cellStyle name="40% - Ênfase5 2 2 2 3" xfId="4484"/>
    <cellStyle name="40% - Ênfase5 2 2 2 4" xfId="4485"/>
    <cellStyle name="40% - Ênfase5 2 2 3" xfId="4486"/>
    <cellStyle name="40% - Ênfase5 2 2 3 2" xfId="4487"/>
    <cellStyle name="40% - Ênfase5 2 2 4" xfId="4488"/>
    <cellStyle name="40% - Ênfase5 2 2 4 2" xfId="4489"/>
    <cellStyle name="40% - Ênfase5 2 2 4_COSAN SA - IFRS" xfId="32114"/>
    <cellStyle name="40% - Ênfase5 2 2 5" xfId="4490"/>
    <cellStyle name="40% - Ênfase5 2 2 6" xfId="4491"/>
    <cellStyle name="40% - Ênfase5 2 2 7" xfId="4492"/>
    <cellStyle name="40% - Ênfase5 2 2_13-Endividamento" xfId="4493"/>
    <cellStyle name="40% - Ênfase5 2 3" xfId="4494"/>
    <cellStyle name="40% - Ênfase5 2 3 2" xfId="4495"/>
    <cellStyle name="40% - Ênfase5 2 3 3" xfId="4496"/>
    <cellStyle name="40% - Ênfase5 2 3 4" xfId="4497"/>
    <cellStyle name="40% - Ênfase5 2 4" xfId="4498"/>
    <cellStyle name="40% - Ênfase5 2 4 2" xfId="4499"/>
    <cellStyle name="40% - Ênfase5 2 4 3" xfId="4500"/>
    <cellStyle name="40% - Ênfase5 2 4 4" xfId="4501"/>
    <cellStyle name="40% - Ênfase5 2 5" xfId="4502"/>
    <cellStyle name="40% - Ênfase5 2 5 2" xfId="4503"/>
    <cellStyle name="40% - Ênfase5 2 5 3" xfId="4504"/>
    <cellStyle name="40% - Ênfase5 2 5 4" xfId="4505"/>
    <cellStyle name="40% - Ênfase5 2 6" xfId="4506"/>
    <cellStyle name="40% - Ênfase5 2 6 2" xfId="4507"/>
    <cellStyle name="40% - Ênfase5 2 6 3" xfId="4508"/>
    <cellStyle name="40% - Ênfase5 2 7" xfId="4509"/>
    <cellStyle name="40% - Ênfase5 2 7 2" xfId="4510"/>
    <cellStyle name="40% - Ênfase5 2 8" xfId="4511"/>
    <cellStyle name="40% - Ênfase5 2 8 2" xfId="4512"/>
    <cellStyle name="40% - Ênfase5 2 8_COSAN SA - IFRS" xfId="32115"/>
    <cellStyle name="40% - Ênfase5 2 9" xfId="4513"/>
    <cellStyle name="40% - Ênfase5 2_1.1 - Apuração IRPJ_CSLL - 2100 - 2012_MAI_V1" xfId="4514"/>
    <cellStyle name="40% - Ênfase5 20" xfId="4515"/>
    <cellStyle name="40% - Ênfase5 20 2" xfId="4516"/>
    <cellStyle name="40% - Ênfase5 20_Maio-2012" xfId="4517"/>
    <cellStyle name="40% - Ênfase5 21" xfId="4518"/>
    <cellStyle name="40% - Ênfase5 21 2" xfId="4519"/>
    <cellStyle name="40% - Ênfase5 21_Maio-2012" xfId="4520"/>
    <cellStyle name="40% - Ênfase5 22" xfId="4521"/>
    <cellStyle name="40% - Ênfase5 22 2" xfId="4522"/>
    <cellStyle name="40% - Ênfase5 22_Maio-2012" xfId="4523"/>
    <cellStyle name="40% - Ênfase5 23" xfId="4524"/>
    <cellStyle name="40% - Ênfase5 23 2" xfId="4525"/>
    <cellStyle name="40% - Ênfase5 23_Maio-2012" xfId="4526"/>
    <cellStyle name="40% - Ênfase5 24" xfId="4527"/>
    <cellStyle name="40% - Ênfase5 24 2" xfId="4528"/>
    <cellStyle name="40% - Ênfase5 24_Maio-2012" xfId="4529"/>
    <cellStyle name="40% - Ênfase5 25" xfId="4530"/>
    <cellStyle name="40% - Ênfase5 25 2" xfId="4531"/>
    <cellStyle name="40% - Ênfase5 25_Maio-2012" xfId="4532"/>
    <cellStyle name="40% - Ênfase5 26" xfId="4533"/>
    <cellStyle name="40% - Ênfase5 26 2" xfId="4534"/>
    <cellStyle name="40% - Ênfase5 26_Maio-2012" xfId="4535"/>
    <cellStyle name="40% - Ênfase5 27" xfId="4536"/>
    <cellStyle name="40% - Ênfase5 27 2" xfId="4537"/>
    <cellStyle name="40% - Ênfase5 27_Maio-2012" xfId="4538"/>
    <cellStyle name="40% - Ênfase5 28" xfId="4539"/>
    <cellStyle name="40% - Ênfase5 28 2" xfId="4540"/>
    <cellStyle name="40% - Ênfase5 28_Maio-2012" xfId="4541"/>
    <cellStyle name="40% - Ênfase5 29" xfId="4542"/>
    <cellStyle name="40% - Ênfase5 29 2" xfId="4543"/>
    <cellStyle name="40% - Ênfase5 29_Maio-2012" xfId="4544"/>
    <cellStyle name="40% - Ênfase5 3" xfId="4545"/>
    <cellStyle name="40% - Ênfase5 3 2" xfId="4546"/>
    <cellStyle name="40% - Ênfase5 3 2 2" xfId="4547"/>
    <cellStyle name="40% - Ênfase5 3 2 2 2" xfId="4548"/>
    <cellStyle name="40% - Ênfase5 3 2 2 3" xfId="4549"/>
    <cellStyle name="40% - Ênfase5 3 2 2 4" xfId="4550"/>
    <cellStyle name="40% - Ênfase5 3 2 3" xfId="4551"/>
    <cellStyle name="40% - Ênfase5 3 2 3 2" xfId="4552"/>
    <cellStyle name="40% - Ênfase5 3 2 4" xfId="4553"/>
    <cellStyle name="40% - Ênfase5 3 2 4 2" xfId="4554"/>
    <cellStyle name="40% - Ênfase5 3 2 4_COSAN SA - IFRS" xfId="32116"/>
    <cellStyle name="40% - Ênfase5 3 2 5" xfId="4555"/>
    <cellStyle name="40% - Ênfase5 3 2 6" xfId="4556"/>
    <cellStyle name="40% - Ênfase5 3 2 7" xfId="4557"/>
    <cellStyle name="40% - Ênfase5 3 2_13-Endividamento" xfId="4558"/>
    <cellStyle name="40% - Ênfase5 3 3" xfId="4559"/>
    <cellStyle name="40% - Ênfase5 3 3 2" xfId="4560"/>
    <cellStyle name="40% - Ênfase5 3 3 3" xfId="4561"/>
    <cellStyle name="40% - Ênfase5 3 3 4" xfId="4562"/>
    <cellStyle name="40% - Ênfase5 3 4" xfId="4563"/>
    <cellStyle name="40% - Ênfase5 3 4 2" xfId="4564"/>
    <cellStyle name="40% - Ênfase5 3 5" xfId="4565"/>
    <cellStyle name="40% - Ênfase5 3 5 2" xfId="4566"/>
    <cellStyle name="40% - Ênfase5 3 5_COSAN SA - IFRS" xfId="32117"/>
    <cellStyle name="40% - Ênfase5 3 6" xfId="4567"/>
    <cellStyle name="40% - Ênfase5 3 7" xfId="4568"/>
    <cellStyle name="40% - Ênfase5 3 8" xfId="4569"/>
    <cellStyle name="40% - Ênfase5 3_1.1 - Apuração IRPJ_CSLL - 2100 - 2012_MAI_V1" xfId="4570"/>
    <cellStyle name="40% - Ênfase5 30" xfId="4571"/>
    <cellStyle name="40% - Ênfase5 30 2" xfId="4572"/>
    <cellStyle name="40% - Ênfase5 30_Maio-2012" xfId="4573"/>
    <cellStyle name="40% - Ênfase5 31" xfId="4574"/>
    <cellStyle name="40% - Ênfase5 31 2" xfId="4575"/>
    <cellStyle name="40% - Ênfase5 32" xfId="4576"/>
    <cellStyle name="40% - Ênfase5 33" xfId="4577"/>
    <cellStyle name="40% - Ênfase5 33 2" xfId="4578"/>
    <cellStyle name="40% - Ênfase5 33 3" xfId="4579"/>
    <cellStyle name="40% - Ênfase5 33 4" xfId="4580"/>
    <cellStyle name="40% - Ênfase5 34" xfId="4581"/>
    <cellStyle name="40% - Ênfase5 34 2" xfId="4582"/>
    <cellStyle name="40% - Ênfase5 35" xfId="4583"/>
    <cellStyle name="40% - Ênfase5 35 2" xfId="4584"/>
    <cellStyle name="40% - Ênfase5 36" xfId="4585"/>
    <cellStyle name="40% - Ênfase5 36 2" xfId="4586"/>
    <cellStyle name="40% - Ênfase5 37" xfId="4587"/>
    <cellStyle name="40% - Ênfase5 37 2" xfId="4588"/>
    <cellStyle name="40% - Ênfase5 38" xfId="4589"/>
    <cellStyle name="40% - Ênfase5 38 2" xfId="4590"/>
    <cellStyle name="40% - Ênfase5 39" xfId="4591"/>
    <cellStyle name="40% - Ênfase5 39 2" xfId="4592"/>
    <cellStyle name="40% - Ênfase5 4" xfId="4593"/>
    <cellStyle name="40% - Ênfase5 4 2" xfId="4594"/>
    <cellStyle name="40% - Ênfase5 4 2 2" xfId="4595"/>
    <cellStyle name="40% - Ênfase5 4 2 2 2" xfId="4596"/>
    <cellStyle name="40% - Ênfase5 4 2 2 3" xfId="4597"/>
    <cellStyle name="40% - Ênfase5 4 2 2 4" xfId="4598"/>
    <cellStyle name="40% - Ênfase5 4 2 3" xfId="4599"/>
    <cellStyle name="40% - Ênfase5 4 2 3 2" xfId="4600"/>
    <cellStyle name="40% - Ênfase5 4 2 4" xfId="4601"/>
    <cellStyle name="40% - Ênfase5 4 2 4 2" xfId="4602"/>
    <cellStyle name="40% - Ênfase5 4 2 4_COSAN SA - IFRS" xfId="32118"/>
    <cellStyle name="40% - Ênfase5 4 2 5" xfId="4603"/>
    <cellStyle name="40% - Ênfase5 4 2 6" xfId="4604"/>
    <cellStyle name="40% - Ênfase5 4 2 7" xfId="4605"/>
    <cellStyle name="40% - Ênfase5 4 2_13-Endividamento" xfId="4606"/>
    <cellStyle name="40% - Ênfase5 4 3" xfId="4607"/>
    <cellStyle name="40% - Ênfase5 4 3 2" xfId="4608"/>
    <cellStyle name="40% - Ênfase5 4 3 3" xfId="4609"/>
    <cellStyle name="40% - Ênfase5 4 3 4" xfId="4610"/>
    <cellStyle name="40% - Ênfase5 4 4" xfId="4611"/>
    <cellStyle name="40% - Ênfase5 4 4 2" xfId="4612"/>
    <cellStyle name="40% - Ênfase5 4 5" xfId="4613"/>
    <cellStyle name="40% - Ênfase5 4 5 2" xfId="4614"/>
    <cellStyle name="40% - Ênfase5 4 5_COSAN SA - IFRS" xfId="32119"/>
    <cellStyle name="40% - Ênfase5 4 6" xfId="4615"/>
    <cellStyle name="40% - Ênfase5 4 7" xfId="4616"/>
    <cellStyle name="40% - Ênfase5 4 8" xfId="4617"/>
    <cellStyle name="40% - Ênfase5 4_1.1 - Apuração IRPJ_CSLL - 2100 - 2012_MAI_V1" xfId="4618"/>
    <cellStyle name="40% - Ênfase5 40" xfId="4619"/>
    <cellStyle name="40% - Ênfase5 40 2" xfId="4620"/>
    <cellStyle name="40% - Ênfase5 41" xfId="4621"/>
    <cellStyle name="40% - Ênfase5 42" xfId="4622"/>
    <cellStyle name="40% - Ênfase5 43" xfId="4623"/>
    <cellStyle name="40% - Ênfase5 44" xfId="4624"/>
    <cellStyle name="40% - Ênfase5 5" xfId="4625"/>
    <cellStyle name="40% - Ênfase5 5 2" xfId="4626"/>
    <cellStyle name="40% - Ênfase5 5 2 2" xfId="4627"/>
    <cellStyle name="40% - Ênfase5 5 2 2 2" xfId="4628"/>
    <cellStyle name="40% - Ênfase5 5 2 2 3" xfId="4629"/>
    <cellStyle name="40% - Ênfase5 5 2 2 4" xfId="4630"/>
    <cellStyle name="40% - Ênfase5 5 2 3" xfId="4631"/>
    <cellStyle name="40% - Ênfase5 5 2 3 2" xfId="4632"/>
    <cellStyle name="40% - Ênfase5 5 2 4" xfId="4633"/>
    <cellStyle name="40% - Ênfase5 5 2 4 2" xfId="4634"/>
    <cellStyle name="40% - Ênfase5 5 2 4_COSAN SA - IFRS" xfId="32120"/>
    <cellStyle name="40% - Ênfase5 5 2 5" xfId="4635"/>
    <cellStyle name="40% - Ênfase5 5 2 6" xfId="4636"/>
    <cellStyle name="40% - Ênfase5 5 2 7" xfId="4637"/>
    <cellStyle name="40% - Ênfase5 5 2_13-Endividamento" xfId="4638"/>
    <cellStyle name="40% - Ênfase5 5 3" xfId="4639"/>
    <cellStyle name="40% - Ênfase5 5 3 2" xfId="4640"/>
    <cellStyle name="40% - Ênfase5 5 3 3" xfId="4641"/>
    <cellStyle name="40% - Ênfase5 5 3 4" xfId="4642"/>
    <cellStyle name="40% - Ênfase5 5 4" xfId="4643"/>
    <cellStyle name="40% - Ênfase5 5 4 2" xfId="4644"/>
    <cellStyle name="40% - Ênfase5 5 5" xfId="4645"/>
    <cellStyle name="40% - Ênfase5 5 5 2" xfId="4646"/>
    <cellStyle name="40% - Ênfase5 5 5_COSAN SA - IFRS" xfId="32121"/>
    <cellStyle name="40% - Ênfase5 5 6" xfId="4647"/>
    <cellStyle name="40% - Ênfase5 5 7" xfId="4648"/>
    <cellStyle name="40% - Ênfase5 5 8" xfId="4649"/>
    <cellStyle name="40% - Ênfase5 5_1.1 - Apuração IRPJ_CSLL - 2100 - 2012_MAI_V1" xfId="4650"/>
    <cellStyle name="40% - Ênfase5 6" xfId="4651"/>
    <cellStyle name="40% - Ênfase5 6 2" xfId="4652"/>
    <cellStyle name="40% - Ênfase5 6 2 2" xfId="4653"/>
    <cellStyle name="40% - Ênfase5 6 2 2 2" xfId="4654"/>
    <cellStyle name="40% - Ênfase5 6 2 2 3" xfId="4655"/>
    <cellStyle name="40% - Ênfase5 6 2 2 4" xfId="4656"/>
    <cellStyle name="40% - Ênfase5 6 2 3" xfId="4657"/>
    <cellStyle name="40% - Ênfase5 6 2 3 2" xfId="4658"/>
    <cellStyle name="40% - Ênfase5 6 2 4" xfId="4659"/>
    <cellStyle name="40% - Ênfase5 6 2 4 2" xfId="4660"/>
    <cellStyle name="40% - Ênfase5 6 2 4_COSAN SA - IFRS" xfId="32122"/>
    <cellStyle name="40% - Ênfase5 6 2 5" xfId="4661"/>
    <cellStyle name="40% - Ênfase5 6 2 6" xfId="4662"/>
    <cellStyle name="40% - Ênfase5 6 2 7" xfId="4663"/>
    <cellStyle name="40% - Ênfase5 6 2_13-Endividamento" xfId="4664"/>
    <cellStyle name="40% - Ênfase5 6 3" xfId="4665"/>
    <cellStyle name="40% - Ênfase5 6 3 2" xfId="4666"/>
    <cellStyle name="40% - Ênfase5 6 3 3" xfId="4667"/>
    <cellStyle name="40% - Ênfase5 6 3 4" xfId="4668"/>
    <cellStyle name="40% - Ênfase5 6 4" xfId="4669"/>
    <cellStyle name="40% - Ênfase5 6 4 2" xfId="4670"/>
    <cellStyle name="40% - Ênfase5 6 5" xfId="4671"/>
    <cellStyle name="40% - Ênfase5 6 5 2" xfId="4672"/>
    <cellStyle name="40% - Ênfase5 6 5_COSAN SA - IFRS" xfId="32123"/>
    <cellStyle name="40% - Ênfase5 6 6" xfId="4673"/>
    <cellStyle name="40% - Ênfase5 6 7" xfId="4674"/>
    <cellStyle name="40% - Ênfase5 6 8" xfId="4675"/>
    <cellStyle name="40% - Ênfase5 6_1.1 - Apuração IRPJ_CSLL - 2100 - 2012_MAI_V1" xfId="4676"/>
    <cellStyle name="40% - Ênfase5 7" xfId="4677"/>
    <cellStyle name="40% - Ênfase5 7 2" xfId="4678"/>
    <cellStyle name="40% - Ênfase5 7 2 2" xfId="4679"/>
    <cellStyle name="40% - Ênfase5 7 2 3" xfId="4680"/>
    <cellStyle name="40% - Ênfase5 7 2 4" xfId="4681"/>
    <cellStyle name="40% - Ênfase5 7 2 5" xfId="4682"/>
    <cellStyle name="40% - Ênfase5 7 2 6" xfId="4683"/>
    <cellStyle name="40% - Ênfase5 7 3" xfId="4684"/>
    <cellStyle name="40% - Ênfase5 7 3 2" xfId="4685"/>
    <cellStyle name="40% - Ênfase5 7 4" xfId="4686"/>
    <cellStyle name="40% - Ênfase5 7 4 2" xfId="4687"/>
    <cellStyle name="40% - Ênfase5 7 4_COSAN SA - IFRS" xfId="32124"/>
    <cellStyle name="40% - Ênfase5 7 5" xfId="4688"/>
    <cellStyle name="40% - Ênfase5 7 6" xfId="4689"/>
    <cellStyle name="40% - Ênfase5 7 7" xfId="4690"/>
    <cellStyle name="40% - Ênfase5 7_13-Endividamento" xfId="4691"/>
    <cellStyle name="40% - Ênfase5 8" xfId="4692"/>
    <cellStyle name="40% - Ênfase5 8 2" xfId="4693"/>
    <cellStyle name="40% - Ênfase5 8 2 2" xfId="4694"/>
    <cellStyle name="40% - Ênfase5 8 2 3" xfId="4695"/>
    <cellStyle name="40% - Ênfase5 8 3" xfId="4696"/>
    <cellStyle name="40% - Ênfase5 8 4" xfId="4697"/>
    <cellStyle name="40% - Ênfase5 8_BP - Raízen Combustíveis" xfId="4698"/>
    <cellStyle name="40% - Ênfase5 9" xfId="4699"/>
    <cellStyle name="40% - Ênfase5 9 2" xfId="4700"/>
    <cellStyle name="40% - Ênfase5 9 2 2" xfId="4701"/>
    <cellStyle name="40% - Ênfase5 9 2 3" xfId="4702"/>
    <cellStyle name="40% - Ênfase5 9 2 4" xfId="4703"/>
    <cellStyle name="40% - Ênfase5 9 2_Display" xfId="4704"/>
    <cellStyle name="40% - Ênfase5 9 3" xfId="4705"/>
    <cellStyle name="40% - Ênfase5 9 4" xfId="4706"/>
    <cellStyle name="40% - Ênfase5 9 5" xfId="4707"/>
    <cellStyle name="40% - Ênfase5 9_BP - Raízen Combustíveis" xfId="4708"/>
    <cellStyle name="40% - Ênfase6" xfId="32125"/>
    <cellStyle name="40% - Ênfase6 10" xfId="4709"/>
    <cellStyle name="40% - Ênfase6 10 2" xfId="4710"/>
    <cellStyle name="40% - Ênfase6 10_BP - Raízen Combustíveis" xfId="4711"/>
    <cellStyle name="40% - Ênfase6 11" xfId="4712"/>
    <cellStyle name="40% - Ênfase6 11 2" xfId="4713"/>
    <cellStyle name="40% - Ênfase6 11_Maio-2012" xfId="4714"/>
    <cellStyle name="40% - Ênfase6 12" xfId="4715"/>
    <cellStyle name="40% - Ênfase6 12 2" xfId="4716"/>
    <cellStyle name="40% - Ênfase6 12_Maio-2012" xfId="4717"/>
    <cellStyle name="40% - Ênfase6 13" xfId="4718"/>
    <cellStyle name="40% - Ênfase6 13 2" xfId="4719"/>
    <cellStyle name="40% - Ênfase6 13_Maio-2012" xfId="4720"/>
    <cellStyle name="40% - Ênfase6 14" xfId="4721"/>
    <cellStyle name="40% - Ênfase6 14 2" xfId="4722"/>
    <cellStyle name="40% - Ênfase6 14_Maio-2012" xfId="4723"/>
    <cellStyle name="40% - Ênfase6 15" xfId="4724"/>
    <cellStyle name="40% - Ênfase6 15 2" xfId="4725"/>
    <cellStyle name="40% - Ênfase6 15_Maio-2012" xfId="4726"/>
    <cellStyle name="40% - Ênfase6 16" xfId="4727"/>
    <cellStyle name="40% - Ênfase6 16 2" xfId="4728"/>
    <cellStyle name="40% - Ênfase6 16_Maio-2012" xfId="4729"/>
    <cellStyle name="40% - Ênfase6 17" xfId="4730"/>
    <cellStyle name="40% - Ênfase6 17 2" xfId="4731"/>
    <cellStyle name="40% - Ênfase6 17_Maio-2012" xfId="4732"/>
    <cellStyle name="40% - Ênfase6 18" xfId="4733"/>
    <cellStyle name="40% - Ênfase6 18 2" xfId="4734"/>
    <cellStyle name="40% - Ênfase6 18_Maio-2012" xfId="4735"/>
    <cellStyle name="40% - Ênfase6 19" xfId="4736"/>
    <cellStyle name="40% - Ênfase6 19 2" xfId="4737"/>
    <cellStyle name="40% - Ênfase6 19_Maio-2012" xfId="4738"/>
    <cellStyle name="40% - Ênfase6 2" xfId="4739"/>
    <cellStyle name="40% - Ênfase6 2 10" xfId="4740"/>
    <cellStyle name="40% - Ênfase6 2 11" xfId="4741"/>
    <cellStyle name="40% - Ênfase6 2 2" xfId="4742"/>
    <cellStyle name="40% - Ênfase6 2 2 2" xfId="4743"/>
    <cellStyle name="40% - Ênfase6 2 2 2 2" xfId="4744"/>
    <cellStyle name="40% - Ênfase6 2 2 2 3" xfId="4745"/>
    <cellStyle name="40% - Ênfase6 2 2 2 4" xfId="4746"/>
    <cellStyle name="40% - Ênfase6 2 2 3" xfId="4747"/>
    <cellStyle name="40% - Ênfase6 2 2 3 2" xfId="4748"/>
    <cellStyle name="40% - Ênfase6 2 2 4" xfId="4749"/>
    <cellStyle name="40% - Ênfase6 2 2 4 2" xfId="4750"/>
    <cellStyle name="40% - Ênfase6 2 2 4_COSAN SA - IFRS" xfId="32126"/>
    <cellStyle name="40% - Ênfase6 2 2 5" xfId="4751"/>
    <cellStyle name="40% - Ênfase6 2 2 6" xfId="4752"/>
    <cellStyle name="40% - Ênfase6 2 2 7" xfId="4753"/>
    <cellStyle name="40% - Ênfase6 2 2_13-Endividamento" xfId="4754"/>
    <cellStyle name="40% - Ênfase6 2 3" xfId="4755"/>
    <cellStyle name="40% - Ênfase6 2 3 2" xfId="4756"/>
    <cellStyle name="40% - Ênfase6 2 3 3" xfId="4757"/>
    <cellStyle name="40% - Ênfase6 2 3 4" xfId="4758"/>
    <cellStyle name="40% - Ênfase6 2 4" xfId="4759"/>
    <cellStyle name="40% - Ênfase6 2 4 2" xfId="4760"/>
    <cellStyle name="40% - Ênfase6 2 4 3" xfId="4761"/>
    <cellStyle name="40% - Ênfase6 2 4 4" xfId="4762"/>
    <cellStyle name="40% - Ênfase6 2 5" xfId="4763"/>
    <cellStyle name="40% - Ênfase6 2 5 2" xfId="4764"/>
    <cellStyle name="40% - Ênfase6 2 5 3" xfId="4765"/>
    <cellStyle name="40% - Ênfase6 2 5 4" xfId="4766"/>
    <cellStyle name="40% - Ênfase6 2 6" xfId="4767"/>
    <cellStyle name="40% - Ênfase6 2 6 2" xfId="4768"/>
    <cellStyle name="40% - Ênfase6 2 6 3" xfId="4769"/>
    <cellStyle name="40% - Ênfase6 2 7" xfId="4770"/>
    <cellStyle name="40% - Ênfase6 2 7 2" xfId="4771"/>
    <cellStyle name="40% - Ênfase6 2 8" xfId="4772"/>
    <cellStyle name="40% - Ênfase6 2 8 2" xfId="4773"/>
    <cellStyle name="40% - Ênfase6 2 8_COSAN SA - IFRS" xfId="32127"/>
    <cellStyle name="40% - Ênfase6 2 9" xfId="4774"/>
    <cellStyle name="40% - Ênfase6 2_1.1 - Apuração IRPJ_CSLL - 2100 - 2012_MAI_V1" xfId="4775"/>
    <cellStyle name="40% - Ênfase6 20" xfId="4776"/>
    <cellStyle name="40% - Ênfase6 20 2" xfId="4777"/>
    <cellStyle name="40% - Ênfase6 20_Maio-2012" xfId="4778"/>
    <cellStyle name="40% - Ênfase6 21" xfId="4779"/>
    <cellStyle name="40% - Ênfase6 21 2" xfId="4780"/>
    <cellStyle name="40% - Ênfase6 21_Maio-2012" xfId="4781"/>
    <cellStyle name="40% - Ênfase6 22" xfId="4782"/>
    <cellStyle name="40% - Ênfase6 22 2" xfId="4783"/>
    <cellStyle name="40% - Ênfase6 22_Maio-2012" xfId="4784"/>
    <cellStyle name="40% - Ênfase6 23" xfId="4785"/>
    <cellStyle name="40% - Ênfase6 23 2" xfId="4786"/>
    <cellStyle name="40% - Ênfase6 23_Maio-2012" xfId="4787"/>
    <cellStyle name="40% - Ênfase6 24" xfId="4788"/>
    <cellStyle name="40% - Ênfase6 24 2" xfId="4789"/>
    <cellStyle name="40% - Ênfase6 24_Maio-2012" xfId="4790"/>
    <cellStyle name="40% - Ênfase6 25" xfId="4791"/>
    <cellStyle name="40% - Ênfase6 25 2" xfId="4792"/>
    <cellStyle name="40% - Ênfase6 25_Maio-2012" xfId="4793"/>
    <cellStyle name="40% - Ênfase6 26" xfId="4794"/>
    <cellStyle name="40% - Ênfase6 26 2" xfId="4795"/>
    <cellStyle name="40% - Ênfase6 26_Maio-2012" xfId="4796"/>
    <cellStyle name="40% - Ênfase6 27" xfId="4797"/>
    <cellStyle name="40% - Ênfase6 27 2" xfId="4798"/>
    <cellStyle name="40% - Ênfase6 27_Maio-2012" xfId="4799"/>
    <cellStyle name="40% - Ênfase6 28" xfId="4800"/>
    <cellStyle name="40% - Ênfase6 28 2" xfId="4801"/>
    <cellStyle name="40% - Ênfase6 28_Maio-2012" xfId="4802"/>
    <cellStyle name="40% - Ênfase6 29" xfId="4803"/>
    <cellStyle name="40% - Ênfase6 29 2" xfId="4804"/>
    <cellStyle name="40% - Ênfase6 29_Maio-2012" xfId="4805"/>
    <cellStyle name="40% - Ênfase6 3" xfId="4806"/>
    <cellStyle name="40% - Ênfase6 3 2" xfId="4807"/>
    <cellStyle name="40% - Ênfase6 3 2 2" xfId="4808"/>
    <cellStyle name="40% - Ênfase6 3 2 2 2" xfId="4809"/>
    <cellStyle name="40% - Ênfase6 3 2 2 3" xfId="4810"/>
    <cellStyle name="40% - Ênfase6 3 2 2 4" xfId="4811"/>
    <cellStyle name="40% - Ênfase6 3 2 3" xfId="4812"/>
    <cellStyle name="40% - Ênfase6 3 2 3 2" xfId="4813"/>
    <cellStyle name="40% - Ênfase6 3 2 4" xfId="4814"/>
    <cellStyle name="40% - Ênfase6 3 2 4 2" xfId="4815"/>
    <cellStyle name="40% - Ênfase6 3 2 4_COSAN SA - IFRS" xfId="32128"/>
    <cellStyle name="40% - Ênfase6 3 2 5" xfId="4816"/>
    <cellStyle name="40% - Ênfase6 3 2 6" xfId="4817"/>
    <cellStyle name="40% - Ênfase6 3 2 7" xfId="4818"/>
    <cellStyle name="40% - Ênfase6 3 2_13-Endividamento" xfId="4819"/>
    <cellStyle name="40% - Ênfase6 3 3" xfId="4820"/>
    <cellStyle name="40% - Ênfase6 3 3 2" xfId="4821"/>
    <cellStyle name="40% - Ênfase6 3 3 3" xfId="4822"/>
    <cellStyle name="40% - Ênfase6 3 3 4" xfId="4823"/>
    <cellStyle name="40% - Ênfase6 3 4" xfId="4824"/>
    <cellStyle name="40% - Ênfase6 3 4 2" xfId="4825"/>
    <cellStyle name="40% - Ênfase6 3 5" xfId="4826"/>
    <cellStyle name="40% - Ênfase6 3 5 2" xfId="4827"/>
    <cellStyle name="40% - Ênfase6 3 5_COSAN SA - IFRS" xfId="32129"/>
    <cellStyle name="40% - Ênfase6 3 6" xfId="4828"/>
    <cellStyle name="40% - Ênfase6 3 7" xfId="4829"/>
    <cellStyle name="40% - Ênfase6 3 8" xfId="4830"/>
    <cellStyle name="40% - Ênfase6 3_1.1 - Apuração IRPJ_CSLL - 2100 - 2012_MAI_V1" xfId="4831"/>
    <cellStyle name="40% - Ênfase6 30" xfId="4832"/>
    <cellStyle name="40% - Ênfase6 30 2" xfId="4833"/>
    <cellStyle name="40% - Ênfase6 30_Maio-2012" xfId="4834"/>
    <cellStyle name="40% - Ênfase6 31" xfId="4835"/>
    <cellStyle name="40% - Ênfase6 31 2" xfId="4836"/>
    <cellStyle name="40% - Ênfase6 32" xfId="4837"/>
    <cellStyle name="40% - Ênfase6 33" xfId="4838"/>
    <cellStyle name="40% - Ênfase6 33 2" xfId="4839"/>
    <cellStyle name="40% - Ênfase6 33 3" xfId="4840"/>
    <cellStyle name="40% - Ênfase6 33 4" xfId="4841"/>
    <cellStyle name="40% - Ênfase6 34" xfId="4842"/>
    <cellStyle name="40% - Ênfase6 34 2" xfId="4843"/>
    <cellStyle name="40% - Ênfase6 35" xfId="4844"/>
    <cellStyle name="40% - Ênfase6 35 2" xfId="4845"/>
    <cellStyle name="40% - Ênfase6 36" xfId="4846"/>
    <cellStyle name="40% - Ênfase6 36 2" xfId="4847"/>
    <cellStyle name="40% - Ênfase6 37" xfId="4848"/>
    <cellStyle name="40% - Ênfase6 37 2" xfId="4849"/>
    <cellStyle name="40% - Ênfase6 38" xfId="4850"/>
    <cellStyle name="40% - Ênfase6 38 2" xfId="4851"/>
    <cellStyle name="40% - Ênfase6 39" xfId="4852"/>
    <cellStyle name="40% - Ênfase6 39 2" xfId="4853"/>
    <cellStyle name="40% - Ênfase6 4" xfId="4854"/>
    <cellStyle name="40% - Ênfase6 4 2" xfId="4855"/>
    <cellStyle name="40% - Ênfase6 4 2 2" xfId="4856"/>
    <cellStyle name="40% - Ênfase6 4 2 2 2" xfId="4857"/>
    <cellStyle name="40% - Ênfase6 4 2 2 3" xfId="4858"/>
    <cellStyle name="40% - Ênfase6 4 2 2 4" xfId="4859"/>
    <cellStyle name="40% - Ênfase6 4 2 3" xfId="4860"/>
    <cellStyle name="40% - Ênfase6 4 2 3 2" xfId="4861"/>
    <cellStyle name="40% - Ênfase6 4 2 4" xfId="4862"/>
    <cellStyle name="40% - Ênfase6 4 2 4 2" xfId="4863"/>
    <cellStyle name="40% - Ênfase6 4 2 4_COSAN SA - IFRS" xfId="32130"/>
    <cellStyle name="40% - Ênfase6 4 2 5" xfId="4864"/>
    <cellStyle name="40% - Ênfase6 4 2 6" xfId="4865"/>
    <cellStyle name="40% - Ênfase6 4 2 7" xfId="4866"/>
    <cellStyle name="40% - Ênfase6 4 2_13-Endividamento" xfId="4867"/>
    <cellStyle name="40% - Ênfase6 4 3" xfId="4868"/>
    <cellStyle name="40% - Ênfase6 4 3 2" xfId="4869"/>
    <cellStyle name="40% - Ênfase6 4 3 3" xfId="4870"/>
    <cellStyle name="40% - Ênfase6 4 3 4" xfId="4871"/>
    <cellStyle name="40% - Ênfase6 4 4" xfId="4872"/>
    <cellStyle name="40% - Ênfase6 4 4 2" xfId="4873"/>
    <cellStyle name="40% - Ênfase6 4 5" xfId="4874"/>
    <cellStyle name="40% - Ênfase6 4 5 2" xfId="4875"/>
    <cellStyle name="40% - Ênfase6 4 5_COSAN SA - IFRS" xfId="32131"/>
    <cellStyle name="40% - Ênfase6 4 6" xfId="4876"/>
    <cellStyle name="40% - Ênfase6 4 7" xfId="4877"/>
    <cellStyle name="40% - Ênfase6 4 8" xfId="4878"/>
    <cellStyle name="40% - Ênfase6 4_1.1 - Apuração IRPJ_CSLL - 2100 - 2012_MAI_V1" xfId="4879"/>
    <cellStyle name="40% - Ênfase6 40" xfId="4880"/>
    <cellStyle name="40% - Ênfase6 40 2" xfId="4881"/>
    <cellStyle name="40% - Ênfase6 41" xfId="4882"/>
    <cellStyle name="40% - Ênfase6 42" xfId="4883"/>
    <cellStyle name="40% - Ênfase6 43" xfId="4884"/>
    <cellStyle name="40% - Ênfase6 44" xfId="4885"/>
    <cellStyle name="40% - Ênfase6 5" xfId="4886"/>
    <cellStyle name="40% - Ênfase6 5 2" xfId="4887"/>
    <cellStyle name="40% - Ênfase6 5 2 2" xfId="4888"/>
    <cellStyle name="40% - Ênfase6 5 2 2 2" xfId="4889"/>
    <cellStyle name="40% - Ênfase6 5 2 2 3" xfId="4890"/>
    <cellStyle name="40% - Ênfase6 5 2 2 4" xfId="4891"/>
    <cellStyle name="40% - Ênfase6 5 2 3" xfId="4892"/>
    <cellStyle name="40% - Ênfase6 5 2 3 2" xfId="4893"/>
    <cellStyle name="40% - Ênfase6 5 2 4" xfId="4894"/>
    <cellStyle name="40% - Ênfase6 5 2 4 2" xfId="4895"/>
    <cellStyle name="40% - Ênfase6 5 2 4_COSAN SA - IFRS" xfId="32132"/>
    <cellStyle name="40% - Ênfase6 5 2 5" xfId="4896"/>
    <cellStyle name="40% - Ênfase6 5 2 6" xfId="4897"/>
    <cellStyle name="40% - Ênfase6 5 2 7" xfId="4898"/>
    <cellStyle name="40% - Ênfase6 5 2_13-Endividamento" xfId="4899"/>
    <cellStyle name="40% - Ênfase6 5 3" xfId="4900"/>
    <cellStyle name="40% - Ênfase6 5 3 2" xfId="4901"/>
    <cellStyle name="40% - Ênfase6 5 3 3" xfId="4902"/>
    <cellStyle name="40% - Ênfase6 5 3 4" xfId="4903"/>
    <cellStyle name="40% - Ênfase6 5 4" xfId="4904"/>
    <cellStyle name="40% - Ênfase6 5 4 2" xfId="4905"/>
    <cellStyle name="40% - Ênfase6 5 5" xfId="4906"/>
    <cellStyle name="40% - Ênfase6 5 5 2" xfId="4907"/>
    <cellStyle name="40% - Ênfase6 5 5_COSAN SA - IFRS" xfId="32133"/>
    <cellStyle name="40% - Ênfase6 5 6" xfId="4908"/>
    <cellStyle name="40% - Ênfase6 5 7" xfId="4909"/>
    <cellStyle name="40% - Ênfase6 5 8" xfId="4910"/>
    <cellStyle name="40% - Ênfase6 5_1.1 - Apuração IRPJ_CSLL - 2100 - 2012_MAI_V1" xfId="4911"/>
    <cellStyle name="40% - Ênfase6 6" xfId="4912"/>
    <cellStyle name="40% - Ênfase6 6 2" xfId="4913"/>
    <cellStyle name="40% - Ênfase6 6 2 2" xfId="4914"/>
    <cellStyle name="40% - Ênfase6 6 2 2 2" xfId="4915"/>
    <cellStyle name="40% - Ênfase6 6 2 2 3" xfId="4916"/>
    <cellStyle name="40% - Ênfase6 6 2 2 4" xfId="4917"/>
    <cellStyle name="40% - Ênfase6 6 2 3" xfId="4918"/>
    <cellStyle name="40% - Ênfase6 6 2 3 2" xfId="4919"/>
    <cellStyle name="40% - Ênfase6 6 2 4" xfId="4920"/>
    <cellStyle name="40% - Ênfase6 6 2 4 2" xfId="4921"/>
    <cellStyle name="40% - Ênfase6 6 2 4_COSAN SA - IFRS" xfId="32134"/>
    <cellStyle name="40% - Ênfase6 6 2 5" xfId="4922"/>
    <cellStyle name="40% - Ênfase6 6 2 6" xfId="4923"/>
    <cellStyle name="40% - Ênfase6 6 2 7" xfId="4924"/>
    <cellStyle name="40% - Ênfase6 6 2_13-Endividamento" xfId="4925"/>
    <cellStyle name="40% - Ênfase6 6 3" xfId="4926"/>
    <cellStyle name="40% - Ênfase6 6 3 2" xfId="4927"/>
    <cellStyle name="40% - Ênfase6 6 3 3" xfId="4928"/>
    <cellStyle name="40% - Ênfase6 6 3 4" xfId="4929"/>
    <cellStyle name="40% - Ênfase6 6 4" xfId="4930"/>
    <cellStyle name="40% - Ênfase6 6 4 2" xfId="4931"/>
    <cellStyle name="40% - Ênfase6 6 5" xfId="4932"/>
    <cellStyle name="40% - Ênfase6 6 5 2" xfId="4933"/>
    <cellStyle name="40% - Ênfase6 6 5_COSAN SA - IFRS" xfId="32135"/>
    <cellStyle name="40% - Ênfase6 6 6" xfId="4934"/>
    <cellStyle name="40% - Ênfase6 6 7" xfId="4935"/>
    <cellStyle name="40% - Ênfase6 6 8" xfId="4936"/>
    <cellStyle name="40% - Ênfase6 6_1.1 - Apuração IRPJ_CSLL - 2100 - 2012_MAI_V1" xfId="4937"/>
    <cellStyle name="40% - Ênfase6 7" xfId="4938"/>
    <cellStyle name="40% - Ênfase6 7 2" xfId="4939"/>
    <cellStyle name="40% - Ênfase6 7 2 2" xfId="4940"/>
    <cellStyle name="40% - Ênfase6 7 2 3" xfId="4941"/>
    <cellStyle name="40% - Ênfase6 7 2 4" xfId="4942"/>
    <cellStyle name="40% - Ênfase6 7 2 5" xfId="4943"/>
    <cellStyle name="40% - Ênfase6 7 2 6" xfId="4944"/>
    <cellStyle name="40% - Ênfase6 7 3" xfId="4945"/>
    <cellStyle name="40% - Ênfase6 7 3 2" xfId="4946"/>
    <cellStyle name="40% - Ênfase6 7 4" xfId="4947"/>
    <cellStyle name="40% - Ênfase6 7 4 2" xfId="4948"/>
    <cellStyle name="40% - Ênfase6 7 4_COSAN SA - IFRS" xfId="32136"/>
    <cellStyle name="40% - Ênfase6 7 5" xfId="4949"/>
    <cellStyle name="40% - Ênfase6 7 6" xfId="4950"/>
    <cellStyle name="40% - Ênfase6 7 7" xfId="4951"/>
    <cellStyle name="40% - Ênfase6 7_13-Endividamento" xfId="4952"/>
    <cellStyle name="40% - Ênfase6 8" xfId="4953"/>
    <cellStyle name="40% - Ênfase6 8 2" xfId="4954"/>
    <cellStyle name="40% - Ênfase6 8 2 2" xfId="4955"/>
    <cellStyle name="40% - Ênfase6 8 2 3" xfId="4956"/>
    <cellStyle name="40% - Ênfase6 8 3" xfId="4957"/>
    <cellStyle name="40% - Ênfase6 8 4" xfId="4958"/>
    <cellStyle name="40% - Ênfase6 8_BP - Raízen Combustíveis" xfId="4959"/>
    <cellStyle name="40% - Ênfase6 9" xfId="4960"/>
    <cellStyle name="40% - Ênfase6 9 2" xfId="4961"/>
    <cellStyle name="40% - Ênfase6 9 2 2" xfId="4962"/>
    <cellStyle name="40% - Ênfase6 9 2 3" xfId="4963"/>
    <cellStyle name="40% - Ênfase6 9 2 4" xfId="4964"/>
    <cellStyle name="40% - Ênfase6 9 2_Display" xfId="4965"/>
    <cellStyle name="40% - Ênfase6 9 3" xfId="4966"/>
    <cellStyle name="40% - Ênfase6 9 4" xfId="4967"/>
    <cellStyle name="40% - Ênfase6 9 5" xfId="4968"/>
    <cellStyle name="40% - Ênfase6 9_BP - Raízen Combustíveis" xfId="4969"/>
    <cellStyle name="60% - Accent1 10" xfId="4970"/>
    <cellStyle name="60% - Accent1 11" xfId="4971"/>
    <cellStyle name="60% - Accent1 12" xfId="4972"/>
    <cellStyle name="60% - Accent1 13" xfId="4973"/>
    <cellStyle name="60% - Accent1 14" xfId="4974"/>
    <cellStyle name="60% - Accent1 15" xfId="4975"/>
    <cellStyle name="60% - Accent1 16" xfId="4976"/>
    <cellStyle name="60% - Accent1 17" xfId="4977"/>
    <cellStyle name="60% - Accent1 18" xfId="4978"/>
    <cellStyle name="60% - Accent1 19" xfId="4979"/>
    <cellStyle name="60% - Accent1 2" xfId="4980"/>
    <cellStyle name="60% - Accent1 2 10" xfId="4981"/>
    <cellStyle name="60% - Accent1 2 11" xfId="4982"/>
    <cellStyle name="60% - Accent1 2 12" xfId="4983"/>
    <cellStyle name="60% - Accent1 2 2" xfId="4984"/>
    <cellStyle name="60% - Accent1 2 2 2" xfId="4985"/>
    <cellStyle name="60% - Accent1 2 2 3" xfId="4986"/>
    <cellStyle name="60% - Accent1 2 2 4" xfId="4987"/>
    <cellStyle name="60% - Accent1 2 2 5" xfId="4988"/>
    <cellStyle name="60% - Accent1 2 2_Display" xfId="4989"/>
    <cellStyle name="60% - Accent1 2 3" xfId="4990"/>
    <cellStyle name="60% - Accent1 2 4" xfId="4991"/>
    <cellStyle name="60% - Accent1 2 5" xfId="4992"/>
    <cellStyle name="60% - Accent1 2 6" xfId="4993"/>
    <cellStyle name="60% - Accent1 2 7" xfId="4994"/>
    <cellStyle name="60% - Accent1 2 8" xfId="4995"/>
    <cellStyle name="60% - Accent1 2 8 2" xfId="4996"/>
    <cellStyle name="60% - Accent1 2 9" xfId="4997"/>
    <cellStyle name="60% - Accent1 2_13-Endividamento" xfId="4998"/>
    <cellStyle name="60% - Accent1 20" xfId="4999"/>
    <cellStyle name="60% - Accent1 20 2" xfId="5000"/>
    <cellStyle name="60% - Accent1 21" xfId="5001"/>
    <cellStyle name="60% - Accent1 21 2" xfId="5002"/>
    <cellStyle name="60% - Accent1 21_COSAN SA - IFRS" xfId="32137"/>
    <cellStyle name="60% - Accent1 22" xfId="5003"/>
    <cellStyle name="60% - Accent1 22 2" xfId="5004"/>
    <cellStyle name="60% - Accent1 22_COSAN SA - IFRS" xfId="32138"/>
    <cellStyle name="60% - Accent1 23" xfId="5005"/>
    <cellStyle name="60% - Accent1 23 2" xfId="5006"/>
    <cellStyle name="60% - Accent1 23_COSAN SA - IFRS" xfId="32139"/>
    <cellStyle name="60% - Accent1 24" xfId="5007"/>
    <cellStyle name="60% - Accent1 24 2" xfId="5008"/>
    <cellStyle name="60% - Accent1 24_COSAN SA - IFRS" xfId="32140"/>
    <cellStyle name="60% - Accent1 25" xfId="5009"/>
    <cellStyle name="60% - Accent1 26" xfId="5010"/>
    <cellStyle name="60% - Accent1 27" xfId="5011"/>
    <cellStyle name="60% - Accent1 28" xfId="5012"/>
    <cellStyle name="60% - Accent1 29" xfId="5013"/>
    <cellStyle name="60% - Accent1 3" xfId="5014"/>
    <cellStyle name="60% - Accent1 3 2" xfId="5015"/>
    <cellStyle name="60% - Accent1 3 3" xfId="5016"/>
    <cellStyle name="60% - Accent1 3 4" xfId="5017"/>
    <cellStyle name="60% - Accent1 3 5" xfId="5018"/>
    <cellStyle name="60% - Accent1 3 6" xfId="5019"/>
    <cellStyle name="60% - Accent1 3 7" xfId="5020"/>
    <cellStyle name="60% - Accent1 3_IR Diferido" xfId="5021"/>
    <cellStyle name="60% - Accent1 30" xfId="5022"/>
    <cellStyle name="60% - Accent1 31" xfId="5023"/>
    <cellStyle name="60% - Accent1 32" xfId="5024"/>
    <cellStyle name="60% - Accent1 33" xfId="5025"/>
    <cellStyle name="60% - Accent1 34" xfId="5026"/>
    <cellStyle name="60% - Accent1 35" xfId="5027"/>
    <cellStyle name="60% - Accent1 36" xfId="5028"/>
    <cellStyle name="60% - Accent1 37" xfId="5029"/>
    <cellStyle name="60% - Accent1 38" xfId="5030"/>
    <cellStyle name="60% - Accent1 39" xfId="5031"/>
    <cellStyle name="60% - Accent1 4" xfId="5032"/>
    <cellStyle name="60% - Accent1 4 2" xfId="5033"/>
    <cellStyle name="60% - Accent1 4_IR Diferido" xfId="5034"/>
    <cellStyle name="60% - Accent1 40" xfId="5035"/>
    <cellStyle name="60% - Accent1 41" xfId="5036"/>
    <cellStyle name="60% - Accent1 42" xfId="5037"/>
    <cellStyle name="60% - Accent1 43" xfId="5038"/>
    <cellStyle name="60% - Accent1 44" xfId="5039"/>
    <cellStyle name="60% - Accent1 45" xfId="5040"/>
    <cellStyle name="60% - Accent1 46" xfId="5041"/>
    <cellStyle name="60% - Accent1 47" xfId="5042"/>
    <cellStyle name="60% - Accent1 48" xfId="5043"/>
    <cellStyle name="60% - Accent1 49" xfId="5044"/>
    <cellStyle name="60% - Accent1 5" xfId="5045"/>
    <cellStyle name="60% - Accent1 50" xfId="5046"/>
    <cellStyle name="60% - Accent1 51" xfId="5047"/>
    <cellStyle name="60% - Accent1 52" xfId="5048"/>
    <cellStyle name="60% - Accent1 53" xfId="5049"/>
    <cellStyle name="60% - Accent1 54" xfId="5050"/>
    <cellStyle name="60% - Accent1 55" xfId="5051"/>
    <cellStyle name="60% - Accent1 56" xfId="5052"/>
    <cellStyle name="60% - Accent1 57" xfId="5053"/>
    <cellStyle name="60% - Accent1 58" xfId="5054"/>
    <cellStyle name="60% - Accent1 59" xfId="5055"/>
    <cellStyle name="60% - Accent1 6" xfId="5056"/>
    <cellStyle name="60% - Accent1 60" xfId="5057"/>
    <cellStyle name="60% - Accent1 61" xfId="5058"/>
    <cellStyle name="60% - Accent1 62" xfId="5059"/>
    <cellStyle name="60% - Accent1 63" xfId="5060"/>
    <cellStyle name="60% - Accent1 64" xfId="5061"/>
    <cellStyle name="60% - Accent1 65" xfId="5062"/>
    <cellStyle name="60% - Accent1 66" xfId="5063"/>
    <cellStyle name="60% - Accent1 67" xfId="5064"/>
    <cellStyle name="60% - Accent1 68" xfId="5065"/>
    <cellStyle name="60% - Accent1 69" xfId="5066"/>
    <cellStyle name="60% - Accent1 7" xfId="5067"/>
    <cellStyle name="60% - Accent1 70" xfId="5068"/>
    <cellStyle name="60% - Accent1 71" xfId="5069"/>
    <cellStyle name="60% - Accent1 72" xfId="5070"/>
    <cellStyle name="60% - Accent1 73" xfId="5071"/>
    <cellStyle name="60% - Accent1 74" xfId="5072"/>
    <cellStyle name="60% - Accent1 75" xfId="5073"/>
    <cellStyle name="60% - Accent1 76" xfId="5074"/>
    <cellStyle name="60% - Accent1 77" xfId="5075"/>
    <cellStyle name="60% - Accent1 78" xfId="5076"/>
    <cellStyle name="60% - Accent1 79" xfId="5077"/>
    <cellStyle name="60% - Accent1 8" xfId="5078"/>
    <cellStyle name="60% - Accent1 80" xfId="5079"/>
    <cellStyle name="60% - Accent1 81" xfId="5080"/>
    <cellStyle name="60% - Accent1 82" xfId="5081"/>
    <cellStyle name="60% - Accent1 83" xfId="5082"/>
    <cellStyle name="60% - Accent1 84" xfId="5083"/>
    <cellStyle name="60% - Accent1 85" xfId="5084"/>
    <cellStyle name="60% - Accent1 86" xfId="5085"/>
    <cellStyle name="60% - Accent1 87" xfId="5086"/>
    <cellStyle name="60% - Accent1 88" xfId="5087"/>
    <cellStyle name="60% - Accent1 89" xfId="5088"/>
    <cellStyle name="60% - Accent1 9" xfId="5089"/>
    <cellStyle name="60% - Accent1 90" xfId="5090"/>
    <cellStyle name="60% - Accent1 91" xfId="5091"/>
    <cellStyle name="60% - Accent1 92" xfId="5092"/>
    <cellStyle name="60% - Accent1 93" xfId="5093"/>
    <cellStyle name="60% - Accent2 10" xfId="5094"/>
    <cellStyle name="60% - Accent2 11" xfId="5095"/>
    <cellStyle name="60% - Accent2 12" xfId="5096"/>
    <cellStyle name="60% - Accent2 13" xfId="5097"/>
    <cellStyle name="60% - Accent2 14" xfId="5098"/>
    <cellStyle name="60% - Accent2 15" xfId="5099"/>
    <cellStyle name="60% - Accent2 16" xfId="5100"/>
    <cellStyle name="60% - Accent2 17" xfId="5101"/>
    <cellStyle name="60% - Accent2 18" xfId="5102"/>
    <cellStyle name="60% - Accent2 19" xfId="5103"/>
    <cellStyle name="60% - Accent2 2" xfId="5104"/>
    <cellStyle name="60% - Accent2 2 10" xfId="5105"/>
    <cellStyle name="60% - Accent2 2 11" xfId="5106"/>
    <cellStyle name="60% - Accent2 2 12" xfId="5107"/>
    <cellStyle name="60% - Accent2 2 2" xfId="5108"/>
    <cellStyle name="60% - Accent2 2 2 2" xfId="5109"/>
    <cellStyle name="60% - Accent2 2 2 3" xfId="5110"/>
    <cellStyle name="60% - Accent2 2 2 4" xfId="5111"/>
    <cellStyle name="60% - Accent2 2 2 5" xfId="5112"/>
    <cellStyle name="60% - Accent2 2 2_Display" xfId="5113"/>
    <cellStyle name="60% - Accent2 2 3" xfId="5114"/>
    <cellStyle name="60% - Accent2 2 4" xfId="5115"/>
    <cellStyle name="60% - Accent2 2 5" xfId="5116"/>
    <cellStyle name="60% - Accent2 2 6" xfId="5117"/>
    <cellStyle name="60% - Accent2 2 7" xfId="5118"/>
    <cellStyle name="60% - Accent2 2 8" xfId="5119"/>
    <cellStyle name="60% - Accent2 2 8 2" xfId="5120"/>
    <cellStyle name="60% - Accent2 2 9" xfId="5121"/>
    <cellStyle name="60% - Accent2 2_13-Endividamento" xfId="5122"/>
    <cellStyle name="60% - Accent2 20" xfId="5123"/>
    <cellStyle name="60% - Accent2 20 2" xfId="5124"/>
    <cellStyle name="60% - Accent2 21" xfId="5125"/>
    <cellStyle name="60% - Accent2 21 2" xfId="5126"/>
    <cellStyle name="60% - Accent2 21_COSAN SA - IFRS" xfId="32141"/>
    <cellStyle name="60% - Accent2 22" xfId="5127"/>
    <cellStyle name="60% - Accent2 22 2" xfId="5128"/>
    <cellStyle name="60% - Accent2 22_COSAN SA - IFRS" xfId="32142"/>
    <cellStyle name="60% - Accent2 23" xfId="5129"/>
    <cellStyle name="60% - Accent2 23 2" xfId="5130"/>
    <cellStyle name="60% - Accent2 23_COSAN SA - IFRS" xfId="32143"/>
    <cellStyle name="60% - Accent2 24" xfId="5131"/>
    <cellStyle name="60% - Accent2 24 2" xfId="5132"/>
    <cellStyle name="60% - Accent2 24_COSAN SA - IFRS" xfId="32144"/>
    <cellStyle name="60% - Accent2 25" xfId="5133"/>
    <cellStyle name="60% - Accent2 26" xfId="5134"/>
    <cellStyle name="60% - Accent2 27" xfId="5135"/>
    <cellStyle name="60% - Accent2 28" xfId="5136"/>
    <cellStyle name="60% - Accent2 29" xfId="5137"/>
    <cellStyle name="60% - Accent2 3" xfId="5138"/>
    <cellStyle name="60% - Accent2 3 2" xfId="5139"/>
    <cellStyle name="60% - Accent2 3 3" xfId="5140"/>
    <cellStyle name="60% - Accent2 3 4" xfId="5141"/>
    <cellStyle name="60% - Accent2 3 5" xfId="5142"/>
    <cellStyle name="60% - Accent2 3 6" xfId="5143"/>
    <cellStyle name="60% - Accent2 3 7" xfId="5144"/>
    <cellStyle name="60% - Accent2 30" xfId="5145"/>
    <cellStyle name="60% - Accent2 31" xfId="5146"/>
    <cellStyle name="60% - Accent2 32" xfId="5147"/>
    <cellStyle name="60% - Accent2 33" xfId="5148"/>
    <cellStyle name="60% - Accent2 34" xfId="5149"/>
    <cellStyle name="60% - Accent2 35" xfId="5150"/>
    <cellStyle name="60% - Accent2 36" xfId="5151"/>
    <cellStyle name="60% - Accent2 37" xfId="5152"/>
    <cellStyle name="60% - Accent2 38" xfId="5153"/>
    <cellStyle name="60% - Accent2 39" xfId="5154"/>
    <cellStyle name="60% - Accent2 4" xfId="5155"/>
    <cellStyle name="60% - Accent2 4 2" xfId="5156"/>
    <cellStyle name="60% - Accent2 4_IR Diferido" xfId="5157"/>
    <cellStyle name="60% - Accent2 40" xfId="5158"/>
    <cellStyle name="60% - Accent2 41" xfId="5159"/>
    <cellStyle name="60% - Accent2 42" xfId="5160"/>
    <cellStyle name="60% - Accent2 43" xfId="5161"/>
    <cellStyle name="60% - Accent2 44" xfId="5162"/>
    <cellStyle name="60% - Accent2 45" xfId="5163"/>
    <cellStyle name="60% - Accent2 46" xfId="5164"/>
    <cellStyle name="60% - Accent2 47" xfId="5165"/>
    <cellStyle name="60% - Accent2 48" xfId="5166"/>
    <cellStyle name="60% - Accent2 49" xfId="5167"/>
    <cellStyle name="60% - Accent2 5" xfId="5168"/>
    <cellStyle name="60% - Accent2 50" xfId="5169"/>
    <cellStyle name="60% - Accent2 51" xfId="5170"/>
    <cellStyle name="60% - Accent2 52" xfId="5171"/>
    <cellStyle name="60% - Accent2 53" xfId="5172"/>
    <cellStyle name="60% - Accent2 54" xfId="5173"/>
    <cellStyle name="60% - Accent2 55" xfId="5174"/>
    <cellStyle name="60% - Accent2 56" xfId="5175"/>
    <cellStyle name="60% - Accent2 57" xfId="5176"/>
    <cellStyle name="60% - Accent2 58" xfId="5177"/>
    <cellStyle name="60% - Accent2 59" xfId="5178"/>
    <cellStyle name="60% - Accent2 6" xfId="5179"/>
    <cellStyle name="60% - Accent2 60" xfId="5180"/>
    <cellStyle name="60% - Accent2 61" xfId="5181"/>
    <cellStyle name="60% - Accent2 62" xfId="5182"/>
    <cellStyle name="60% - Accent2 63" xfId="5183"/>
    <cellStyle name="60% - Accent2 64" xfId="5184"/>
    <cellStyle name="60% - Accent2 65" xfId="5185"/>
    <cellStyle name="60% - Accent2 66" xfId="5186"/>
    <cellStyle name="60% - Accent2 67" xfId="5187"/>
    <cellStyle name="60% - Accent2 68" xfId="5188"/>
    <cellStyle name="60% - Accent2 69" xfId="5189"/>
    <cellStyle name="60% - Accent2 7" xfId="5190"/>
    <cellStyle name="60% - Accent2 70" xfId="5191"/>
    <cellStyle name="60% - Accent2 71" xfId="5192"/>
    <cellStyle name="60% - Accent2 72" xfId="5193"/>
    <cellStyle name="60% - Accent2 73" xfId="5194"/>
    <cellStyle name="60% - Accent2 74" xfId="5195"/>
    <cellStyle name="60% - Accent2 75" xfId="5196"/>
    <cellStyle name="60% - Accent2 76" xfId="5197"/>
    <cellStyle name="60% - Accent2 77" xfId="5198"/>
    <cellStyle name="60% - Accent2 78" xfId="5199"/>
    <cellStyle name="60% - Accent2 79" xfId="5200"/>
    <cellStyle name="60% - Accent2 8" xfId="5201"/>
    <cellStyle name="60% - Accent2 80" xfId="5202"/>
    <cellStyle name="60% - Accent2 81" xfId="5203"/>
    <cellStyle name="60% - Accent2 82" xfId="5204"/>
    <cellStyle name="60% - Accent2 83" xfId="5205"/>
    <cellStyle name="60% - Accent2 84" xfId="5206"/>
    <cellStyle name="60% - Accent2 85" xfId="5207"/>
    <cellStyle name="60% - Accent2 86" xfId="5208"/>
    <cellStyle name="60% - Accent2 87" xfId="5209"/>
    <cellStyle name="60% - Accent2 88" xfId="5210"/>
    <cellStyle name="60% - Accent2 89" xfId="5211"/>
    <cellStyle name="60% - Accent2 9" xfId="5212"/>
    <cellStyle name="60% - Accent2 90" xfId="5213"/>
    <cellStyle name="60% - Accent2 91" xfId="5214"/>
    <cellStyle name="60% - Accent2 92" xfId="5215"/>
    <cellStyle name="60% - Accent2 93" xfId="5216"/>
    <cellStyle name="60% - Accent3 10" xfId="5217"/>
    <cellStyle name="60% - Accent3 11" xfId="5218"/>
    <cellStyle name="60% - Accent3 12" xfId="5219"/>
    <cellStyle name="60% - Accent3 13" xfId="5220"/>
    <cellStyle name="60% - Accent3 14" xfId="5221"/>
    <cellStyle name="60% - Accent3 15" xfId="5222"/>
    <cellStyle name="60% - Accent3 16" xfId="5223"/>
    <cellStyle name="60% - Accent3 17" xfId="5224"/>
    <cellStyle name="60% - Accent3 18" xfId="5225"/>
    <cellStyle name="60% - Accent3 19" xfId="5226"/>
    <cellStyle name="60% - Accent3 2" xfId="5227"/>
    <cellStyle name="60% - Accent3 2 10" xfId="5228"/>
    <cellStyle name="60% - Accent3 2 11" xfId="5229"/>
    <cellStyle name="60% - Accent3 2 12" xfId="5230"/>
    <cellStyle name="60% - Accent3 2 2" xfId="5231"/>
    <cellStyle name="60% - Accent3 2 2 2" xfId="5232"/>
    <cellStyle name="60% - Accent3 2 2 3" xfId="5233"/>
    <cellStyle name="60% - Accent3 2 2 4" xfId="5234"/>
    <cellStyle name="60% - Accent3 2 2 5" xfId="5235"/>
    <cellStyle name="60% - Accent3 2 2_Display" xfId="5236"/>
    <cellStyle name="60% - Accent3 2 3" xfId="5237"/>
    <cellStyle name="60% - Accent3 2 4" xfId="5238"/>
    <cellStyle name="60% - Accent3 2 5" xfId="5239"/>
    <cellStyle name="60% - Accent3 2 6" xfId="5240"/>
    <cellStyle name="60% - Accent3 2 7" xfId="5241"/>
    <cellStyle name="60% - Accent3 2 8" xfId="5242"/>
    <cellStyle name="60% - Accent3 2 8 2" xfId="5243"/>
    <cellStyle name="60% - Accent3 2 9" xfId="5244"/>
    <cellStyle name="60% - Accent3 2_13-Endividamento" xfId="5245"/>
    <cellStyle name="60% - Accent3 20" xfId="5246"/>
    <cellStyle name="60% - Accent3 20 2" xfId="5247"/>
    <cellStyle name="60% - Accent3 21" xfId="5248"/>
    <cellStyle name="60% - Accent3 21 2" xfId="5249"/>
    <cellStyle name="60% - Accent3 21_COSAN SA - IFRS" xfId="32145"/>
    <cellStyle name="60% - Accent3 22" xfId="5250"/>
    <cellStyle name="60% - Accent3 22 2" xfId="5251"/>
    <cellStyle name="60% - Accent3 22_COSAN SA - IFRS" xfId="32146"/>
    <cellStyle name="60% - Accent3 23" xfId="5252"/>
    <cellStyle name="60% - Accent3 23 2" xfId="5253"/>
    <cellStyle name="60% - Accent3 23_COSAN SA - IFRS" xfId="32147"/>
    <cellStyle name="60% - Accent3 24" xfId="5254"/>
    <cellStyle name="60% - Accent3 24 2" xfId="5255"/>
    <cellStyle name="60% - Accent3 24_COSAN SA - IFRS" xfId="32148"/>
    <cellStyle name="60% - Accent3 25" xfId="5256"/>
    <cellStyle name="60% - Accent3 26" xfId="5257"/>
    <cellStyle name="60% - Accent3 27" xfId="5258"/>
    <cellStyle name="60% - Accent3 28" xfId="5259"/>
    <cellStyle name="60% - Accent3 29" xfId="5260"/>
    <cellStyle name="60% - Accent3 3" xfId="5261"/>
    <cellStyle name="60% - Accent3 3 2" xfId="5262"/>
    <cellStyle name="60% - Accent3 3 3" xfId="5263"/>
    <cellStyle name="60% - Accent3 3 4" xfId="5264"/>
    <cellStyle name="60% - Accent3 3 5" xfId="5265"/>
    <cellStyle name="60% - Accent3 3 6" xfId="5266"/>
    <cellStyle name="60% - Accent3 3 7" xfId="5267"/>
    <cellStyle name="60% - Accent3 3_BP - Raízen Combustíveis" xfId="5268"/>
    <cellStyle name="60% - Accent3 30" xfId="5269"/>
    <cellStyle name="60% - Accent3 31" xfId="5270"/>
    <cellStyle name="60% - Accent3 32" xfId="5271"/>
    <cellStyle name="60% - Accent3 33" xfId="5272"/>
    <cellStyle name="60% - Accent3 34" xfId="5273"/>
    <cellStyle name="60% - Accent3 35" xfId="5274"/>
    <cellStyle name="60% - Accent3 36" xfId="5275"/>
    <cellStyle name="60% - Accent3 37" xfId="5276"/>
    <cellStyle name="60% - Accent3 38" xfId="5277"/>
    <cellStyle name="60% - Accent3 39" xfId="5278"/>
    <cellStyle name="60% - Accent3 4" xfId="5279"/>
    <cellStyle name="60% - Accent3 4 2" xfId="5280"/>
    <cellStyle name="60% - Accent3 4_IR Diferido" xfId="5281"/>
    <cellStyle name="60% - Accent3 40" xfId="5282"/>
    <cellStyle name="60% - Accent3 41" xfId="5283"/>
    <cellStyle name="60% - Accent3 42" xfId="5284"/>
    <cellStyle name="60% - Accent3 43" xfId="5285"/>
    <cellStyle name="60% - Accent3 44" xfId="5286"/>
    <cellStyle name="60% - Accent3 45" xfId="5287"/>
    <cellStyle name="60% - Accent3 46" xfId="5288"/>
    <cellStyle name="60% - Accent3 47" xfId="5289"/>
    <cellStyle name="60% - Accent3 48" xfId="5290"/>
    <cellStyle name="60% - Accent3 49" xfId="5291"/>
    <cellStyle name="60% - Accent3 5" xfId="5292"/>
    <cellStyle name="60% - Accent3 50" xfId="5293"/>
    <cellStyle name="60% - Accent3 51" xfId="5294"/>
    <cellStyle name="60% - Accent3 52" xfId="5295"/>
    <cellStyle name="60% - Accent3 53" xfId="5296"/>
    <cellStyle name="60% - Accent3 54" xfId="5297"/>
    <cellStyle name="60% - Accent3 55" xfId="5298"/>
    <cellStyle name="60% - Accent3 56" xfId="5299"/>
    <cellStyle name="60% - Accent3 57" xfId="5300"/>
    <cellStyle name="60% - Accent3 58" xfId="5301"/>
    <cellStyle name="60% - Accent3 59" xfId="5302"/>
    <cellStyle name="60% - Accent3 6" xfId="5303"/>
    <cellStyle name="60% - Accent3 60" xfId="5304"/>
    <cellStyle name="60% - Accent3 61" xfId="5305"/>
    <cellStyle name="60% - Accent3 62" xfId="5306"/>
    <cellStyle name="60% - Accent3 63" xfId="5307"/>
    <cellStyle name="60% - Accent3 64" xfId="5308"/>
    <cellStyle name="60% - Accent3 65" xfId="5309"/>
    <cellStyle name="60% - Accent3 66" xfId="5310"/>
    <cellStyle name="60% - Accent3 67" xfId="5311"/>
    <cellStyle name="60% - Accent3 68" xfId="5312"/>
    <cellStyle name="60% - Accent3 69" xfId="5313"/>
    <cellStyle name="60% - Accent3 7" xfId="5314"/>
    <cellStyle name="60% - Accent3 70" xfId="5315"/>
    <cellStyle name="60% - Accent3 71" xfId="5316"/>
    <cellStyle name="60% - Accent3 72" xfId="5317"/>
    <cellStyle name="60% - Accent3 73" xfId="5318"/>
    <cellStyle name="60% - Accent3 74" xfId="5319"/>
    <cellStyle name="60% - Accent3 75" xfId="5320"/>
    <cellStyle name="60% - Accent3 76" xfId="5321"/>
    <cellStyle name="60% - Accent3 77" xfId="5322"/>
    <cellStyle name="60% - Accent3 78" xfId="5323"/>
    <cellStyle name="60% - Accent3 79" xfId="5324"/>
    <cellStyle name="60% - Accent3 8" xfId="5325"/>
    <cellStyle name="60% - Accent3 80" xfId="5326"/>
    <cellStyle name="60% - Accent3 81" xfId="5327"/>
    <cellStyle name="60% - Accent3 82" xfId="5328"/>
    <cellStyle name="60% - Accent3 83" xfId="5329"/>
    <cellStyle name="60% - Accent3 84" xfId="5330"/>
    <cellStyle name="60% - Accent3 85" xfId="5331"/>
    <cellStyle name="60% - Accent3 86" xfId="5332"/>
    <cellStyle name="60% - Accent3 87" xfId="5333"/>
    <cellStyle name="60% - Accent3 88" xfId="5334"/>
    <cellStyle name="60% - Accent3 89" xfId="5335"/>
    <cellStyle name="60% - Accent3 9" xfId="5336"/>
    <cellStyle name="60% - Accent3 90" xfId="5337"/>
    <cellStyle name="60% - Accent3 91" xfId="5338"/>
    <cellStyle name="60% - Accent3 92" xfId="5339"/>
    <cellStyle name="60% - Accent3 93" xfId="5340"/>
    <cellStyle name="60% - Accent4 10" xfId="5341"/>
    <cellStyle name="60% - Accent4 11" xfId="5342"/>
    <cellStyle name="60% - Accent4 12" xfId="5343"/>
    <cellStyle name="60% - Accent4 13" xfId="5344"/>
    <cellStyle name="60% - Accent4 14" xfId="5345"/>
    <cellStyle name="60% - Accent4 15" xfId="5346"/>
    <cellStyle name="60% - Accent4 16" xfId="5347"/>
    <cellStyle name="60% - Accent4 17" xfId="5348"/>
    <cellStyle name="60% - Accent4 18" xfId="5349"/>
    <cellStyle name="60% - Accent4 19" xfId="5350"/>
    <cellStyle name="60% - Accent4 2" xfId="5351"/>
    <cellStyle name="60% - Accent4 2 10" xfId="5352"/>
    <cellStyle name="60% - Accent4 2 11" xfId="5353"/>
    <cellStyle name="60% - Accent4 2 12" xfId="5354"/>
    <cellStyle name="60% - Accent4 2 2" xfId="5355"/>
    <cellStyle name="60% - Accent4 2 2 2" xfId="5356"/>
    <cellStyle name="60% - Accent4 2 2 3" xfId="5357"/>
    <cellStyle name="60% - Accent4 2 2 4" xfId="5358"/>
    <cellStyle name="60% - Accent4 2 2 5" xfId="5359"/>
    <cellStyle name="60% - Accent4 2 2_BP - Raízen Combustíveis" xfId="5360"/>
    <cellStyle name="60% - Accent4 2 3" xfId="5361"/>
    <cellStyle name="60% - Accent4 2 4" xfId="5362"/>
    <cellStyle name="60% - Accent4 2 5" xfId="5363"/>
    <cellStyle name="60% - Accent4 2 6" xfId="5364"/>
    <cellStyle name="60% - Accent4 2 7" xfId="5365"/>
    <cellStyle name="60% - Accent4 2 8" xfId="5366"/>
    <cellStyle name="60% - Accent4 2 8 2" xfId="5367"/>
    <cellStyle name="60% - Accent4 2 8_BP - Raízen Combustíveis" xfId="5368"/>
    <cellStyle name="60% - Accent4 2 9" xfId="5369"/>
    <cellStyle name="60% - Accent4 2_13-Endividamento" xfId="5370"/>
    <cellStyle name="60% - Accent4 20" xfId="5371"/>
    <cellStyle name="60% - Accent4 20 2" xfId="5372"/>
    <cellStyle name="60% - Accent4 20_BP - Raízen Combustíveis" xfId="5373"/>
    <cellStyle name="60% - Accent4 21" xfId="5374"/>
    <cellStyle name="60% - Accent4 21 2" xfId="5375"/>
    <cellStyle name="60% - Accent4 21_COSAN SA - IFRS" xfId="32149"/>
    <cellStyle name="60% - Accent4 22" xfId="5376"/>
    <cellStyle name="60% - Accent4 22 2" xfId="5377"/>
    <cellStyle name="60% - Accent4 22_COSAN SA - IFRS" xfId="32150"/>
    <cellStyle name="60% - Accent4 23" xfId="5378"/>
    <cellStyle name="60% - Accent4 23 2" xfId="5379"/>
    <cellStyle name="60% - Accent4 23_COSAN SA - IFRS" xfId="32151"/>
    <cellStyle name="60% - Accent4 24" xfId="5380"/>
    <cellStyle name="60% - Accent4 24 2" xfId="5381"/>
    <cellStyle name="60% - Accent4 25" xfId="5382"/>
    <cellStyle name="60% - Accent4 26" xfId="5383"/>
    <cellStyle name="60% - Accent4 27" xfId="5384"/>
    <cellStyle name="60% - Accent4 28" xfId="5385"/>
    <cellStyle name="60% - Accent4 29" xfId="5386"/>
    <cellStyle name="60% - Accent4 3" xfId="5387"/>
    <cellStyle name="60% - Accent4 3 2" xfId="5388"/>
    <cellStyle name="60% - Accent4 3 3" xfId="5389"/>
    <cellStyle name="60% - Accent4 3 4" xfId="5390"/>
    <cellStyle name="60% - Accent4 3 5" xfId="5391"/>
    <cellStyle name="60% - Accent4 3 6" xfId="5392"/>
    <cellStyle name="60% - Accent4 3 7" xfId="5393"/>
    <cellStyle name="60% - Accent4 3_BP - Raízen Combustíveis" xfId="5394"/>
    <cellStyle name="60% - Accent4 30" xfId="5395"/>
    <cellStyle name="60% - Accent4 31" xfId="5396"/>
    <cellStyle name="60% - Accent4 32" xfId="5397"/>
    <cellStyle name="60% - Accent4 33" xfId="5398"/>
    <cellStyle name="60% - Accent4 34" xfId="5399"/>
    <cellStyle name="60% - Accent4 35" xfId="5400"/>
    <cellStyle name="60% - Accent4 36" xfId="5401"/>
    <cellStyle name="60% - Accent4 37" xfId="5402"/>
    <cellStyle name="60% - Accent4 38" xfId="5403"/>
    <cellStyle name="60% - Accent4 39" xfId="5404"/>
    <cellStyle name="60% - Accent4 4" xfId="5405"/>
    <cellStyle name="60% - Accent4 4 2" xfId="5406"/>
    <cellStyle name="60% - Accent4 4_IR Diferido" xfId="5407"/>
    <cellStyle name="60% - Accent4 40" xfId="5408"/>
    <cellStyle name="60% - Accent4 41" xfId="5409"/>
    <cellStyle name="60% - Accent4 42" xfId="5410"/>
    <cellStyle name="60% - Accent4 43" xfId="5411"/>
    <cellStyle name="60% - Accent4 44" xfId="5412"/>
    <cellStyle name="60% - Accent4 45" xfId="5413"/>
    <cellStyle name="60% - Accent4 46" xfId="5414"/>
    <cellStyle name="60% - Accent4 47" xfId="5415"/>
    <cellStyle name="60% - Accent4 48" xfId="5416"/>
    <cellStyle name="60% - Accent4 49" xfId="5417"/>
    <cellStyle name="60% - Accent4 5" xfId="5418"/>
    <cellStyle name="60% - Accent4 50" xfId="5419"/>
    <cellStyle name="60% - Accent4 51" xfId="5420"/>
    <cellStyle name="60% - Accent4 52" xfId="5421"/>
    <cellStyle name="60% - Accent4 53" xfId="5422"/>
    <cellStyle name="60% - Accent4 54" xfId="5423"/>
    <cellStyle name="60% - Accent4 55" xfId="5424"/>
    <cellStyle name="60% - Accent4 56" xfId="5425"/>
    <cellStyle name="60% - Accent4 57" xfId="5426"/>
    <cellStyle name="60% - Accent4 58" xfId="5427"/>
    <cellStyle name="60% - Accent4 59" xfId="5428"/>
    <cellStyle name="60% - Accent4 6" xfId="5429"/>
    <cellStyle name="60% - Accent4 60" xfId="5430"/>
    <cellStyle name="60% - Accent4 61" xfId="5431"/>
    <cellStyle name="60% - Accent4 62" xfId="5432"/>
    <cellStyle name="60% - Accent4 63" xfId="5433"/>
    <cellStyle name="60% - Accent4 64" xfId="5434"/>
    <cellStyle name="60% - Accent4 65" xfId="5435"/>
    <cellStyle name="60% - Accent4 66" xfId="5436"/>
    <cellStyle name="60% - Accent4 67" xfId="5437"/>
    <cellStyle name="60% - Accent4 68" xfId="5438"/>
    <cellStyle name="60% - Accent4 69" xfId="5439"/>
    <cellStyle name="60% - Accent4 7" xfId="5440"/>
    <cellStyle name="60% - Accent4 70" xfId="5441"/>
    <cellStyle name="60% - Accent4 71" xfId="5442"/>
    <cellStyle name="60% - Accent4 72" xfId="5443"/>
    <cellStyle name="60% - Accent4 73" xfId="5444"/>
    <cellStyle name="60% - Accent4 74" xfId="5445"/>
    <cellStyle name="60% - Accent4 75" xfId="5446"/>
    <cellStyle name="60% - Accent4 76" xfId="5447"/>
    <cellStyle name="60% - Accent4 77" xfId="5448"/>
    <cellStyle name="60% - Accent4 78" xfId="5449"/>
    <cellStyle name="60% - Accent4 79" xfId="5450"/>
    <cellStyle name="60% - Accent4 8" xfId="5451"/>
    <cellStyle name="60% - Accent4 80" xfId="5452"/>
    <cellStyle name="60% - Accent4 81" xfId="5453"/>
    <cellStyle name="60% - Accent4 82" xfId="5454"/>
    <cellStyle name="60% - Accent4 83" xfId="5455"/>
    <cellStyle name="60% - Accent4 84" xfId="5456"/>
    <cellStyle name="60% - Accent4 85" xfId="5457"/>
    <cellStyle name="60% - Accent4 86" xfId="5458"/>
    <cellStyle name="60% - Accent4 87" xfId="5459"/>
    <cellStyle name="60% - Accent4 88" xfId="5460"/>
    <cellStyle name="60% - Accent4 89" xfId="5461"/>
    <cellStyle name="60% - Accent4 9" xfId="5462"/>
    <cellStyle name="60% - Accent4 90" xfId="5463"/>
    <cellStyle name="60% - Accent4 91" xfId="5464"/>
    <cellStyle name="60% - Accent4 92" xfId="5465"/>
    <cellStyle name="60% - Accent4 93" xfId="5466"/>
    <cellStyle name="60% - Accent5 10" xfId="5467"/>
    <cellStyle name="60% - Accent5 11" xfId="5468"/>
    <cellStyle name="60% - Accent5 12" xfId="5469"/>
    <cellStyle name="60% - Accent5 13" xfId="5470"/>
    <cellStyle name="60% - Accent5 14" xfId="5471"/>
    <cellStyle name="60% - Accent5 15" xfId="5472"/>
    <cellStyle name="60% - Accent5 16" xfId="5473"/>
    <cellStyle name="60% - Accent5 17" xfId="5474"/>
    <cellStyle name="60% - Accent5 18" xfId="5475"/>
    <cellStyle name="60% - Accent5 19" xfId="5476"/>
    <cellStyle name="60% - Accent5 2" xfId="5477"/>
    <cellStyle name="60% - Accent5 2 10" xfId="5478"/>
    <cellStyle name="60% - Accent5 2 2" xfId="5479"/>
    <cellStyle name="60% - Accent5 2 2 2" xfId="5480"/>
    <cellStyle name="60% - Accent5 2 2 3" xfId="5481"/>
    <cellStyle name="60% - Accent5 2 2_IR Diferido" xfId="5482"/>
    <cellStyle name="60% - Accent5 2 3" xfId="5483"/>
    <cellStyle name="60% - Accent5 2 4" xfId="5484"/>
    <cellStyle name="60% - Accent5 2 5" xfId="5485"/>
    <cellStyle name="60% - Accent5 2 6" xfId="5486"/>
    <cellStyle name="60% - Accent5 2 7" xfId="5487"/>
    <cellStyle name="60% - Accent5 2 8" xfId="5488"/>
    <cellStyle name="60% - Accent5 2 8 2" xfId="5489"/>
    <cellStyle name="60% - Accent5 2 8_BP - Raízen Combustíveis" xfId="5490"/>
    <cellStyle name="60% - Accent5 2 9" xfId="5491"/>
    <cellStyle name="60% - Accent5 2_13-Endividamento" xfId="5492"/>
    <cellStyle name="60% - Accent5 20" xfId="5493"/>
    <cellStyle name="60% - Accent5 20 2" xfId="5494"/>
    <cellStyle name="60% - Accent5 20_BP - Raízen Combustíveis" xfId="5495"/>
    <cellStyle name="60% - Accent5 21" xfId="5496"/>
    <cellStyle name="60% - Accent5 21 2" xfId="5497"/>
    <cellStyle name="60% - Accent5 22" xfId="5498"/>
    <cellStyle name="60% - Accent5 22 2" xfId="5499"/>
    <cellStyle name="60% - Accent5 23" xfId="5500"/>
    <cellStyle name="60% - Accent5 23 2" xfId="5501"/>
    <cellStyle name="60% - Accent5 24" xfId="5502"/>
    <cellStyle name="60% - Accent5 24 2" xfId="5503"/>
    <cellStyle name="60% - Accent5 25" xfId="5504"/>
    <cellStyle name="60% - Accent5 26" xfId="5505"/>
    <cellStyle name="60% - Accent5 27" xfId="5506"/>
    <cellStyle name="60% - Accent5 28" xfId="5507"/>
    <cellStyle name="60% - Accent5 29" xfId="5508"/>
    <cellStyle name="60% - Accent5 3" xfId="5509"/>
    <cellStyle name="60% - Accent5 3 2" xfId="5510"/>
    <cellStyle name="60% - Accent5 3 3" xfId="5511"/>
    <cellStyle name="60% - Accent5 3 4" xfId="5512"/>
    <cellStyle name="60% - Accent5 3 5" xfId="5513"/>
    <cellStyle name="60% - Accent5 3 6" xfId="5514"/>
    <cellStyle name="60% - Accent5 3 7" xfId="5515"/>
    <cellStyle name="60% - Accent5 3_BP - Raízen Combustíveis" xfId="5516"/>
    <cellStyle name="60% - Accent5 30" xfId="5517"/>
    <cellStyle name="60% - Accent5 31" xfId="5518"/>
    <cellStyle name="60% - Accent5 32" xfId="5519"/>
    <cellStyle name="60% - Accent5 33" xfId="5520"/>
    <cellStyle name="60% - Accent5 34" xfId="5521"/>
    <cellStyle name="60% - Accent5 35" xfId="5522"/>
    <cellStyle name="60% - Accent5 36" xfId="5523"/>
    <cellStyle name="60% - Accent5 37" xfId="5524"/>
    <cellStyle name="60% - Accent5 38" xfId="5525"/>
    <cellStyle name="60% - Accent5 39" xfId="5526"/>
    <cellStyle name="60% - Accent5 4" xfId="5527"/>
    <cellStyle name="60% - Accent5 4 2" xfId="5528"/>
    <cellStyle name="60% - Accent5 4_IR Diferido" xfId="5529"/>
    <cellStyle name="60% - Accent5 40" xfId="5530"/>
    <cellStyle name="60% - Accent5 41" xfId="5531"/>
    <cellStyle name="60% - Accent5 42" xfId="5532"/>
    <cellStyle name="60% - Accent5 43" xfId="5533"/>
    <cellStyle name="60% - Accent5 44" xfId="5534"/>
    <cellStyle name="60% - Accent5 45" xfId="5535"/>
    <cellStyle name="60% - Accent5 46" xfId="5536"/>
    <cellStyle name="60% - Accent5 47" xfId="5537"/>
    <cellStyle name="60% - Accent5 48" xfId="5538"/>
    <cellStyle name="60% - Accent5 49" xfId="5539"/>
    <cellStyle name="60% - Accent5 5" xfId="5540"/>
    <cellStyle name="60% - Accent5 50" xfId="5541"/>
    <cellStyle name="60% - Accent5 51" xfId="5542"/>
    <cellStyle name="60% - Accent5 52" xfId="5543"/>
    <cellStyle name="60% - Accent5 53" xfId="5544"/>
    <cellStyle name="60% - Accent5 54" xfId="5545"/>
    <cellStyle name="60% - Accent5 55" xfId="5546"/>
    <cellStyle name="60% - Accent5 56" xfId="5547"/>
    <cellStyle name="60% - Accent5 57" xfId="5548"/>
    <cellStyle name="60% - Accent5 58" xfId="5549"/>
    <cellStyle name="60% - Accent5 59" xfId="5550"/>
    <cellStyle name="60% - Accent5 6" xfId="5551"/>
    <cellStyle name="60% - Accent5 60" xfId="5552"/>
    <cellStyle name="60% - Accent5 61" xfId="5553"/>
    <cellStyle name="60% - Accent5 62" xfId="5554"/>
    <cellStyle name="60% - Accent5 63" xfId="5555"/>
    <cellStyle name="60% - Accent5 64" xfId="5556"/>
    <cellStyle name="60% - Accent5 65" xfId="5557"/>
    <cellStyle name="60% - Accent5 66" xfId="5558"/>
    <cellStyle name="60% - Accent5 67" xfId="5559"/>
    <cellStyle name="60% - Accent5 68" xfId="5560"/>
    <cellStyle name="60% - Accent5 69" xfId="5561"/>
    <cellStyle name="60% - Accent5 7" xfId="5562"/>
    <cellStyle name="60% - Accent5 70" xfId="5563"/>
    <cellStyle name="60% - Accent5 71" xfId="5564"/>
    <cellStyle name="60% - Accent5 72" xfId="5565"/>
    <cellStyle name="60% - Accent5 73" xfId="5566"/>
    <cellStyle name="60% - Accent5 74" xfId="5567"/>
    <cellStyle name="60% - Accent5 75" xfId="5568"/>
    <cellStyle name="60% - Accent5 76" xfId="5569"/>
    <cellStyle name="60% - Accent5 77" xfId="5570"/>
    <cellStyle name="60% - Accent5 78" xfId="5571"/>
    <cellStyle name="60% - Accent5 79" xfId="5572"/>
    <cellStyle name="60% - Accent5 8" xfId="5573"/>
    <cellStyle name="60% - Accent5 80" xfId="5574"/>
    <cellStyle name="60% - Accent5 81" xfId="5575"/>
    <cellStyle name="60% - Accent5 82" xfId="5576"/>
    <cellStyle name="60% - Accent5 83" xfId="5577"/>
    <cellStyle name="60% - Accent5 84" xfId="5578"/>
    <cellStyle name="60% - Accent5 85" xfId="5579"/>
    <cellStyle name="60% - Accent5 86" xfId="5580"/>
    <cellStyle name="60% - Accent5 87" xfId="5581"/>
    <cellStyle name="60% - Accent5 88" xfId="5582"/>
    <cellStyle name="60% - Accent5 89" xfId="5583"/>
    <cellStyle name="60% - Accent5 9" xfId="5584"/>
    <cellStyle name="60% - Accent5 90" xfId="5585"/>
    <cellStyle name="60% - Accent5 91" xfId="5586"/>
    <cellStyle name="60% - Accent5 92" xfId="5587"/>
    <cellStyle name="60% - Accent5 93" xfId="5588"/>
    <cellStyle name="60% - Accent6 10" xfId="5589"/>
    <cellStyle name="60% - Accent6 11" xfId="5590"/>
    <cellStyle name="60% - Accent6 12" xfId="5591"/>
    <cellStyle name="60% - Accent6 13" xfId="5592"/>
    <cellStyle name="60% - Accent6 14" xfId="5593"/>
    <cellStyle name="60% - Accent6 15" xfId="5594"/>
    <cellStyle name="60% - Accent6 16" xfId="5595"/>
    <cellStyle name="60% - Accent6 17" xfId="5596"/>
    <cellStyle name="60% - Accent6 18" xfId="5597"/>
    <cellStyle name="60% - Accent6 19" xfId="5598"/>
    <cellStyle name="60% - Accent6 2" xfId="5599"/>
    <cellStyle name="60% - Accent6 2 10" xfId="5600"/>
    <cellStyle name="60% - Accent6 2 11" xfId="5601"/>
    <cellStyle name="60% - Accent6 2 12" xfId="5602"/>
    <cellStyle name="60% - Accent6 2 2" xfId="5603"/>
    <cellStyle name="60% - Accent6 2 2 2" xfId="5604"/>
    <cellStyle name="60% - Accent6 2 2 3" xfId="5605"/>
    <cellStyle name="60% - Accent6 2 2 4" xfId="5606"/>
    <cellStyle name="60% - Accent6 2 2 5" xfId="5607"/>
    <cellStyle name="60% - Accent6 2 2_BP - Raízen Combustíveis" xfId="5608"/>
    <cellStyle name="60% - Accent6 2 3" xfId="5609"/>
    <cellStyle name="60% - Accent6 2 4" xfId="5610"/>
    <cellStyle name="60% - Accent6 2 5" xfId="5611"/>
    <cellStyle name="60% - Accent6 2 6" xfId="5612"/>
    <cellStyle name="60% - Accent6 2 7" xfId="5613"/>
    <cellStyle name="60% - Accent6 2 8" xfId="5614"/>
    <cellStyle name="60% - Accent6 2 8 2" xfId="5615"/>
    <cellStyle name="60% - Accent6 2 8_BP - Raízen Combustíveis" xfId="5616"/>
    <cellStyle name="60% - Accent6 2 9" xfId="5617"/>
    <cellStyle name="60% - Accent6 2_13-Endividamento" xfId="5618"/>
    <cellStyle name="60% - Accent6 20" xfId="5619"/>
    <cellStyle name="60% - Accent6 20 2" xfId="5620"/>
    <cellStyle name="60% - Accent6 20_BP - Raízen Combustíveis" xfId="5621"/>
    <cellStyle name="60% - Accent6 21" xfId="5622"/>
    <cellStyle name="60% - Accent6 21 2" xfId="5623"/>
    <cellStyle name="60% - Accent6 22" xfId="5624"/>
    <cellStyle name="60% - Accent6 22 2" xfId="5625"/>
    <cellStyle name="60% - Accent6 23" xfId="5626"/>
    <cellStyle name="60% - Accent6 23 2" xfId="5627"/>
    <cellStyle name="60% - Accent6 24" xfId="5628"/>
    <cellStyle name="60% - Accent6 24 2" xfId="5629"/>
    <cellStyle name="60% - Accent6 25" xfId="5630"/>
    <cellStyle name="60% - Accent6 26" xfId="5631"/>
    <cellStyle name="60% - Accent6 27" xfId="5632"/>
    <cellStyle name="60% - Accent6 28" xfId="5633"/>
    <cellStyle name="60% - Accent6 29" xfId="5634"/>
    <cellStyle name="60% - Accent6 3" xfId="5635"/>
    <cellStyle name="60% - Accent6 3 2" xfId="5636"/>
    <cellStyle name="60% - Accent6 3 3" xfId="5637"/>
    <cellStyle name="60% - Accent6 3 4" xfId="5638"/>
    <cellStyle name="60% - Accent6 3 5" xfId="5639"/>
    <cellStyle name="60% - Accent6 3 6" xfId="5640"/>
    <cellStyle name="60% - Accent6 3 7" xfId="5641"/>
    <cellStyle name="60% - Accent6 3_BP - Raízen Combustíveis" xfId="5642"/>
    <cellStyle name="60% - Accent6 30" xfId="5643"/>
    <cellStyle name="60% - Accent6 31" xfId="5644"/>
    <cellStyle name="60% - Accent6 32" xfId="5645"/>
    <cellStyle name="60% - Accent6 33" xfId="5646"/>
    <cellStyle name="60% - Accent6 34" xfId="5647"/>
    <cellStyle name="60% - Accent6 35" xfId="5648"/>
    <cellStyle name="60% - Accent6 36" xfId="5649"/>
    <cellStyle name="60% - Accent6 37" xfId="5650"/>
    <cellStyle name="60% - Accent6 38" xfId="5651"/>
    <cellStyle name="60% - Accent6 39" xfId="5652"/>
    <cellStyle name="60% - Accent6 4" xfId="5653"/>
    <cellStyle name="60% - Accent6 4 2" xfId="5654"/>
    <cellStyle name="60% - Accent6 4_IR Diferido" xfId="5655"/>
    <cellStyle name="60% - Accent6 40" xfId="5656"/>
    <cellStyle name="60% - Accent6 41" xfId="5657"/>
    <cellStyle name="60% - Accent6 42" xfId="5658"/>
    <cellStyle name="60% - Accent6 43" xfId="5659"/>
    <cellStyle name="60% - Accent6 44" xfId="5660"/>
    <cellStyle name="60% - Accent6 45" xfId="5661"/>
    <cellStyle name="60% - Accent6 46" xfId="5662"/>
    <cellStyle name="60% - Accent6 47" xfId="5663"/>
    <cellStyle name="60% - Accent6 48" xfId="5664"/>
    <cellStyle name="60% - Accent6 49" xfId="5665"/>
    <cellStyle name="60% - Accent6 5" xfId="5666"/>
    <cellStyle name="60% - Accent6 50" xfId="5667"/>
    <cellStyle name="60% - Accent6 51" xfId="5668"/>
    <cellStyle name="60% - Accent6 52" xfId="5669"/>
    <cellStyle name="60% - Accent6 53" xfId="5670"/>
    <cellStyle name="60% - Accent6 54" xfId="5671"/>
    <cellStyle name="60% - Accent6 55" xfId="5672"/>
    <cellStyle name="60% - Accent6 56" xfId="5673"/>
    <cellStyle name="60% - Accent6 57" xfId="5674"/>
    <cellStyle name="60% - Accent6 58" xfId="5675"/>
    <cellStyle name="60% - Accent6 59" xfId="5676"/>
    <cellStyle name="60% - Accent6 6" xfId="5677"/>
    <cellStyle name="60% - Accent6 60" xfId="5678"/>
    <cellStyle name="60% - Accent6 61" xfId="5679"/>
    <cellStyle name="60% - Accent6 62" xfId="5680"/>
    <cellStyle name="60% - Accent6 63" xfId="5681"/>
    <cellStyle name="60% - Accent6 64" xfId="5682"/>
    <cellStyle name="60% - Accent6 65" xfId="5683"/>
    <cellStyle name="60% - Accent6 66" xfId="5684"/>
    <cellStyle name="60% - Accent6 67" xfId="5685"/>
    <cellStyle name="60% - Accent6 68" xfId="5686"/>
    <cellStyle name="60% - Accent6 69" xfId="5687"/>
    <cellStyle name="60% - Accent6 7" xfId="5688"/>
    <cellStyle name="60% - Accent6 70" xfId="5689"/>
    <cellStyle name="60% - Accent6 71" xfId="5690"/>
    <cellStyle name="60% - Accent6 72" xfId="5691"/>
    <cellStyle name="60% - Accent6 73" xfId="5692"/>
    <cellStyle name="60% - Accent6 74" xfId="5693"/>
    <cellStyle name="60% - Accent6 75" xfId="5694"/>
    <cellStyle name="60% - Accent6 76" xfId="5695"/>
    <cellStyle name="60% - Accent6 77" xfId="5696"/>
    <cellStyle name="60% - Accent6 78" xfId="5697"/>
    <cellStyle name="60% - Accent6 79" xfId="5698"/>
    <cellStyle name="60% - Accent6 8" xfId="5699"/>
    <cellStyle name="60% - Accent6 80" xfId="5700"/>
    <cellStyle name="60% - Accent6 81" xfId="5701"/>
    <cellStyle name="60% - Accent6 82" xfId="5702"/>
    <cellStyle name="60% - Accent6 83" xfId="5703"/>
    <cellStyle name="60% - Accent6 84" xfId="5704"/>
    <cellStyle name="60% - Accent6 85" xfId="5705"/>
    <cellStyle name="60% - Accent6 86" xfId="5706"/>
    <cellStyle name="60% - Accent6 87" xfId="5707"/>
    <cellStyle name="60% - Accent6 88" xfId="5708"/>
    <cellStyle name="60% - Accent6 89" xfId="5709"/>
    <cellStyle name="60% - Accent6 9" xfId="5710"/>
    <cellStyle name="60% - Accent6 90" xfId="5711"/>
    <cellStyle name="60% - Accent6 91" xfId="5712"/>
    <cellStyle name="60% - Accent6 92" xfId="5713"/>
    <cellStyle name="60% - Accent6 93" xfId="5714"/>
    <cellStyle name="60% - Cor1" xfId="5715"/>
    <cellStyle name="60% - Cor2" xfId="5716"/>
    <cellStyle name="60% - Cor3" xfId="5717"/>
    <cellStyle name="60% - Cor4" xfId="5718"/>
    <cellStyle name="60% - Cor5" xfId="5719"/>
    <cellStyle name="60% - Cor6" xfId="5720"/>
    <cellStyle name="60% - Ênfase1 10" xfId="5721"/>
    <cellStyle name="60% - Ênfase1 10 2" xfId="5722"/>
    <cellStyle name="60% - Ênfase1 10 3" xfId="5723"/>
    <cellStyle name="60% - Ênfase1 11" xfId="5724"/>
    <cellStyle name="60% - Ênfase1 11 2" xfId="5725"/>
    <cellStyle name="60% - Ênfase1 12" xfId="5726"/>
    <cellStyle name="60% - Ênfase1 13" xfId="5727"/>
    <cellStyle name="60% - Ênfase1 14" xfId="5728"/>
    <cellStyle name="60% - Ênfase1 15" xfId="5729"/>
    <cellStyle name="60% - Ênfase1 16" xfId="5730"/>
    <cellStyle name="60% - Ênfase1 17" xfId="5731"/>
    <cellStyle name="60% - Ênfase1 2" xfId="5732"/>
    <cellStyle name="60% - Ênfase1 2 2" xfId="5733"/>
    <cellStyle name="60% - Ênfase1 2 2 2" xfId="5734"/>
    <cellStyle name="60% - Ênfase1 2 2 3" xfId="5735"/>
    <cellStyle name="60% - Ênfase1 2 2 4" xfId="5736"/>
    <cellStyle name="60% - Ênfase1 2 2_BP - Raízen Combustíveis" xfId="5737"/>
    <cellStyle name="60% - Ênfase1 2 3" xfId="5738"/>
    <cellStyle name="60% - Ênfase1 2 3 2" xfId="5739"/>
    <cellStyle name="60% - Ênfase1 2 3 3" xfId="5740"/>
    <cellStyle name="60% - Ênfase1 2 3 4" xfId="5741"/>
    <cellStyle name="60% - Ênfase1 2 3_BP - Raízen Combustíveis" xfId="5742"/>
    <cellStyle name="60% - Ênfase1 2 4" xfId="5743"/>
    <cellStyle name="60% - Ênfase1 2 4 2" xfId="5744"/>
    <cellStyle name="60% - Ênfase1 2 4 3" xfId="5745"/>
    <cellStyle name="60% - Ênfase1 2 4 4" xfId="5746"/>
    <cellStyle name="60% - Ênfase1 2 4_BP - Raízen Combustíveis" xfId="5747"/>
    <cellStyle name="60% - Ênfase1 2 5" xfId="5748"/>
    <cellStyle name="60% - Ênfase1 2 5 2" xfId="5749"/>
    <cellStyle name="60% - Ênfase1 2 5 3" xfId="5750"/>
    <cellStyle name="60% - Ênfase1 2 5_BP - Raízen Combustíveis" xfId="5751"/>
    <cellStyle name="60% - Ênfase1 2 6" xfId="5752"/>
    <cellStyle name="60% - Ênfase1 2 6 2" xfId="5753"/>
    <cellStyle name="60% - Ênfase1 2 6_BP - Raízen Combustíveis" xfId="5754"/>
    <cellStyle name="60% - Ênfase1 2 7" xfId="5755"/>
    <cellStyle name="60% - Ênfase1 2 7 2" xfId="5756"/>
    <cellStyle name="60% - Ênfase1 2 8" xfId="5757"/>
    <cellStyle name="60% - Ênfase1 2 9" xfId="5758"/>
    <cellStyle name="60% - Ênfase1 2_11_Combinação de neg. Zanin" xfId="5759"/>
    <cellStyle name="60% - Ênfase1 3" xfId="5760"/>
    <cellStyle name="60% - Ênfase1 3 2" xfId="5761"/>
    <cellStyle name="60% - Ênfase1 3 2 2" xfId="5762"/>
    <cellStyle name="60% - Ênfase1 3 2 3" xfId="5763"/>
    <cellStyle name="60% - Ênfase1 3 2 4" xfId="5764"/>
    <cellStyle name="60% - Ênfase1 3 2_BP - Raízen Combustíveis" xfId="5765"/>
    <cellStyle name="60% - Ênfase1 3 3" xfId="5766"/>
    <cellStyle name="60% - Ênfase1 3 3 2" xfId="5767"/>
    <cellStyle name="60% - Ênfase1 3 3_BP - Raízen Combustíveis" xfId="5768"/>
    <cellStyle name="60% - Ênfase1 3 4" xfId="5769"/>
    <cellStyle name="60% - Ênfase1 3 4 2" xfId="5770"/>
    <cellStyle name="60% - Ênfase1 3 5" xfId="5771"/>
    <cellStyle name="60% - Ênfase1 3 6" xfId="5772"/>
    <cellStyle name="60% - Ênfase1 3_13-Endividamento" xfId="5773"/>
    <cellStyle name="60% - Ênfase1 4" xfId="5774"/>
    <cellStyle name="60% - Ênfase1 4 2" xfId="5775"/>
    <cellStyle name="60% - Ênfase1 4 2 2" xfId="5776"/>
    <cellStyle name="60% - Ênfase1 4 2 3" xfId="5777"/>
    <cellStyle name="60% - Ênfase1 4 2 4" xfId="5778"/>
    <cellStyle name="60% - Ênfase1 4 2_BP - Raízen Combustíveis" xfId="5779"/>
    <cellStyle name="60% - Ênfase1 4 3" xfId="5780"/>
    <cellStyle name="60% - Ênfase1 4 3 2" xfId="5781"/>
    <cellStyle name="60% - Ênfase1 4 3_BP - Raízen Combustíveis" xfId="5782"/>
    <cellStyle name="60% - Ênfase1 4 4" xfId="5783"/>
    <cellStyle name="60% - Ênfase1 4 4 2" xfId="5784"/>
    <cellStyle name="60% - Ênfase1 4 5" xfId="5785"/>
    <cellStyle name="60% - Ênfase1 4 6" xfId="5786"/>
    <cellStyle name="60% - Ênfase1 4_13-Endividamento" xfId="5787"/>
    <cellStyle name="60% - Ênfase1 5" xfId="5788"/>
    <cellStyle name="60% - Ênfase1 5 2" xfId="5789"/>
    <cellStyle name="60% - Ênfase1 5 2 2" xfId="5790"/>
    <cellStyle name="60% - Ênfase1 5 2 3" xfId="5791"/>
    <cellStyle name="60% - Ênfase1 5 2 4" xfId="5792"/>
    <cellStyle name="60% - Ênfase1 5 2_BP - Raízen Combustíveis" xfId="5793"/>
    <cellStyle name="60% - Ênfase1 5 3" xfId="5794"/>
    <cellStyle name="60% - Ênfase1 5 3 2" xfId="5795"/>
    <cellStyle name="60% - Ênfase1 5 3_BP - Raízen Combustíveis" xfId="5796"/>
    <cellStyle name="60% - Ênfase1 5 4" xfId="5797"/>
    <cellStyle name="60% - Ênfase1 5 4 2" xfId="5798"/>
    <cellStyle name="60% - Ênfase1 5 5" xfId="5799"/>
    <cellStyle name="60% - Ênfase1 5 6" xfId="5800"/>
    <cellStyle name="60% - Ênfase1 5_13-Endividamento" xfId="5801"/>
    <cellStyle name="60% - Ênfase1 6" xfId="5802"/>
    <cellStyle name="60% - Ênfase1 6 2" xfId="5803"/>
    <cellStyle name="60% - Ênfase1 6 2 2" xfId="5804"/>
    <cellStyle name="60% - Ênfase1 6 2 3" xfId="5805"/>
    <cellStyle name="60% - Ênfase1 6 2 4" xfId="5806"/>
    <cellStyle name="60% - Ênfase1 6 2_BP - Raízen Combustíveis" xfId="5807"/>
    <cellStyle name="60% - Ênfase1 6 3" xfId="5808"/>
    <cellStyle name="60% - Ênfase1 6 3 2" xfId="5809"/>
    <cellStyle name="60% - Ênfase1 6 3_BP - Raízen Combustíveis" xfId="5810"/>
    <cellStyle name="60% - Ênfase1 6 4" xfId="5811"/>
    <cellStyle name="60% - Ênfase1 6 4 2" xfId="5812"/>
    <cellStyle name="60% - Ênfase1 6 5" xfId="5813"/>
    <cellStyle name="60% - Ênfase1 6 6" xfId="5814"/>
    <cellStyle name="60% - Ênfase1 6_13-Endividamento" xfId="5815"/>
    <cellStyle name="60% - Ênfase1 7" xfId="5816"/>
    <cellStyle name="60% - Ênfase1 7 2" xfId="5817"/>
    <cellStyle name="60% - Ênfase1 7 2 2" xfId="5818"/>
    <cellStyle name="60% - Ênfase1 7 2 3" xfId="5819"/>
    <cellStyle name="60% - Ênfase1 7 2 4" xfId="5820"/>
    <cellStyle name="60% - Ênfase1 7 2 5" xfId="5821"/>
    <cellStyle name="60% - Ênfase1 7 2 6" xfId="5822"/>
    <cellStyle name="60% - Ênfase1 7 2_BP - Raízen Combustíveis" xfId="5823"/>
    <cellStyle name="60% - Ênfase1 7 3" xfId="5824"/>
    <cellStyle name="60% - Ênfase1 7 3 2" xfId="5825"/>
    <cellStyle name="60% - Ênfase1 7 3_BP - Raízen Combustíveis" xfId="5826"/>
    <cellStyle name="60% - Ênfase1 7 4" xfId="5827"/>
    <cellStyle name="60% - Ênfase1 7 4 2" xfId="5828"/>
    <cellStyle name="60% - Ênfase1 7 5" xfId="5829"/>
    <cellStyle name="60% - Ênfase1 7 6" xfId="5830"/>
    <cellStyle name="60% - Ênfase1 7 7" xfId="5831"/>
    <cellStyle name="60% - Ênfase1 7_13-Endividamento" xfId="5832"/>
    <cellStyle name="60% - Ênfase1 8" xfId="5833"/>
    <cellStyle name="60% - Ênfase1 8 2" xfId="5834"/>
    <cellStyle name="60% - Ênfase1 8 3" xfId="5835"/>
    <cellStyle name="60% - Ênfase1 8 4" xfId="5836"/>
    <cellStyle name="60% - Ênfase1 8_BP - Raízen Combustíveis" xfId="5837"/>
    <cellStyle name="60% - Ênfase1 9" xfId="5838"/>
    <cellStyle name="60% - Ênfase1 9 2" xfId="5839"/>
    <cellStyle name="60% - Ênfase1 9 3" xfId="5840"/>
    <cellStyle name="60% - Ênfase1 9 4" xfId="5841"/>
    <cellStyle name="60% - Ênfase2 10" xfId="5842"/>
    <cellStyle name="60% - Ênfase2 10 2" xfId="5843"/>
    <cellStyle name="60% - Ênfase2 10 3" xfId="5844"/>
    <cellStyle name="60% - Ênfase2 11" xfId="5845"/>
    <cellStyle name="60% - Ênfase2 11 2" xfId="5846"/>
    <cellStyle name="60% - Ênfase2 12" xfId="5847"/>
    <cellStyle name="60% - Ênfase2 13" xfId="5848"/>
    <cellStyle name="60% - Ênfase2 14" xfId="5849"/>
    <cellStyle name="60% - Ênfase2 15" xfId="5850"/>
    <cellStyle name="60% - Ênfase2 16" xfId="5851"/>
    <cellStyle name="60% - Ênfase2 17" xfId="5852"/>
    <cellStyle name="60% - Ênfase2 2" xfId="5853"/>
    <cellStyle name="60% - Ênfase2 2 2" xfId="5854"/>
    <cellStyle name="60% - Ênfase2 2 2 2" xfId="5855"/>
    <cellStyle name="60% - Ênfase2 2 2 3" xfId="5856"/>
    <cellStyle name="60% - Ênfase2 2 2 4" xfId="5857"/>
    <cellStyle name="60% - Ênfase2 2 2_BP - Raízen Combustíveis" xfId="5858"/>
    <cellStyle name="60% - Ênfase2 2 3" xfId="5859"/>
    <cellStyle name="60% - Ênfase2 2 3 2" xfId="5860"/>
    <cellStyle name="60% - Ênfase2 2 3 3" xfId="5861"/>
    <cellStyle name="60% - Ênfase2 2 3 4" xfId="5862"/>
    <cellStyle name="60% - Ênfase2 2 3_BP - Raízen Combustíveis" xfId="5863"/>
    <cellStyle name="60% - Ênfase2 2 4" xfId="5864"/>
    <cellStyle name="60% - Ênfase2 2 4 2" xfId="5865"/>
    <cellStyle name="60% - Ênfase2 2 4 3" xfId="5866"/>
    <cellStyle name="60% - Ênfase2 2 4 4" xfId="5867"/>
    <cellStyle name="60% - Ênfase2 2 4_BP - Raízen Combustíveis" xfId="5868"/>
    <cellStyle name="60% - Ênfase2 2 5" xfId="5869"/>
    <cellStyle name="60% - Ênfase2 2 5 2" xfId="5870"/>
    <cellStyle name="60% - Ênfase2 2 5 3" xfId="5871"/>
    <cellStyle name="60% - Ênfase2 2 5_BP - Raízen Combustíveis" xfId="5872"/>
    <cellStyle name="60% - Ênfase2 2 6" xfId="5873"/>
    <cellStyle name="60% - Ênfase2 2 6 2" xfId="5874"/>
    <cellStyle name="60% - Ênfase2 2 6_BP - Raízen Combustíveis" xfId="5875"/>
    <cellStyle name="60% - Ênfase2 2 7" xfId="5876"/>
    <cellStyle name="60% - Ênfase2 2 7 2" xfId="5877"/>
    <cellStyle name="60% - Ênfase2 2 8" xfId="5878"/>
    <cellStyle name="60% - Ênfase2 2 9" xfId="5879"/>
    <cellStyle name="60% - Ênfase2 2_11_Combinação de neg. Zanin" xfId="5880"/>
    <cellStyle name="60% - Ênfase2 3" xfId="5881"/>
    <cellStyle name="60% - Ênfase2 3 2" xfId="5882"/>
    <cellStyle name="60% - Ênfase2 3 2 2" xfId="5883"/>
    <cellStyle name="60% - Ênfase2 3 2 3" xfId="5884"/>
    <cellStyle name="60% - Ênfase2 3 2 4" xfId="5885"/>
    <cellStyle name="60% - Ênfase2 3 2_BP - Raízen Combustíveis" xfId="5886"/>
    <cellStyle name="60% - Ênfase2 3 3" xfId="5887"/>
    <cellStyle name="60% - Ênfase2 3 3 2" xfId="5888"/>
    <cellStyle name="60% - Ênfase2 3 3_BP - Raízen Combustíveis" xfId="5889"/>
    <cellStyle name="60% - Ênfase2 3 4" xfId="5890"/>
    <cellStyle name="60% - Ênfase2 3 4 2" xfId="5891"/>
    <cellStyle name="60% - Ênfase2 3 5" xfId="5892"/>
    <cellStyle name="60% - Ênfase2 3 6" xfId="5893"/>
    <cellStyle name="60% - Ênfase2 3_13-Endividamento" xfId="5894"/>
    <cellStyle name="60% - Ênfase2 4" xfId="5895"/>
    <cellStyle name="60% - Ênfase2 4 2" xfId="5896"/>
    <cellStyle name="60% - Ênfase2 4 2 2" xfId="5897"/>
    <cellStyle name="60% - Ênfase2 4 2 3" xfId="5898"/>
    <cellStyle name="60% - Ênfase2 4 2 4" xfId="5899"/>
    <cellStyle name="60% - Ênfase2 4 2_BP - Raízen Combustíveis" xfId="5900"/>
    <cellStyle name="60% - Ênfase2 4 3" xfId="5901"/>
    <cellStyle name="60% - Ênfase2 4 3 2" xfId="5902"/>
    <cellStyle name="60% - Ênfase2 4 3_BP - Raízen Combustíveis" xfId="5903"/>
    <cellStyle name="60% - Ênfase2 4 4" xfId="5904"/>
    <cellStyle name="60% - Ênfase2 4 4 2" xfId="5905"/>
    <cellStyle name="60% - Ênfase2 4 5" xfId="5906"/>
    <cellStyle name="60% - Ênfase2 4 6" xfId="5907"/>
    <cellStyle name="60% - Ênfase2 4_13-Endividamento" xfId="5908"/>
    <cellStyle name="60% - Ênfase2 5" xfId="5909"/>
    <cellStyle name="60% - Ênfase2 5 2" xfId="5910"/>
    <cellStyle name="60% - Ênfase2 5 2 2" xfId="5911"/>
    <cellStyle name="60% - Ênfase2 5 2 3" xfId="5912"/>
    <cellStyle name="60% - Ênfase2 5 2 4" xfId="5913"/>
    <cellStyle name="60% - Ênfase2 5 2_BP - Raízen Combustíveis" xfId="5914"/>
    <cellStyle name="60% - Ênfase2 5 3" xfId="5915"/>
    <cellStyle name="60% - Ênfase2 5 3 2" xfId="5916"/>
    <cellStyle name="60% - Ênfase2 5 3_BP - Raízen Combustíveis" xfId="5917"/>
    <cellStyle name="60% - Ênfase2 5 4" xfId="5918"/>
    <cellStyle name="60% - Ênfase2 5 4 2" xfId="5919"/>
    <cellStyle name="60% - Ênfase2 5 5" xfId="5920"/>
    <cellStyle name="60% - Ênfase2 5 6" xfId="5921"/>
    <cellStyle name="60% - Ênfase2 5_13-Endividamento" xfId="5922"/>
    <cellStyle name="60% - Ênfase2 6" xfId="5923"/>
    <cellStyle name="60% - Ênfase2 6 2" xfId="5924"/>
    <cellStyle name="60% - Ênfase2 6 2 2" xfId="5925"/>
    <cellStyle name="60% - Ênfase2 6 2 3" xfId="5926"/>
    <cellStyle name="60% - Ênfase2 6 2 4" xfId="5927"/>
    <cellStyle name="60% - Ênfase2 6 2_BP - Raízen Combustíveis" xfId="5928"/>
    <cellStyle name="60% - Ênfase2 6 3" xfId="5929"/>
    <cellStyle name="60% - Ênfase2 6 3 2" xfId="5930"/>
    <cellStyle name="60% - Ênfase2 6 3_BP - Raízen Combustíveis" xfId="5931"/>
    <cellStyle name="60% - Ênfase2 6 4" xfId="5932"/>
    <cellStyle name="60% - Ênfase2 6 4 2" xfId="5933"/>
    <cellStyle name="60% - Ênfase2 6 5" xfId="5934"/>
    <cellStyle name="60% - Ênfase2 6 6" xfId="5935"/>
    <cellStyle name="60% - Ênfase2 6_13-Endividamento" xfId="5936"/>
    <cellStyle name="60% - Ênfase2 7" xfId="5937"/>
    <cellStyle name="60% - Ênfase2 7 2" xfId="5938"/>
    <cellStyle name="60% - Ênfase2 7 2 2" xfId="5939"/>
    <cellStyle name="60% - Ênfase2 7 2 3" xfId="5940"/>
    <cellStyle name="60% - Ênfase2 7 2 4" xfId="5941"/>
    <cellStyle name="60% - Ênfase2 7 2 5" xfId="5942"/>
    <cellStyle name="60% - Ênfase2 7 2 6" xfId="5943"/>
    <cellStyle name="60% - Ênfase2 7 2_BP - Raízen Combustíveis" xfId="5944"/>
    <cellStyle name="60% - Ênfase2 7 3" xfId="5945"/>
    <cellStyle name="60% - Ênfase2 7 3 2" xfId="5946"/>
    <cellStyle name="60% - Ênfase2 7 3_BP - Raízen Combustíveis" xfId="5947"/>
    <cellStyle name="60% - Ênfase2 7 4" xfId="5948"/>
    <cellStyle name="60% - Ênfase2 7 4 2" xfId="5949"/>
    <cellStyle name="60% - Ênfase2 7 5" xfId="5950"/>
    <cellStyle name="60% - Ênfase2 7 6" xfId="5951"/>
    <cellStyle name="60% - Ênfase2 7_13-Endividamento" xfId="5952"/>
    <cellStyle name="60% - Ênfase2 8" xfId="5953"/>
    <cellStyle name="60% - Ênfase2 8 2" xfId="5954"/>
    <cellStyle name="60% - Ênfase2 8 3" xfId="5955"/>
    <cellStyle name="60% - Ênfase2 8 4" xfId="5956"/>
    <cellStyle name="60% - Ênfase2 8_BP - Raízen Combustíveis" xfId="5957"/>
    <cellStyle name="60% - Ênfase2 9" xfId="5958"/>
    <cellStyle name="60% - Ênfase2 9 2" xfId="5959"/>
    <cellStyle name="60% - Ênfase2 9 3" xfId="5960"/>
    <cellStyle name="60% - Ênfase2 9 4" xfId="5961"/>
    <cellStyle name="60% - Ênfase3 10" xfId="5962"/>
    <cellStyle name="60% - Ênfase3 10 2" xfId="5963"/>
    <cellStyle name="60% - Ênfase3 10 3" xfId="5964"/>
    <cellStyle name="60% - Ênfase3 11" xfId="5965"/>
    <cellStyle name="60% - Ênfase3 11 2" xfId="5966"/>
    <cellStyle name="60% - Ênfase3 12" xfId="5967"/>
    <cellStyle name="60% - Ênfase3 13" xfId="5968"/>
    <cellStyle name="60% - Ênfase3 14" xfId="5969"/>
    <cellStyle name="60% - Ênfase3 15" xfId="5970"/>
    <cellStyle name="60% - Ênfase3 16" xfId="5971"/>
    <cellStyle name="60% - Ênfase3 17" xfId="5972"/>
    <cellStyle name="60% - Ênfase3 2" xfId="5973"/>
    <cellStyle name="60% - Ênfase3 2 2" xfId="5974"/>
    <cellStyle name="60% - Ênfase3 2 2 2" xfId="5975"/>
    <cellStyle name="60% - Ênfase3 2 2 3" xfId="5976"/>
    <cellStyle name="60% - Ênfase3 2 2 4" xfId="5977"/>
    <cellStyle name="60% - Ênfase3 2 2_BP - Raízen Combustíveis" xfId="5978"/>
    <cellStyle name="60% - Ênfase3 2 3" xfId="5979"/>
    <cellStyle name="60% - Ênfase3 2 3 2" xfId="5980"/>
    <cellStyle name="60% - Ênfase3 2 3 3" xfId="5981"/>
    <cellStyle name="60% - Ênfase3 2 3 4" xfId="5982"/>
    <cellStyle name="60% - Ênfase3 2 3_BP - Raízen Combustíveis" xfId="5983"/>
    <cellStyle name="60% - Ênfase3 2 4" xfId="5984"/>
    <cellStyle name="60% - Ênfase3 2 4 2" xfId="5985"/>
    <cellStyle name="60% - Ênfase3 2 4 3" xfId="5986"/>
    <cellStyle name="60% - Ênfase3 2 4 4" xfId="5987"/>
    <cellStyle name="60% - Ênfase3 2 4_BP - Raízen Combustíveis" xfId="5988"/>
    <cellStyle name="60% - Ênfase3 2 5" xfId="5989"/>
    <cellStyle name="60% - Ênfase3 2 5 2" xfId="5990"/>
    <cellStyle name="60% - Ênfase3 2 5 3" xfId="5991"/>
    <cellStyle name="60% - Ênfase3 2 5_BP - Raízen Combustíveis" xfId="5992"/>
    <cellStyle name="60% - Ênfase3 2 6" xfId="5993"/>
    <cellStyle name="60% - Ênfase3 2 6 2" xfId="5994"/>
    <cellStyle name="60% - Ênfase3 2 6_BP - Raízen Combustíveis" xfId="5995"/>
    <cellStyle name="60% - Ênfase3 2 7" xfId="5996"/>
    <cellStyle name="60% - Ênfase3 2 7 2" xfId="5997"/>
    <cellStyle name="60% - Ênfase3 2 8" xfId="5998"/>
    <cellStyle name="60% - Ênfase3 2 9" xfId="5999"/>
    <cellStyle name="60% - Ênfase3 2_11_Combinação de neg. Zanin" xfId="6000"/>
    <cellStyle name="60% - Ênfase3 3" xfId="6001"/>
    <cellStyle name="60% - Ênfase3 3 2" xfId="6002"/>
    <cellStyle name="60% - Ênfase3 3 2 2" xfId="6003"/>
    <cellStyle name="60% - Ênfase3 3 2 3" xfId="6004"/>
    <cellStyle name="60% - Ênfase3 3 2 4" xfId="6005"/>
    <cellStyle name="60% - Ênfase3 3 2_BP - Raízen Combustíveis" xfId="6006"/>
    <cellStyle name="60% - Ênfase3 3 3" xfId="6007"/>
    <cellStyle name="60% - Ênfase3 3 3 2" xfId="6008"/>
    <cellStyle name="60% - Ênfase3 3 3_BP - Raízen Combustíveis" xfId="6009"/>
    <cellStyle name="60% - Ênfase3 3 4" xfId="6010"/>
    <cellStyle name="60% - Ênfase3 3 4 2" xfId="6011"/>
    <cellStyle name="60% - Ênfase3 3 5" xfId="6012"/>
    <cellStyle name="60% - Ênfase3 3 6" xfId="6013"/>
    <cellStyle name="60% - Ênfase3 3_13-Endividamento" xfId="6014"/>
    <cellStyle name="60% - Ênfase3 4" xfId="6015"/>
    <cellStyle name="60% - Ênfase3 4 2" xfId="6016"/>
    <cellStyle name="60% - Ênfase3 4 2 2" xfId="6017"/>
    <cellStyle name="60% - Ênfase3 4 2 3" xfId="6018"/>
    <cellStyle name="60% - Ênfase3 4 2 4" xfId="6019"/>
    <cellStyle name="60% - Ênfase3 4 2_BP - Raízen Combustíveis" xfId="6020"/>
    <cellStyle name="60% - Ênfase3 4 3" xfId="6021"/>
    <cellStyle name="60% - Ênfase3 4 3 2" xfId="6022"/>
    <cellStyle name="60% - Ênfase3 4 3_BP - Raízen Combustíveis" xfId="6023"/>
    <cellStyle name="60% - Ênfase3 4 4" xfId="6024"/>
    <cellStyle name="60% - Ênfase3 4 4 2" xfId="6025"/>
    <cellStyle name="60% - Ênfase3 4 5" xfId="6026"/>
    <cellStyle name="60% - Ênfase3 4 6" xfId="6027"/>
    <cellStyle name="60% - Ênfase3 4_13-Endividamento" xfId="6028"/>
    <cellStyle name="60% - Ênfase3 5" xfId="6029"/>
    <cellStyle name="60% - Ênfase3 5 2" xfId="6030"/>
    <cellStyle name="60% - Ênfase3 5 2 2" xfId="6031"/>
    <cellStyle name="60% - Ênfase3 5 2 3" xfId="6032"/>
    <cellStyle name="60% - Ênfase3 5 2 4" xfId="6033"/>
    <cellStyle name="60% - Ênfase3 5 2_BP - Raízen Combustíveis" xfId="6034"/>
    <cellStyle name="60% - Ênfase3 5 3" xfId="6035"/>
    <cellStyle name="60% - Ênfase3 5 3 2" xfId="6036"/>
    <cellStyle name="60% - Ênfase3 5 3_BP - Raízen Combustíveis" xfId="6037"/>
    <cellStyle name="60% - Ênfase3 5 4" xfId="6038"/>
    <cellStyle name="60% - Ênfase3 5 4 2" xfId="6039"/>
    <cellStyle name="60% - Ênfase3 5 5" xfId="6040"/>
    <cellStyle name="60% - Ênfase3 5 6" xfId="6041"/>
    <cellStyle name="60% - Ênfase3 5_13-Endividamento" xfId="6042"/>
    <cellStyle name="60% - Ênfase3 6" xfId="6043"/>
    <cellStyle name="60% - Ênfase3 6 2" xfId="6044"/>
    <cellStyle name="60% - Ênfase3 6 2 2" xfId="6045"/>
    <cellStyle name="60% - Ênfase3 6 2 3" xfId="6046"/>
    <cellStyle name="60% - Ênfase3 6 2 4" xfId="6047"/>
    <cellStyle name="60% - Ênfase3 6 2_BP - Raízen Combustíveis" xfId="6048"/>
    <cellStyle name="60% - Ênfase3 6 3" xfId="6049"/>
    <cellStyle name="60% - Ênfase3 6 3 2" xfId="6050"/>
    <cellStyle name="60% - Ênfase3 6 3_BP - Raízen Combustíveis" xfId="6051"/>
    <cellStyle name="60% - Ênfase3 6 4" xfId="6052"/>
    <cellStyle name="60% - Ênfase3 6 4 2" xfId="6053"/>
    <cellStyle name="60% - Ênfase3 6 5" xfId="6054"/>
    <cellStyle name="60% - Ênfase3 6 6" xfId="6055"/>
    <cellStyle name="60% - Ênfase3 6_13-Endividamento" xfId="6056"/>
    <cellStyle name="60% - Ênfase3 7" xfId="6057"/>
    <cellStyle name="60% - Ênfase3 7 2" xfId="6058"/>
    <cellStyle name="60% - Ênfase3 7 2 2" xfId="6059"/>
    <cellStyle name="60% - Ênfase3 7 2 3" xfId="6060"/>
    <cellStyle name="60% - Ênfase3 7 2 4" xfId="6061"/>
    <cellStyle name="60% - Ênfase3 7 2 5" xfId="6062"/>
    <cellStyle name="60% - Ênfase3 7 2 6" xfId="6063"/>
    <cellStyle name="60% - Ênfase3 7 2_BP - Raízen Combustíveis" xfId="6064"/>
    <cellStyle name="60% - Ênfase3 7 3" xfId="6065"/>
    <cellStyle name="60% - Ênfase3 7 3 2" xfId="6066"/>
    <cellStyle name="60% - Ênfase3 7 3_BP - Raízen Combustíveis" xfId="6067"/>
    <cellStyle name="60% - Ênfase3 7 4" xfId="6068"/>
    <cellStyle name="60% - Ênfase3 7 4 2" xfId="6069"/>
    <cellStyle name="60% - Ênfase3 7 5" xfId="6070"/>
    <cellStyle name="60% - Ênfase3 7 6" xfId="6071"/>
    <cellStyle name="60% - Ênfase3 7 7" xfId="6072"/>
    <cellStyle name="60% - Ênfase3 7_13-Endividamento" xfId="6073"/>
    <cellStyle name="60% - Ênfase3 8" xfId="6074"/>
    <cellStyle name="60% - Ênfase3 8 2" xfId="6075"/>
    <cellStyle name="60% - Ênfase3 8 3" xfId="6076"/>
    <cellStyle name="60% - Ênfase3 8 4" xfId="6077"/>
    <cellStyle name="60% - Ênfase3 8_BP - Raízen Combustíveis" xfId="6078"/>
    <cellStyle name="60% - Ênfase3 9" xfId="6079"/>
    <cellStyle name="60% - Ênfase3 9 2" xfId="6080"/>
    <cellStyle name="60% - Ênfase3 9 3" xfId="6081"/>
    <cellStyle name="60% - Ênfase3 9 4" xfId="6082"/>
    <cellStyle name="60% - Ênfase4 10" xfId="6083"/>
    <cellStyle name="60% - Ênfase4 10 2" xfId="6084"/>
    <cellStyle name="60% - Ênfase4 10 3" xfId="6085"/>
    <cellStyle name="60% - Ênfase4 11" xfId="6086"/>
    <cellStyle name="60% - Ênfase4 11 2" xfId="6087"/>
    <cellStyle name="60% - Ênfase4 12" xfId="6088"/>
    <cellStyle name="60% - Ênfase4 13" xfId="6089"/>
    <cellStyle name="60% - Ênfase4 14" xfId="6090"/>
    <cellStyle name="60% - Ênfase4 15" xfId="6091"/>
    <cellStyle name="60% - Ênfase4 16" xfId="6092"/>
    <cellStyle name="60% - Ênfase4 17" xfId="6093"/>
    <cellStyle name="60% - Ênfase4 2" xfId="6094"/>
    <cellStyle name="60% - Ênfase4 2 2" xfId="6095"/>
    <cellStyle name="60% - Ênfase4 2 2 2" xfId="6096"/>
    <cellStyle name="60% - Ênfase4 2 2 3" xfId="6097"/>
    <cellStyle name="60% - Ênfase4 2 2 4" xfId="6098"/>
    <cellStyle name="60% - Ênfase4 2 2_BP - Raízen Combustíveis" xfId="6099"/>
    <cellStyle name="60% - Ênfase4 2 3" xfId="6100"/>
    <cellStyle name="60% - Ênfase4 2 3 2" xfId="6101"/>
    <cellStyle name="60% - Ênfase4 2 3 3" xfId="6102"/>
    <cellStyle name="60% - Ênfase4 2 3 4" xfId="6103"/>
    <cellStyle name="60% - Ênfase4 2 3_BP - Raízen Combustíveis" xfId="6104"/>
    <cellStyle name="60% - Ênfase4 2 4" xfId="6105"/>
    <cellStyle name="60% - Ênfase4 2 4 2" xfId="6106"/>
    <cellStyle name="60% - Ênfase4 2 4 3" xfId="6107"/>
    <cellStyle name="60% - Ênfase4 2 4 4" xfId="6108"/>
    <cellStyle name="60% - Ênfase4 2 4_BP - Raízen Combustíveis" xfId="6109"/>
    <cellStyle name="60% - Ênfase4 2 5" xfId="6110"/>
    <cellStyle name="60% - Ênfase4 2 5 2" xfId="6111"/>
    <cellStyle name="60% - Ênfase4 2 5 3" xfId="6112"/>
    <cellStyle name="60% - Ênfase4 2 5_BP - Raízen Combustíveis" xfId="6113"/>
    <cellStyle name="60% - Ênfase4 2 6" xfId="6114"/>
    <cellStyle name="60% - Ênfase4 2 6 2" xfId="6115"/>
    <cellStyle name="60% - Ênfase4 2 6_BP - Raízen Combustíveis" xfId="6116"/>
    <cellStyle name="60% - Ênfase4 2 7" xfId="6117"/>
    <cellStyle name="60% - Ênfase4 2 7 2" xfId="6118"/>
    <cellStyle name="60% - Ênfase4 2 8" xfId="6119"/>
    <cellStyle name="60% - Ênfase4 2 9" xfId="6120"/>
    <cellStyle name="60% - Ênfase4 2_11_Combinação de neg. Zanin" xfId="6121"/>
    <cellStyle name="60% - Ênfase4 3" xfId="6122"/>
    <cellStyle name="60% - Ênfase4 3 2" xfId="6123"/>
    <cellStyle name="60% - Ênfase4 3 2 2" xfId="6124"/>
    <cellStyle name="60% - Ênfase4 3 2 3" xfId="6125"/>
    <cellStyle name="60% - Ênfase4 3 2 4" xfId="6126"/>
    <cellStyle name="60% - Ênfase4 3 2_BP - Raízen Combustíveis" xfId="6127"/>
    <cellStyle name="60% - Ênfase4 3 3" xfId="6128"/>
    <cellStyle name="60% - Ênfase4 3 3 2" xfId="6129"/>
    <cellStyle name="60% - Ênfase4 3 3_BP - Raízen Combustíveis" xfId="6130"/>
    <cellStyle name="60% - Ênfase4 3 4" xfId="6131"/>
    <cellStyle name="60% - Ênfase4 3 4 2" xfId="6132"/>
    <cellStyle name="60% - Ênfase4 3 5" xfId="6133"/>
    <cellStyle name="60% - Ênfase4 3 6" xfId="6134"/>
    <cellStyle name="60% - Ênfase4 3_13-Endividamento" xfId="6135"/>
    <cellStyle name="60% - Ênfase4 4" xfId="6136"/>
    <cellStyle name="60% - Ênfase4 4 2" xfId="6137"/>
    <cellStyle name="60% - Ênfase4 4 2 2" xfId="6138"/>
    <cellStyle name="60% - Ênfase4 4 2 3" xfId="6139"/>
    <cellStyle name="60% - Ênfase4 4 2 4" xfId="6140"/>
    <cellStyle name="60% - Ênfase4 4 2_BP - Raízen Combustíveis" xfId="6141"/>
    <cellStyle name="60% - Ênfase4 4 3" xfId="6142"/>
    <cellStyle name="60% - Ênfase4 4 3 2" xfId="6143"/>
    <cellStyle name="60% - Ênfase4 4 3_BP - Raízen Combustíveis" xfId="6144"/>
    <cellStyle name="60% - Ênfase4 4 4" xfId="6145"/>
    <cellStyle name="60% - Ênfase4 4 4 2" xfId="6146"/>
    <cellStyle name="60% - Ênfase4 4 5" xfId="6147"/>
    <cellStyle name="60% - Ênfase4 4 6" xfId="6148"/>
    <cellStyle name="60% - Ênfase4 4_13-Endividamento" xfId="6149"/>
    <cellStyle name="60% - Ênfase4 5" xfId="6150"/>
    <cellStyle name="60% - Ênfase4 5 2" xfId="6151"/>
    <cellStyle name="60% - Ênfase4 5 2 2" xfId="6152"/>
    <cellStyle name="60% - Ênfase4 5 2 3" xfId="6153"/>
    <cellStyle name="60% - Ênfase4 5 2 4" xfId="6154"/>
    <cellStyle name="60% - Ênfase4 5 2_BP - Raízen Combustíveis" xfId="6155"/>
    <cellStyle name="60% - Ênfase4 5 3" xfId="6156"/>
    <cellStyle name="60% - Ênfase4 5 3 2" xfId="6157"/>
    <cellStyle name="60% - Ênfase4 5 3_BP - Raízen Combustíveis" xfId="6158"/>
    <cellStyle name="60% - Ênfase4 5 4" xfId="6159"/>
    <cellStyle name="60% - Ênfase4 5 4 2" xfId="6160"/>
    <cellStyle name="60% - Ênfase4 5 5" xfId="6161"/>
    <cellStyle name="60% - Ênfase4 5 6" xfId="6162"/>
    <cellStyle name="60% - Ênfase4 5_13-Endividamento" xfId="6163"/>
    <cellStyle name="60% - Ênfase4 6" xfId="6164"/>
    <cellStyle name="60% - Ênfase4 6 2" xfId="6165"/>
    <cellStyle name="60% - Ênfase4 6 2 2" xfId="6166"/>
    <cellStyle name="60% - Ênfase4 6 2 3" xfId="6167"/>
    <cellStyle name="60% - Ênfase4 6 2 4" xfId="6168"/>
    <cellStyle name="60% - Ênfase4 6 2_BP - Raízen Combustíveis" xfId="6169"/>
    <cellStyle name="60% - Ênfase4 6 3" xfId="6170"/>
    <cellStyle name="60% - Ênfase4 6 3 2" xfId="6171"/>
    <cellStyle name="60% - Ênfase4 6 3_BP - Raízen Combustíveis" xfId="6172"/>
    <cellStyle name="60% - Ênfase4 6 4" xfId="6173"/>
    <cellStyle name="60% - Ênfase4 6 4 2" xfId="6174"/>
    <cellStyle name="60% - Ênfase4 6 5" xfId="6175"/>
    <cellStyle name="60% - Ênfase4 6 6" xfId="6176"/>
    <cellStyle name="60% - Ênfase4 6_13-Endividamento" xfId="6177"/>
    <cellStyle name="60% - Ênfase4 7" xfId="6178"/>
    <cellStyle name="60% - Ênfase4 7 2" xfId="6179"/>
    <cellStyle name="60% - Ênfase4 7 2 2" xfId="6180"/>
    <cellStyle name="60% - Ênfase4 7 2 3" xfId="6181"/>
    <cellStyle name="60% - Ênfase4 7 2 4" xfId="6182"/>
    <cellStyle name="60% - Ênfase4 7 2 5" xfId="6183"/>
    <cellStyle name="60% - Ênfase4 7 2 6" xfId="6184"/>
    <cellStyle name="60% - Ênfase4 7 2_BP - Raízen Combustíveis" xfId="6185"/>
    <cellStyle name="60% - Ênfase4 7 3" xfId="6186"/>
    <cellStyle name="60% - Ênfase4 7 3 2" xfId="6187"/>
    <cellStyle name="60% - Ênfase4 7 3_BP - Raízen Combustíveis" xfId="6188"/>
    <cellStyle name="60% - Ênfase4 7 4" xfId="6189"/>
    <cellStyle name="60% - Ênfase4 7 4 2" xfId="6190"/>
    <cellStyle name="60% - Ênfase4 7 5" xfId="6191"/>
    <cellStyle name="60% - Ênfase4 7 6" xfId="6192"/>
    <cellStyle name="60% - Ênfase4 7 7" xfId="6193"/>
    <cellStyle name="60% - Ênfase4 7_13-Endividamento" xfId="6194"/>
    <cellStyle name="60% - Ênfase4 8" xfId="6195"/>
    <cellStyle name="60% - Ênfase4 8 2" xfId="6196"/>
    <cellStyle name="60% - Ênfase4 8 3" xfId="6197"/>
    <cellStyle name="60% - Ênfase4 8 4" xfId="6198"/>
    <cellStyle name="60% - Ênfase4 8_BP - Raízen Combustíveis" xfId="6199"/>
    <cellStyle name="60% - Ênfase4 9" xfId="6200"/>
    <cellStyle name="60% - Ênfase4 9 2" xfId="6201"/>
    <cellStyle name="60% - Ênfase4 9 3" xfId="6202"/>
    <cellStyle name="60% - Ênfase4 9 4" xfId="6203"/>
    <cellStyle name="60% - Ênfase5 10" xfId="6204"/>
    <cellStyle name="60% - Ênfase5 10 2" xfId="6205"/>
    <cellStyle name="60% - Ênfase5 10 3" xfId="6206"/>
    <cellStyle name="60% - Ênfase5 11" xfId="6207"/>
    <cellStyle name="60% - Ênfase5 11 2" xfId="6208"/>
    <cellStyle name="60% - Ênfase5 12" xfId="6209"/>
    <cellStyle name="60% - Ênfase5 13" xfId="6210"/>
    <cellStyle name="60% - Ênfase5 14" xfId="6211"/>
    <cellStyle name="60% - Ênfase5 15" xfId="6212"/>
    <cellStyle name="60% - Ênfase5 16" xfId="6213"/>
    <cellStyle name="60% - Ênfase5 17" xfId="6214"/>
    <cellStyle name="60% - Ênfase5 2" xfId="6215"/>
    <cellStyle name="60% - Ênfase5 2 2" xfId="6216"/>
    <cellStyle name="60% - Ênfase5 2 2 2" xfId="6217"/>
    <cellStyle name="60% - Ênfase5 2 2 3" xfId="6218"/>
    <cellStyle name="60% - Ênfase5 2 2 4" xfId="6219"/>
    <cellStyle name="60% - Ênfase5 2 2_BP - Raízen Combustíveis" xfId="6220"/>
    <cellStyle name="60% - Ênfase5 2 3" xfId="6221"/>
    <cellStyle name="60% - Ênfase5 2 3 2" xfId="6222"/>
    <cellStyle name="60% - Ênfase5 2 3 3" xfId="6223"/>
    <cellStyle name="60% - Ênfase5 2 3 4" xfId="6224"/>
    <cellStyle name="60% - Ênfase5 2 3_BP - Raízen Combustíveis" xfId="6225"/>
    <cellStyle name="60% - Ênfase5 2 4" xfId="6226"/>
    <cellStyle name="60% - Ênfase5 2 4 2" xfId="6227"/>
    <cellStyle name="60% - Ênfase5 2 4 3" xfId="6228"/>
    <cellStyle name="60% - Ênfase5 2 4 4" xfId="6229"/>
    <cellStyle name="60% - Ênfase5 2 4_BP - Raízen Combustíveis" xfId="6230"/>
    <cellStyle name="60% - Ênfase5 2 5" xfId="6231"/>
    <cellStyle name="60% - Ênfase5 2 5 2" xfId="6232"/>
    <cellStyle name="60% - Ênfase5 2 5 3" xfId="6233"/>
    <cellStyle name="60% - Ênfase5 2 5_BP - Raízen Combustíveis" xfId="6234"/>
    <cellStyle name="60% - Ênfase5 2 6" xfId="6235"/>
    <cellStyle name="60% - Ênfase5 2 6 2" xfId="6236"/>
    <cellStyle name="60% - Ênfase5 2 6_BP - Raízen Combustíveis" xfId="6237"/>
    <cellStyle name="60% - Ênfase5 2 7" xfId="6238"/>
    <cellStyle name="60% - Ênfase5 2 7 2" xfId="6239"/>
    <cellStyle name="60% - Ênfase5 2 8" xfId="6240"/>
    <cellStyle name="60% - Ênfase5 2 9" xfId="6241"/>
    <cellStyle name="60% - Ênfase5 2_11_Combinação de neg. Zanin" xfId="6242"/>
    <cellStyle name="60% - Ênfase5 3" xfId="6243"/>
    <cellStyle name="60% - Ênfase5 3 2" xfId="6244"/>
    <cellStyle name="60% - Ênfase5 3 2 2" xfId="6245"/>
    <cellStyle name="60% - Ênfase5 3 2 3" xfId="6246"/>
    <cellStyle name="60% - Ênfase5 3 2 4" xfId="6247"/>
    <cellStyle name="60% - Ênfase5 3 2_BP - Raízen Combustíveis" xfId="6248"/>
    <cellStyle name="60% - Ênfase5 3 3" xfId="6249"/>
    <cellStyle name="60% - Ênfase5 3 3 2" xfId="6250"/>
    <cellStyle name="60% - Ênfase5 3 3_BP - Raízen Combustíveis" xfId="6251"/>
    <cellStyle name="60% - Ênfase5 3 4" xfId="6252"/>
    <cellStyle name="60% - Ênfase5 3 4 2" xfId="6253"/>
    <cellStyle name="60% - Ênfase5 3 5" xfId="6254"/>
    <cellStyle name="60% - Ênfase5 3 6" xfId="6255"/>
    <cellStyle name="60% - Ênfase5 3_13-Endividamento" xfId="6256"/>
    <cellStyle name="60% - Ênfase5 4" xfId="6257"/>
    <cellStyle name="60% - Ênfase5 4 2" xfId="6258"/>
    <cellStyle name="60% - Ênfase5 4 2 2" xfId="6259"/>
    <cellStyle name="60% - Ênfase5 4 2 3" xfId="6260"/>
    <cellStyle name="60% - Ênfase5 4 2 4" xfId="6261"/>
    <cellStyle name="60% - Ênfase5 4 2_BP - Raízen Combustíveis" xfId="6262"/>
    <cellStyle name="60% - Ênfase5 4 3" xfId="6263"/>
    <cellStyle name="60% - Ênfase5 4 3 2" xfId="6264"/>
    <cellStyle name="60% - Ênfase5 4 3_BP - Raízen Combustíveis" xfId="6265"/>
    <cellStyle name="60% - Ênfase5 4 4" xfId="6266"/>
    <cellStyle name="60% - Ênfase5 4 4 2" xfId="6267"/>
    <cellStyle name="60% - Ênfase5 4 5" xfId="6268"/>
    <cellStyle name="60% - Ênfase5 4 6" xfId="6269"/>
    <cellStyle name="60% - Ênfase5 4_13-Endividamento" xfId="6270"/>
    <cellStyle name="60% - Ênfase5 5" xfId="6271"/>
    <cellStyle name="60% - Ênfase5 5 2" xfId="6272"/>
    <cellStyle name="60% - Ênfase5 5 2 2" xfId="6273"/>
    <cellStyle name="60% - Ênfase5 5 2 3" xfId="6274"/>
    <cellStyle name="60% - Ênfase5 5 2 4" xfId="6275"/>
    <cellStyle name="60% - Ênfase5 5 2_BP - Raízen Combustíveis" xfId="6276"/>
    <cellStyle name="60% - Ênfase5 5 3" xfId="6277"/>
    <cellStyle name="60% - Ênfase5 5 3 2" xfId="6278"/>
    <cellStyle name="60% - Ênfase5 5 3_BP - Raízen Combustíveis" xfId="6279"/>
    <cellStyle name="60% - Ênfase5 5 4" xfId="6280"/>
    <cellStyle name="60% - Ênfase5 5 4 2" xfId="6281"/>
    <cellStyle name="60% - Ênfase5 5 5" xfId="6282"/>
    <cellStyle name="60% - Ênfase5 5 6" xfId="6283"/>
    <cellStyle name="60% - Ênfase5 5_13-Endividamento" xfId="6284"/>
    <cellStyle name="60% - Ênfase5 6" xfId="6285"/>
    <cellStyle name="60% - Ênfase5 6 2" xfId="6286"/>
    <cellStyle name="60% - Ênfase5 6 2 2" xfId="6287"/>
    <cellStyle name="60% - Ênfase5 6 2 3" xfId="6288"/>
    <cellStyle name="60% - Ênfase5 6 2 4" xfId="6289"/>
    <cellStyle name="60% - Ênfase5 6 2_BP - Raízen Combustíveis" xfId="6290"/>
    <cellStyle name="60% - Ênfase5 6 3" xfId="6291"/>
    <cellStyle name="60% - Ênfase5 6 3 2" xfId="6292"/>
    <cellStyle name="60% - Ênfase5 6 3_BP - Raízen Combustíveis" xfId="6293"/>
    <cellStyle name="60% - Ênfase5 6 4" xfId="6294"/>
    <cellStyle name="60% - Ênfase5 6 4 2" xfId="6295"/>
    <cellStyle name="60% - Ênfase5 6 5" xfId="6296"/>
    <cellStyle name="60% - Ênfase5 6 6" xfId="6297"/>
    <cellStyle name="60% - Ênfase5 6_13-Endividamento" xfId="6298"/>
    <cellStyle name="60% - Ênfase5 7" xfId="6299"/>
    <cellStyle name="60% - Ênfase5 7 2" xfId="6300"/>
    <cellStyle name="60% - Ênfase5 7 2 2" xfId="6301"/>
    <cellStyle name="60% - Ênfase5 7 2 3" xfId="6302"/>
    <cellStyle name="60% - Ênfase5 7 2 4" xfId="6303"/>
    <cellStyle name="60% - Ênfase5 7 2 5" xfId="6304"/>
    <cellStyle name="60% - Ênfase5 7 2 6" xfId="6305"/>
    <cellStyle name="60% - Ênfase5 7 2_BP - Raízen Combustíveis" xfId="6306"/>
    <cellStyle name="60% - Ênfase5 7 3" xfId="6307"/>
    <cellStyle name="60% - Ênfase5 7 3 2" xfId="6308"/>
    <cellStyle name="60% - Ênfase5 7 3_BP - Raízen Combustíveis" xfId="6309"/>
    <cellStyle name="60% - Ênfase5 7 4" xfId="6310"/>
    <cellStyle name="60% - Ênfase5 7 4 2" xfId="6311"/>
    <cellStyle name="60% - Ênfase5 7 5" xfId="6312"/>
    <cellStyle name="60% - Ênfase5 7 6" xfId="6313"/>
    <cellStyle name="60% - Ênfase5 7_13-Endividamento" xfId="6314"/>
    <cellStyle name="60% - Ênfase5 8" xfId="6315"/>
    <cellStyle name="60% - Ênfase5 8 2" xfId="6316"/>
    <cellStyle name="60% - Ênfase5 8 3" xfId="6317"/>
    <cellStyle name="60% - Ênfase5 8 4" xfId="6318"/>
    <cellStyle name="60% - Ênfase5 8_BP - Raízen Combustíveis" xfId="6319"/>
    <cellStyle name="60% - Ênfase5 9" xfId="6320"/>
    <cellStyle name="60% - Ênfase5 9 2" xfId="6321"/>
    <cellStyle name="60% - Ênfase5 9 3" xfId="6322"/>
    <cellStyle name="60% - Ênfase5 9 4" xfId="6323"/>
    <cellStyle name="60% - Ênfase6 10" xfId="6324"/>
    <cellStyle name="60% - Ênfase6 10 2" xfId="6325"/>
    <cellStyle name="60% - Ênfase6 10 3" xfId="6326"/>
    <cellStyle name="60% - Ênfase6 11" xfId="6327"/>
    <cellStyle name="60% - Ênfase6 11 2" xfId="6328"/>
    <cellStyle name="60% - Ênfase6 12" xfId="6329"/>
    <cellStyle name="60% - Ênfase6 13" xfId="6330"/>
    <cellStyle name="60% - Ênfase6 14" xfId="6331"/>
    <cellStyle name="60% - Ênfase6 15" xfId="6332"/>
    <cellStyle name="60% - Ênfase6 16" xfId="6333"/>
    <cellStyle name="60% - Ênfase6 17" xfId="6334"/>
    <cellStyle name="60% - Ênfase6 2" xfId="6335"/>
    <cellStyle name="60% - Ênfase6 2 2" xfId="6336"/>
    <cellStyle name="60% - Ênfase6 2 2 2" xfId="6337"/>
    <cellStyle name="60% - Ênfase6 2 2 3" xfId="6338"/>
    <cellStyle name="60% - Ênfase6 2 2 4" xfId="6339"/>
    <cellStyle name="60% - Ênfase6 2 2_BP - Raízen Combustíveis" xfId="6340"/>
    <cellStyle name="60% - Ênfase6 2 3" xfId="6341"/>
    <cellStyle name="60% - Ênfase6 2 3 2" xfId="6342"/>
    <cellStyle name="60% - Ênfase6 2 3 3" xfId="6343"/>
    <cellStyle name="60% - Ênfase6 2 3 4" xfId="6344"/>
    <cellStyle name="60% - Ênfase6 2 3_BP - Raízen Combustíveis" xfId="6345"/>
    <cellStyle name="60% - Ênfase6 2 4" xfId="6346"/>
    <cellStyle name="60% - Ênfase6 2 4 2" xfId="6347"/>
    <cellStyle name="60% - Ênfase6 2 4 3" xfId="6348"/>
    <cellStyle name="60% - Ênfase6 2 4 4" xfId="6349"/>
    <cellStyle name="60% - Ênfase6 2 4_BP - Raízen Combustíveis" xfId="6350"/>
    <cellStyle name="60% - Ênfase6 2 5" xfId="6351"/>
    <cellStyle name="60% - Ênfase6 2 5 2" xfId="6352"/>
    <cellStyle name="60% - Ênfase6 2 5 3" xfId="6353"/>
    <cellStyle name="60% - Ênfase6 2 5_BP - Raízen Combustíveis" xfId="6354"/>
    <cellStyle name="60% - Ênfase6 2 6" xfId="6355"/>
    <cellStyle name="60% - Ênfase6 2 6 2" xfId="6356"/>
    <cellStyle name="60% - Ênfase6 2 6_BP - Raízen Combustíveis" xfId="6357"/>
    <cellStyle name="60% - Ênfase6 2 7" xfId="6358"/>
    <cellStyle name="60% - Ênfase6 2 7 2" xfId="6359"/>
    <cellStyle name="60% - Ênfase6 2 8" xfId="6360"/>
    <cellStyle name="60% - Ênfase6 2 9" xfId="6361"/>
    <cellStyle name="60% - Ênfase6 2_11_Combinação de neg. Zanin" xfId="6362"/>
    <cellStyle name="60% - Ênfase6 3" xfId="6363"/>
    <cellStyle name="60% - Ênfase6 3 2" xfId="6364"/>
    <cellStyle name="60% - Ênfase6 3 2 2" xfId="6365"/>
    <cellStyle name="60% - Ênfase6 3 2 3" xfId="6366"/>
    <cellStyle name="60% - Ênfase6 3 2 4" xfId="6367"/>
    <cellStyle name="60% - Ênfase6 3 2_BP - Raízen Combustíveis" xfId="6368"/>
    <cellStyle name="60% - Ênfase6 3 3" xfId="6369"/>
    <cellStyle name="60% - Ênfase6 3 3 2" xfId="6370"/>
    <cellStyle name="60% - Ênfase6 3 3_BP - Raízen Combustíveis" xfId="6371"/>
    <cellStyle name="60% - Ênfase6 3 4" xfId="6372"/>
    <cellStyle name="60% - Ênfase6 3 4 2" xfId="6373"/>
    <cellStyle name="60% - Ênfase6 3 5" xfId="6374"/>
    <cellStyle name="60% - Ênfase6 3 6" xfId="6375"/>
    <cellStyle name="60% - Ênfase6 3_13-Endividamento" xfId="6376"/>
    <cellStyle name="60% - Ênfase6 4" xfId="6377"/>
    <cellStyle name="60% - Ênfase6 4 2" xfId="6378"/>
    <cellStyle name="60% - Ênfase6 4 2 2" xfId="6379"/>
    <cellStyle name="60% - Ênfase6 4 2 3" xfId="6380"/>
    <cellStyle name="60% - Ênfase6 4 2 4" xfId="6381"/>
    <cellStyle name="60% - Ênfase6 4 2_BP - Raízen Combustíveis" xfId="6382"/>
    <cellStyle name="60% - Ênfase6 4 3" xfId="6383"/>
    <cellStyle name="60% - Ênfase6 4 3 2" xfId="6384"/>
    <cellStyle name="60% - Ênfase6 4 3_BP - Raízen Combustíveis" xfId="6385"/>
    <cellStyle name="60% - Ênfase6 4 4" xfId="6386"/>
    <cellStyle name="60% - Ênfase6 4 4 2" xfId="6387"/>
    <cellStyle name="60% - Ênfase6 4 5" xfId="6388"/>
    <cellStyle name="60% - Ênfase6 4 6" xfId="6389"/>
    <cellStyle name="60% - Ênfase6 4_13-Endividamento" xfId="6390"/>
    <cellStyle name="60% - Ênfase6 5" xfId="6391"/>
    <cellStyle name="60% - Ênfase6 5 2" xfId="6392"/>
    <cellStyle name="60% - Ênfase6 5 2 2" xfId="6393"/>
    <cellStyle name="60% - Ênfase6 5 2 3" xfId="6394"/>
    <cellStyle name="60% - Ênfase6 5 2 4" xfId="6395"/>
    <cellStyle name="60% - Ênfase6 5 2_BP - Raízen Combustíveis" xfId="6396"/>
    <cellStyle name="60% - Ênfase6 5 3" xfId="6397"/>
    <cellStyle name="60% - Ênfase6 5 3 2" xfId="6398"/>
    <cellStyle name="60% - Ênfase6 5 3_BP - Raízen Combustíveis" xfId="6399"/>
    <cellStyle name="60% - Ênfase6 5 4" xfId="6400"/>
    <cellStyle name="60% - Ênfase6 5 4 2" xfId="6401"/>
    <cellStyle name="60% - Ênfase6 5 5" xfId="6402"/>
    <cellStyle name="60% - Ênfase6 5 6" xfId="6403"/>
    <cellStyle name="60% - Ênfase6 5_13-Endividamento" xfId="6404"/>
    <cellStyle name="60% - Ênfase6 6" xfId="6405"/>
    <cellStyle name="60% - Ênfase6 6 2" xfId="6406"/>
    <cellStyle name="60% - Ênfase6 6 2 2" xfId="6407"/>
    <cellStyle name="60% - Ênfase6 6 2 3" xfId="6408"/>
    <cellStyle name="60% - Ênfase6 6 2 4" xfId="6409"/>
    <cellStyle name="60% - Ênfase6 6 2_BP - Raízen Combustíveis" xfId="6410"/>
    <cellStyle name="60% - Ênfase6 6 3" xfId="6411"/>
    <cellStyle name="60% - Ênfase6 6 3 2" xfId="6412"/>
    <cellStyle name="60% - Ênfase6 6 3_BP - Raízen Combustíveis" xfId="6413"/>
    <cellStyle name="60% - Ênfase6 6 4" xfId="6414"/>
    <cellStyle name="60% - Ênfase6 6 4 2" xfId="6415"/>
    <cellStyle name="60% - Ênfase6 6 5" xfId="6416"/>
    <cellStyle name="60% - Ênfase6 6 6" xfId="6417"/>
    <cellStyle name="60% - Ênfase6 6_13-Endividamento" xfId="6418"/>
    <cellStyle name="60% - Ênfase6 7" xfId="6419"/>
    <cellStyle name="60% - Ênfase6 7 2" xfId="6420"/>
    <cellStyle name="60% - Ênfase6 7 2 2" xfId="6421"/>
    <cellStyle name="60% - Ênfase6 7 2 3" xfId="6422"/>
    <cellStyle name="60% - Ênfase6 7 2 4" xfId="6423"/>
    <cellStyle name="60% - Ênfase6 7 2 5" xfId="6424"/>
    <cellStyle name="60% - Ênfase6 7 2 6" xfId="6425"/>
    <cellStyle name="60% - Ênfase6 7 2_BP - Raízen Combustíveis" xfId="6426"/>
    <cellStyle name="60% - Ênfase6 7 3" xfId="6427"/>
    <cellStyle name="60% - Ênfase6 7 3 2" xfId="6428"/>
    <cellStyle name="60% - Ênfase6 7 3_BP - Raízen Combustíveis" xfId="6429"/>
    <cellStyle name="60% - Ênfase6 7 4" xfId="6430"/>
    <cellStyle name="60% - Ênfase6 7 4 2" xfId="6431"/>
    <cellStyle name="60% - Ênfase6 7 5" xfId="6432"/>
    <cellStyle name="60% - Ênfase6 7 6" xfId="6433"/>
    <cellStyle name="60% - Ênfase6 7 7" xfId="6434"/>
    <cellStyle name="60% - Ênfase6 7_13-Endividamento" xfId="6435"/>
    <cellStyle name="60% - Ênfase6 8" xfId="6436"/>
    <cellStyle name="60% - Ênfase6 8 2" xfId="6437"/>
    <cellStyle name="60% - Ênfase6 8 3" xfId="6438"/>
    <cellStyle name="60% - Ênfase6 8 4" xfId="6439"/>
    <cellStyle name="60% - Ênfase6 8_BP - Raízen Combustíveis" xfId="6440"/>
    <cellStyle name="60% - Ênfase6 9" xfId="6441"/>
    <cellStyle name="60% - Ênfase6 9 2" xfId="6442"/>
    <cellStyle name="60% - Ênfase6 9 3" xfId="6443"/>
    <cellStyle name="60% - Ênfase6 9 4" xfId="6444"/>
    <cellStyle name="a_Divisão" xfId="6445"/>
    <cellStyle name="a_Divisão_Display" xfId="6446"/>
    <cellStyle name="a_Divisão_Display_1" xfId="6447"/>
    <cellStyle name="a_Divisão_IR Diferido" xfId="6448"/>
    <cellStyle name="a_Divisão_Lead" xfId="6449"/>
    <cellStyle name="a_Divisão_Lead_IR Diferido" xfId="6450"/>
    <cellStyle name="a_Divisão_Mapa variáveis" xfId="6451"/>
    <cellStyle name="a_Divisão_Mapa variáveis_1" xfId="6452"/>
    <cellStyle name="a_Divisão_Mapa variáveis_1_Métricas Op. e Finan. (PT)" xfId="6453"/>
    <cellStyle name="a_Divisão_Mapa variáveis_Mapa variáveis" xfId="6454"/>
    <cellStyle name="a_Divisão_Mapa variáveis_Mapa variáveis_Métricas Op. e Finan. (PT)" xfId="6455"/>
    <cellStyle name="a_Divisão_Mapa variáveis_Métricas Op. e Finan. (PT)" xfId="6456"/>
    <cellStyle name="a_Divisão_Métricas Op. e Finan. (PT)" xfId="6457"/>
    <cellStyle name="a_normal" xfId="6458"/>
    <cellStyle name="a_normal_Display" xfId="6459"/>
    <cellStyle name="a_normal_Display_1" xfId="6460"/>
    <cellStyle name="a_normal_Métricas Op. e Finan. (PT)" xfId="6461"/>
    <cellStyle name="a_quebra_1" xfId="6462"/>
    <cellStyle name="a_quebra_1_Display" xfId="6463"/>
    <cellStyle name="a_quebra_1_Display_1" xfId="6464"/>
    <cellStyle name="a_quebra_1_Métricas Op. e Finan. (PT)" xfId="6465"/>
    <cellStyle name="a_quebra_2" xfId="6466"/>
    <cellStyle name="a_quebra_2_Display" xfId="6467"/>
    <cellStyle name="a_quebra_2_Display_1" xfId="6468"/>
    <cellStyle name="a_quebra_2_Métricas Op. e Finan. (PT)" xfId="6469"/>
    <cellStyle name="A3 297 x 420 mm" xfId="6470"/>
    <cellStyle name="A3 297 x 420 mm 2" xfId="6471"/>
    <cellStyle name="A3 297 x 420 mm 3" xfId="6472"/>
    <cellStyle name="A3 297 x 420 mm 3 2" xfId="6473"/>
    <cellStyle name="A3 297 x 420 mm 3 3" xfId="6474"/>
    <cellStyle name="A3 297 x 420 mm 3_BP - Raízen Combustíveis" xfId="6475"/>
    <cellStyle name="A3 297 x 420 mm 4" xfId="6476"/>
    <cellStyle name="A3 297 x 420 mm 5" xfId="6477"/>
    <cellStyle name="A3 297 x 420 mm_BP - Raízen Combustíveis" xfId="6478"/>
    <cellStyle name="AbertBalan" xfId="6479"/>
    <cellStyle name="Accent1 - 20%" xfId="6480"/>
    <cellStyle name="Accent1 - 40%" xfId="6481"/>
    <cellStyle name="Accent1 - 60%" xfId="6482"/>
    <cellStyle name="Accent1 10" xfId="6483"/>
    <cellStyle name="Accent1 11" xfId="6484"/>
    <cellStyle name="Accent1 12" xfId="6485"/>
    <cellStyle name="Accent1 13" xfId="6486"/>
    <cellStyle name="Accent1 14" xfId="6487"/>
    <cellStyle name="Accent1 15" xfId="6488"/>
    <cellStyle name="Accent1 16" xfId="6489"/>
    <cellStyle name="Accent1 17" xfId="6490"/>
    <cellStyle name="Accent1 18" xfId="6491"/>
    <cellStyle name="Accent1 19" xfId="6492"/>
    <cellStyle name="Accent1 2" xfId="6493"/>
    <cellStyle name="Accent1 2 10" xfId="6494"/>
    <cellStyle name="Accent1 2 11" xfId="6495"/>
    <cellStyle name="Accent1 2 12" xfId="6496"/>
    <cellStyle name="Accent1 2 2" xfId="6497"/>
    <cellStyle name="Accent1 2 2 2" xfId="6498"/>
    <cellStyle name="Accent1 2 2 3" xfId="6499"/>
    <cellStyle name="Accent1 2 2 4" xfId="6500"/>
    <cellStyle name="Accent1 2 2 5" xfId="6501"/>
    <cellStyle name="Accent1 2 2_BP - Raízen Combustíveis" xfId="6502"/>
    <cellStyle name="Accent1 2 3" xfId="6503"/>
    <cellStyle name="Accent1 2 4" xfId="6504"/>
    <cellStyle name="Accent1 2 5" xfId="6505"/>
    <cellStyle name="Accent1 2 6" xfId="6506"/>
    <cellStyle name="Accent1 2 7" xfId="6507"/>
    <cellStyle name="Accent1 2 8" xfId="6508"/>
    <cellStyle name="Accent1 2 8 2" xfId="6509"/>
    <cellStyle name="Accent1 2 8_BP - Raízen Combustíveis" xfId="6510"/>
    <cellStyle name="Accent1 2 9" xfId="6511"/>
    <cellStyle name="Accent1 2_13-Endividamento" xfId="6512"/>
    <cellStyle name="Accent1 20" xfId="6513"/>
    <cellStyle name="Accent1 20 2" xfId="6514"/>
    <cellStyle name="Accent1 20_BP - Raízen Combustíveis" xfId="6515"/>
    <cellStyle name="Accent1 21" xfId="6516"/>
    <cellStyle name="Accent1 21 2" xfId="6517"/>
    <cellStyle name="Accent1 22" xfId="6518"/>
    <cellStyle name="Accent1 22 2" xfId="6519"/>
    <cellStyle name="Accent1 23" xfId="6520"/>
    <cellStyle name="Accent1 23 2" xfId="6521"/>
    <cellStyle name="Accent1 24" xfId="6522"/>
    <cellStyle name="Accent1 24 2" xfId="6523"/>
    <cellStyle name="Accent1 25" xfId="6524"/>
    <cellStyle name="Accent1 26" xfId="6525"/>
    <cellStyle name="Accent1 27" xfId="6526"/>
    <cellStyle name="Accent1 28" xfId="6527"/>
    <cellStyle name="Accent1 29" xfId="6528"/>
    <cellStyle name="Accent1 3" xfId="6529"/>
    <cellStyle name="Accent1 3 2" xfId="6530"/>
    <cellStyle name="Accent1 3 3" xfId="6531"/>
    <cellStyle name="Accent1 3 4" xfId="6532"/>
    <cellStyle name="Accent1 3 5" xfId="6533"/>
    <cellStyle name="Accent1 3 6" xfId="6534"/>
    <cellStyle name="Accent1 3 7" xfId="6535"/>
    <cellStyle name="Accent1 3_BP - Raízen Combustíveis" xfId="6536"/>
    <cellStyle name="Accent1 30" xfId="6537"/>
    <cellStyle name="Accent1 31" xfId="6538"/>
    <cellStyle name="Accent1 32" xfId="6539"/>
    <cellStyle name="Accent1 33" xfId="6540"/>
    <cellStyle name="Accent1 34" xfId="6541"/>
    <cellStyle name="Accent1 35" xfId="6542"/>
    <cellStyle name="Accent1 36" xfId="6543"/>
    <cellStyle name="Accent1 37" xfId="6544"/>
    <cellStyle name="Accent1 38" xfId="6545"/>
    <cellStyle name="Accent1 39" xfId="6546"/>
    <cellStyle name="Accent1 4" xfId="6547"/>
    <cellStyle name="Accent1 4 2" xfId="6548"/>
    <cellStyle name="Accent1 4_IR Diferido" xfId="6549"/>
    <cellStyle name="Accent1 40" xfId="6550"/>
    <cellStyle name="Accent1 41" xfId="6551"/>
    <cellStyle name="Accent1 42" xfId="6552"/>
    <cellStyle name="Accent1 43" xfId="6553"/>
    <cellStyle name="Accent1 44" xfId="6554"/>
    <cellStyle name="Accent1 45" xfId="6555"/>
    <cellStyle name="Accent1 46" xfId="6556"/>
    <cellStyle name="Accent1 47" xfId="6557"/>
    <cellStyle name="Accent1 48" xfId="6558"/>
    <cellStyle name="Accent1 49" xfId="6559"/>
    <cellStyle name="Accent1 5" xfId="6560"/>
    <cellStyle name="Accent1 50" xfId="6561"/>
    <cellStyle name="Accent1 51" xfId="6562"/>
    <cellStyle name="Accent1 52" xfId="6563"/>
    <cellStyle name="Accent1 53" xfId="6564"/>
    <cellStyle name="Accent1 54" xfId="6565"/>
    <cellStyle name="Accent1 55" xfId="6566"/>
    <cellStyle name="Accent1 56" xfId="6567"/>
    <cellStyle name="Accent1 57" xfId="6568"/>
    <cellStyle name="Accent1 58" xfId="6569"/>
    <cellStyle name="Accent1 59" xfId="6570"/>
    <cellStyle name="Accent1 6" xfId="6571"/>
    <cellStyle name="Accent1 60" xfId="6572"/>
    <cellStyle name="Accent1 61" xfId="6573"/>
    <cellStyle name="Accent1 62" xfId="6574"/>
    <cellStyle name="Accent1 63" xfId="6575"/>
    <cellStyle name="Accent1 64" xfId="6576"/>
    <cellStyle name="Accent1 65" xfId="6577"/>
    <cellStyle name="Accent1 66" xfId="6578"/>
    <cellStyle name="Accent1 67" xfId="6579"/>
    <cellStyle name="Accent1 68" xfId="6580"/>
    <cellStyle name="Accent1 69" xfId="6581"/>
    <cellStyle name="Accent1 7" xfId="6582"/>
    <cellStyle name="Accent1 70" xfId="6583"/>
    <cellStyle name="Accent1 71" xfId="6584"/>
    <cellStyle name="Accent1 72" xfId="6585"/>
    <cellStyle name="Accent1 73" xfId="6586"/>
    <cellStyle name="Accent1 74" xfId="6587"/>
    <cellStyle name="Accent1 75" xfId="6588"/>
    <cellStyle name="Accent1 76" xfId="6589"/>
    <cellStyle name="Accent1 77" xfId="6590"/>
    <cellStyle name="Accent1 78" xfId="6591"/>
    <cellStyle name="Accent1 79" xfId="6592"/>
    <cellStyle name="Accent1 8" xfId="6593"/>
    <cellStyle name="Accent1 80" xfId="6594"/>
    <cellStyle name="Accent1 81" xfId="6595"/>
    <cellStyle name="Accent1 82" xfId="6596"/>
    <cellStyle name="Accent1 83" xfId="6597"/>
    <cellStyle name="Accent1 84" xfId="6598"/>
    <cellStyle name="Accent1 85" xfId="6599"/>
    <cellStyle name="Accent1 86" xfId="6600"/>
    <cellStyle name="Accent1 87" xfId="6601"/>
    <cellStyle name="Accent1 88" xfId="6602"/>
    <cellStyle name="Accent1 89" xfId="6603"/>
    <cellStyle name="Accent1 9" xfId="6604"/>
    <cellStyle name="Accent1 90" xfId="6605"/>
    <cellStyle name="Accent1 91" xfId="6606"/>
    <cellStyle name="Accent1 92" xfId="6607"/>
    <cellStyle name="Accent1 93" xfId="6608"/>
    <cellStyle name="Accent2 - 20%" xfId="6609"/>
    <cellStyle name="Accent2 - 40%" xfId="6610"/>
    <cellStyle name="Accent2 - 60%" xfId="6611"/>
    <cellStyle name="Accent2 10" xfId="6612"/>
    <cellStyle name="Accent2 11" xfId="6613"/>
    <cellStyle name="Accent2 12" xfId="6614"/>
    <cellStyle name="Accent2 13" xfId="6615"/>
    <cellStyle name="Accent2 14" xfId="6616"/>
    <cellStyle name="Accent2 15" xfId="6617"/>
    <cellStyle name="Accent2 16" xfId="6618"/>
    <cellStyle name="Accent2 17" xfId="6619"/>
    <cellStyle name="Accent2 18" xfId="6620"/>
    <cellStyle name="Accent2 19" xfId="6621"/>
    <cellStyle name="Accent2 2" xfId="6622"/>
    <cellStyle name="Accent2 2 10" xfId="6623"/>
    <cellStyle name="Accent2 2 2" xfId="6624"/>
    <cellStyle name="Accent2 2 2 2" xfId="6625"/>
    <cellStyle name="Accent2 2 2 3" xfId="6626"/>
    <cellStyle name="Accent2 2 2_IR Diferido" xfId="6627"/>
    <cellStyle name="Accent2 2 3" xfId="6628"/>
    <cellStyle name="Accent2 2 4" xfId="6629"/>
    <cellStyle name="Accent2 2 5" xfId="6630"/>
    <cellStyle name="Accent2 2 6" xfId="6631"/>
    <cellStyle name="Accent2 2 7" xfId="6632"/>
    <cellStyle name="Accent2 2 8" xfId="6633"/>
    <cellStyle name="Accent2 2 8 2" xfId="6634"/>
    <cellStyle name="Accent2 2 8_BP - Raízen Combustíveis" xfId="6635"/>
    <cellStyle name="Accent2 2 9" xfId="6636"/>
    <cellStyle name="Accent2 2_13-Endividamento" xfId="6637"/>
    <cellStyle name="Accent2 20" xfId="6638"/>
    <cellStyle name="Accent2 20 2" xfId="6639"/>
    <cellStyle name="Accent2 20_BP - Raízen Combustíveis" xfId="6640"/>
    <cellStyle name="Accent2 21" xfId="6641"/>
    <cellStyle name="Accent2 21 2" xfId="6642"/>
    <cellStyle name="Accent2 22" xfId="6643"/>
    <cellStyle name="Accent2 22 2" xfId="6644"/>
    <cellStyle name="Accent2 23" xfId="6645"/>
    <cellStyle name="Accent2 23 2" xfId="6646"/>
    <cellStyle name="Accent2 24" xfId="6647"/>
    <cellStyle name="Accent2 24 2" xfId="6648"/>
    <cellStyle name="Accent2 25" xfId="6649"/>
    <cellStyle name="Accent2 26" xfId="6650"/>
    <cellStyle name="Accent2 27" xfId="6651"/>
    <cellStyle name="Accent2 28" xfId="6652"/>
    <cellStyle name="Accent2 29" xfId="6653"/>
    <cellStyle name="Accent2 3" xfId="6654"/>
    <cellStyle name="Accent2 3 2" xfId="6655"/>
    <cellStyle name="Accent2 3 3" xfId="6656"/>
    <cellStyle name="Accent2 3 4" xfId="6657"/>
    <cellStyle name="Accent2 3 5" xfId="6658"/>
    <cellStyle name="Accent2 3 6" xfId="6659"/>
    <cellStyle name="Accent2 3 7" xfId="6660"/>
    <cellStyle name="Accent2 3_BP - Raízen Combustíveis" xfId="6661"/>
    <cellStyle name="Accent2 30" xfId="6662"/>
    <cellStyle name="Accent2 31" xfId="6663"/>
    <cellStyle name="Accent2 32" xfId="6664"/>
    <cellStyle name="Accent2 33" xfId="6665"/>
    <cellStyle name="Accent2 34" xfId="6666"/>
    <cellStyle name="Accent2 35" xfId="6667"/>
    <cellStyle name="Accent2 36" xfId="6668"/>
    <cellStyle name="Accent2 37" xfId="6669"/>
    <cellStyle name="Accent2 38" xfId="6670"/>
    <cellStyle name="Accent2 39" xfId="6671"/>
    <cellStyle name="Accent2 4" xfId="6672"/>
    <cellStyle name="Accent2 4 2" xfId="6673"/>
    <cellStyle name="Accent2 4_IR Diferido" xfId="6674"/>
    <cellStyle name="Accent2 40" xfId="6675"/>
    <cellStyle name="Accent2 41" xfId="6676"/>
    <cellStyle name="Accent2 42" xfId="6677"/>
    <cellStyle name="Accent2 43" xfId="6678"/>
    <cellStyle name="Accent2 44" xfId="6679"/>
    <cellStyle name="Accent2 45" xfId="6680"/>
    <cellStyle name="Accent2 46" xfId="6681"/>
    <cellStyle name="Accent2 47" xfId="6682"/>
    <cellStyle name="Accent2 48" xfId="6683"/>
    <cellStyle name="Accent2 49" xfId="6684"/>
    <cellStyle name="Accent2 5" xfId="6685"/>
    <cellStyle name="Accent2 50" xfId="6686"/>
    <cellStyle name="Accent2 51" xfId="6687"/>
    <cellStyle name="Accent2 52" xfId="6688"/>
    <cellStyle name="Accent2 53" xfId="6689"/>
    <cellStyle name="Accent2 54" xfId="6690"/>
    <cellStyle name="Accent2 55" xfId="6691"/>
    <cellStyle name="Accent2 56" xfId="6692"/>
    <cellStyle name="Accent2 57" xfId="6693"/>
    <cellStyle name="Accent2 58" xfId="6694"/>
    <cellStyle name="Accent2 59" xfId="6695"/>
    <cellStyle name="Accent2 6" xfId="6696"/>
    <cellStyle name="Accent2 60" xfId="6697"/>
    <cellStyle name="Accent2 61" xfId="6698"/>
    <cellStyle name="Accent2 62" xfId="6699"/>
    <cellStyle name="Accent2 63" xfId="6700"/>
    <cellStyle name="Accent2 64" xfId="6701"/>
    <cellStyle name="Accent2 65" xfId="6702"/>
    <cellStyle name="Accent2 66" xfId="6703"/>
    <cellStyle name="Accent2 67" xfId="6704"/>
    <cellStyle name="Accent2 68" xfId="6705"/>
    <cellStyle name="Accent2 69" xfId="6706"/>
    <cellStyle name="Accent2 7" xfId="6707"/>
    <cellStyle name="Accent2 70" xfId="6708"/>
    <cellStyle name="Accent2 71" xfId="6709"/>
    <cellStyle name="Accent2 72" xfId="6710"/>
    <cellStyle name="Accent2 73" xfId="6711"/>
    <cellStyle name="Accent2 74" xfId="6712"/>
    <cellStyle name="Accent2 75" xfId="6713"/>
    <cellStyle name="Accent2 76" xfId="6714"/>
    <cellStyle name="Accent2 77" xfId="6715"/>
    <cellStyle name="Accent2 78" xfId="6716"/>
    <cellStyle name="Accent2 79" xfId="6717"/>
    <cellStyle name="Accent2 8" xfId="6718"/>
    <cellStyle name="Accent2 80" xfId="6719"/>
    <cellStyle name="Accent2 81" xfId="6720"/>
    <cellStyle name="Accent2 82" xfId="6721"/>
    <cellStyle name="Accent2 83" xfId="6722"/>
    <cellStyle name="Accent2 84" xfId="6723"/>
    <cellStyle name="Accent2 85" xfId="6724"/>
    <cellStyle name="Accent2 86" xfId="6725"/>
    <cellStyle name="Accent2 87" xfId="6726"/>
    <cellStyle name="Accent2 88" xfId="6727"/>
    <cellStyle name="Accent2 89" xfId="6728"/>
    <cellStyle name="Accent2 9" xfId="6729"/>
    <cellStyle name="Accent2 90" xfId="6730"/>
    <cellStyle name="Accent2 91" xfId="6731"/>
    <cellStyle name="Accent2 92" xfId="6732"/>
    <cellStyle name="Accent2 93" xfId="6733"/>
    <cellStyle name="Accent3 - 20%" xfId="6734"/>
    <cellStyle name="Accent3 - 40%" xfId="6735"/>
    <cellStyle name="Accent3 - 60%" xfId="6736"/>
    <cellStyle name="Accent3 10" xfId="6737"/>
    <cellStyle name="Accent3 11" xfId="6738"/>
    <cellStyle name="Accent3 12" xfId="6739"/>
    <cellStyle name="Accent3 13" xfId="6740"/>
    <cellStyle name="Accent3 14" xfId="6741"/>
    <cellStyle name="Accent3 15" xfId="6742"/>
    <cellStyle name="Accent3 16" xfId="6743"/>
    <cellStyle name="Accent3 17" xfId="6744"/>
    <cellStyle name="Accent3 18" xfId="6745"/>
    <cellStyle name="Accent3 19" xfId="6746"/>
    <cellStyle name="Accent3 2" xfId="6747"/>
    <cellStyle name="Accent3 2 10" xfId="6748"/>
    <cellStyle name="Accent3 2 11" xfId="6749"/>
    <cellStyle name="Accent3 2 12" xfId="6750"/>
    <cellStyle name="Accent3 2 2" xfId="6751"/>
    <cellStyle name="Accent3 2 2 2" xfId="6752"/>
    <cellStyle name="Accent3 2 2 3" xfId="6753"/>
    <cellStyle name="Accent3 2 2 4" xfId="6754"/>
    <cellStyle name="Accent3 2 2 5" xfId="6755"/>
    <cellStyle name="Accent3 2 2_BP - Raízen Combustíveis" xfId="6756"/>
    <cellStyle name="Accent3 2 3" xfId="6757"/>
    <cellStyle name="Accent3 2 4" xfId="6758"/>
    <cellStyle name="Accent3 2 5" xfId="6759"/>
    <cellStyle name="Accent3 2 6" xfId="6760"/>
    <cellStyle name="Accent3 2 7" xfId="6761"/>
    <cellStyle name="Accent3 2 8" xfId="6762"/>
    <cellStyle name="Accent3 2 8 2" xfId="6763"/>
    <cellStyle name="Accent3 2 8_BP - Raízen Combustíveis" xfId="6764"/>
    <cellStyle name="Accent3 2 9" xfId="6765"/>
    <cellStyle name="Accent3 2_13-Endividamento" xfId="6766"/>
    <cellStyle name="Accent3 20" xfId="6767"/>
    <cellStyle name="Accent3 20 2" xfId="6768"/>
    <cellStyle name="Accent3 20_BP - Raízen Combustíveis" xfId="6769"/>
    <cellStyle name="Accent3 21" xfId="6770"/>
    <cellStyle name="Accent3 21 2" xfId="6771"/>
    <cellStyle name="Accent3 22" xfId="6772"/>
    <cellStyle name="Accent3 22 2" xfId="6773"/>
    <cellStyle name="Accent3 23" xfId="6774"/>
    <cellStyle name="Accent3 23 2" xfId="6775"/>
    <cellStyle name="Accent3 24" xfId="6776"/>
    <cellStyle name="Accent3 24 2" xfId="6777"/>
    <cellStyle name="Accent3 25" xfId="6778"/>
    <cellStyle name="Accent3 26" xfId="6779"/>
    <cellStyle name="Accent3 27" xfId="6780"/>
    <cellStyle name="Accent3 28" xfId="6781"/>
    <cellStyle name="Accent3 29" xfId="6782"/>
    <cellStyle name="Accent3 3" xfId="6783"/>
    <cellStyle name="Accent3 3 2" xfId="6784"/>
    <cellStyle name="Accent3 3 3" xfId="6785"/>
    <cellStyle name="Accent3 3 4" xfId="6786"/>
    <cellStyle name="Accent3 3 5" xfId="6787"/>
    <cellStyle name="Accent3 3 6" xfId="6788"/>
    <cellStyle name="Accent3 3 7" xfId="6789"/>
    <cellStyle name="Accent3 3_BP - Raízen Combustíveis" xfId="6790"/>
    <cellStyle name="Accent3 30" xfId="6791"/>
    <cellStyle name="Accent3 31" xfId="6792"/>
    <cellStyle name="Accent3 32" xfId="6793"/>
    <cellStyle name="Accent3 33" xfId="6794"/>
    <cellStyle name="Accent3 34" xfId="6795"/>
    <cellStyle name="Accent3 35" xfId="6796"/>
    <cellStyle name="Accent3 36" xfId="6797"/>
    <cellStyle name="Accent3 37" xfId="6798"/>
    <cellStyle name="Accent3 38" xfId="6799"/>
    <cellStyle name="Accent3 39" xfId="6800"/>
    <cellStyle name="Accent3 4" xfId="6801"/>
    <cellStyle name="Accent3 4 2" xfId="6802"/>
    <cellStyle name="Accent3 4_IR Diferido" xfId="6803"/>
    <cellStyle name="Accent3 40" xfId="6804"/>
    <cellStyle name="Accent3 41" xfId="6805"/>
    <cellStyle name="Accent3 42" xfId="6806"/>
    <cellStyle name="Accent3 43" xfId="6807"/>
    <cellStyle name="Accent3 44" xfId="6808"/>
    <cellStyle name="Accent3 45" xfId="6809"/>
    <cellStyle name="Accent3 46" xfId="6810"/>
    <cellStyle name="Accent3 47" xfId="6811"/>
    <cellStyle name="Accent3 48" xfId="6812"/>
    <cellStyle name="Accent3 49" xfId="6813"/>
    <cellStyle name="Accent3 5" xfId="6814"/>
    <cellStyle name="Accent3 50" xfId="6815"/>
    <cellStyle name="Accent3 51" xfId="6816"/>
    <cellStyle name="Accent3 52" xfId="6817"/>
    <cellStyle name="Accent3 53" xfId="6818"/>
    <cellStyle name="Accent3 54" xfId="6819"/>
    <cellStyle name="Accent3 55" xfId="6820"/>
    <cellStyle name="Accent3 56" xfId="6821"/>
    <cellStyle name="Accent3 57" xfId="6822"/>
    <cellStyle name="Accent3 58" xfId="6823"/>
    <cellStyle name="Accent3 59" xfId="6824"/>
    <cellStyle name="Accent3 6" xfId="6825"/>
    <cellStyle name="Accent3 60" xfId="6826"/>
    <cellStyle name="Accent3 61" xfId="6827"/>
    <cellStyle name="Accent3 62" xfId="6828"/>
    <cellStyle name="Accent3 63" xfId="6829"/>
    <cellStyle name="Accent3 64" xfId="6830"/>
    <cellStyle name="Accent3 65" xfId="6831"/>
    <cellStyle name="Accent3 66" xfId="6832"/>
    <cellStyle name="Accent3 67" xfId="6833"/>
    <cellStyle name="Accent3 68" xfId="6834"/>
    <cellStyle name="Accent3 69" xfId="6835"/>
    <cellStyle name="Accent3 7" xfId="6836"/>
    <cellStyle name="Accent3 70" xfId="6837"/>
    <cellStyle name="Accent3 71" xfId="6838"/>
    <cellStyle name="Accent3 72" xfId="6839"/>
    <cellStyle name="Accent3 73" xfId="6840"/>
    <cellStyle name="Accent3 74" xfId="6841"/>
    <cellStyle name="Accent3 75" xfId="6842"/>
    <cellStyle name="Accent3 76" xfId="6843"/>
    <cellStyle name="Accent3 77" xfId="6844"/>
    <cellStyle name="Accent3 78" xfId="6845"/>
    <cellStyle name="Accent3 79" xfId="6846"/>
    <cellStyle name="Accent3 8" xfId="6847"/>
    <cellStyle name="Accent3 80" xfId="6848"/>
    <cellStyle name="Accent3 81" xfId="6849"/>
    <cellStyle name="Accent3 82" xfId="6850"/>
    <cellStyle name="Accent3 83" xfId="6851"/>
    <cellStyle name="Accent3 84" xfId="6852"/>
    <cellStyle name="Accent3 85" xfId="6853"/>
    <cellStyle name="Accent3 86" xfId="6854"/>
    <cellStyle name="Accent3 87" xfId="6855"/>
    <cellStyle name="Accent3 88" xfId="6856"/>
    <cellStyle name="Accent3 89" xfId="6857"/>
    <cellStyle name="Accent3 9" xfId="6858"/>
    <cellStyle name="Accent3 90" xfId="6859"/>
    <cellStyle name="Accent3 91" xfId="6860"/>
    <cellStyle name="Accent3 92" xfId="6861"/>
    <cellStyle name="Accent3 93" xfId="6862"/>
    <cellStyle name="Accent4 - 20%" xfId="6863"/>
    <cellStyle name="Accent4 - 40%" xfId="6864"/>
    <cellStyle name="Accent4 - 60%" xfId="6865"/>
    <cellStyle name="Accent4 10" xfId="6866"/>
    <cellStyle name="Accent4 11" xfId="6867"/>
    <cellStyle name="Accent4 12" xfId="6868"/>
    <cellStyle name="Accent4 13" xfId="6869"/>
    <cellStyle name="Accent4 14" xfId="6870"/>
    <cellStyle name="Accent4 15" xfId="6871"/>
    <cellStyle name="Accent4 16" xfId="6872"/>
    <cellStyle name="Accent4 17" xfId="6873"/>
    <cellStyle name="Accent4 18" xfId="6874"/>
    <cellStyle name="Accent4 19" xfId="6875"/>
    <cellStyle name="Accent4 2" xfId="6876"/>
    <cellStyle name="Accent4 2 10" xfId="6877"/>
    <cellStyle name="Accent4 2 11" xfId="6878"/>
    <cellStyle name="Accent4 2 12" xfId="6879"/>
    <cellStyle name="Accent4 2 2" xfId="6880"/>
    <cellStyle name="Accent4 2 2 2" xfId="6881"/>
    <cellStyle name="Accent4 2 2 3" xfId="6882"/>
    <cellStyle name="Accent4 2 2 4" xfId="6883"/>
    <cellStyle name="Accent4 2 2 5" xfId="6884"/>
    <cellStyle name="Accent4 2 2_BP - Raízen Combustíveis" xfId="6885"/>
    <cellStyle name="Accent4 2 3" xfId="6886"/>
    <cellStyle name="Accent4 2 4" xfId="6887"/>
    <cellStyle name="Accent4 2 5" xfId="6888"/>
    <cellStyle name="Accent4 2 6" xfId="6889"/>
    <cellStyle name="Accent4 2 7" xfId="6890"/>
    <cellStyle name="Accent4 2 8" xfId="6891"/>
    <cellStyle name="Accent4 2 8 2" xfId="6892"/>
    <cellStyle name="Accent4 2 8_BP - Raízen Combustíveis" xfId="6893"/>
    <cellStyle name="Accent4 2 9" xfId="6894"/>
    <cellStyle name="Accent4 2_13-Endividamento" xfId="6895"/>
    <cellStyle name="Accent4 20" xfId="6896"/>
    <cellStyle name="Accent4 20 2" xfId="6897"/>
    <cellStyle name="Accent4 20_BP - Raízen Combustíveis" xfId="6898"/>
    <cellStyle name="Accent4 21" xfId="6899"/>
    <cellStyle name="Accent4 21 2" xfId="6900"/>
    <cellStyle name="Accent4 22" xfId="6901"/>
    <cellStyle name="Accent4 22 2" xfId="6902"/>
    <cellStyle name="Accent4 23" xfId="6903"/>
    <cellStyle name="Accent4 23 2" xfId="6904"/>
    <cellStyle name="Accent4 24" xfId="6905"/>
    <cellStyle name="Accent4 24 2" xfId="6906"/>
    <cellStyle name="Accent4 25" xfId="6907"/>
    <cellStyle name="Accent4 26" xfId="6908"/>
    <cellStyle name="Accent4 27" xfId="6909"/>
    <cellStyle name="Accent4 28" xfId="6910"/>
    <cellStyle name="Accent4 29" xfId="6911"/>
    <cellStyle name="Accent4 3" xfId="6912"/>
    <cellStyle name="Accent4 3 2" xfId="6913"/>
    <cellStyle name="Accent4 3 3" xfId="6914"/>
    <cellStyle name="Accent4 3 4" xfId="6915"/>
    <cellStyle name="Accent4 3 5" xfId="6916"/>
    <cellStyle name="Accent4 3 6" xfId="6917"/>
    <cellStyle name="Accent4 3 7" xfId="6918"/>
    <cellStyle name="Accent4 3_BP - Raízen Combustíveis" xfId="6919"/>
    <cellStyle name="Accent4 30" xfId="6920"/>
    <cellStyle name="Accent4 31" xfId="6921"/>
    <cellStyle name="Accent4 32" xfId="6922"/>
    <cellStyle name="Accent4 33" xfId="6923"/>
    <cellStyle name="Accent4 34" xfId="6924"/>
    <cellStyle name="Accent4 35" xfId="6925"/>
    <cellStyle name="Accent4 36" xfId="6926"/>
    <cellStyle name="Accent4 37" xfId="6927"/>
    <cellStyle name="Accent4 38" xfId="6928"/>
    <cellStyle name="Accent4 39" xfId="6929"/>
    <cellStyle name="Accent4 4" xfId="6930"/>
    <cellStyle name="Accent4 4 2" xfId="6931"/>
    <cellStyle name="Accent4 4_IR Diferido" xfId="6932"/>
    <cellStyle name="Accent4 40" xfId="6933"/>
    <cellStyle name="Accent4 41" xfId="6934"/>
    <cellStyle name="Accent4 42" xfId="6935"/>
    <cellStyle name="Accent4 43" xfId="6936"/>
    <cellStyle name="Accent4 44" xfId="6937"/>
    <cellStyle name="Accent4 45" xfId="6938"/>
    <cellStyle name="Accent4 46" xfId="6939"/>
    <cellStyle name="Accent4 47" xfId="6940"/>
    <cellStyle name="Accent4 48" xfId="6941"/>
    <cellStyle name="Accent4 49" xfId="6942"/>
    <cellStyle name="Accent4 5" xfId="6943"/>
    <cellStyle name="Accent4 50" xfId="6944"/>
    <cellStyle name="Accent4 51" xfId="6945"/>
    <cellStyle name="Accent4 52" xfId="6946"/>
    <cellStyle name="Accent4 53" xfId="6947"/>
    <cellStyle name="Accent4 54" xfId="6948"/>
    <cellStyle name="Accent4 55" xfId="6949"/>
    <cellStyle name="Accent4 56" xfId="6950"/>
    <cellStyle name="Accent4 57" xfId="6951"/>
    <cellStyle name="Accent4 58" xfId="6952"/>
    <cellStyle name="Accent4 59" xfId="6953"/>
    <cellStyle name="Accent4 6" xfId="6954"/>
    <cellStyle name="Accent4 60" xfId="6955"/>
    <cellStyle name="Accent4 61" xfId="6956"/>
    <cellStyle name="Accent4 62" xfId="6957"/>
    <cellStyle name="Accent4 63" xfId="6958"/>
    <cellStyle name="Accent4 64" xfId="6959"/>
    <cellStyle name="Accent4 65" xfId="6960"/>
    <cellStyle name="Accent4 66" xfId="6961"/>
    <cellStyle name="Accent4 67" xfId="6962"/>
    <cellStyle name="Accent4 68" xfId="6963"/>
    <cellStyle name="Accent4 69" xfId="6964"/>
    <cellStyle name="Accent4 7" xfId="6965"/>
    <cellStyle name="Accent4 70" xfId="6966"/>
    <cellStyle name="Accent4 71" xfId="6967"/>
    <cellStyle name="Accent4 72" xfId="6968"/>
    <cellStyle name="Accent4 73" xfId="6969"/>
    <cellStyle name="Accent4 74" xfId="6970"/>
    <cellStyle name="Accent4 75" xfId="6971"/>
    <cellStyle name="Accent4 76" xfId="6972"/>
    <cellStyle name="Accent4 77" xfId="6973"/>
    <cellStyle name="Accent4 78" xfId="6974"/>
    <cellStyle name="Accent4 79" xfId="6975"/>
    <cellStyle name="Accent4 8" xfId="6976"/>
    <cellStyle name="Accent4 80" xfId="6977"/>
    <cellStyle name="Accent4 81" xfId="6978"/>
    <cellStyle name="Accent4 82" xfId="6979"/>
    <cellStyle name="Accent4 83" xfId="6980"/>
    <cellStyle name="Accent4 84" xfId="6981"/>
    <cellStyle name="Accent4 85" xfId="6982"/>
    <cellStyle name="Accent4 86" xfId="6983"/>
    <cellStyle name="Accent4 87" xfId="6984"/>
    <cellStyle name="Accent4 88" xfId="6985"/>
    <cellStyle name="Accent4 89" xfId="6986"/>
    <cellStyle name="Accent4 9" xfId="6987"/>
    <cellStyle name="Accent4 90" xfId="6988"/>
    <cellStyle name="Accent4 91" xfId="6989"/>
    <cellStyle name="Accent4 92" xfId="6990"/>
    <cellStyle name="Accent4 93" xfId="6991"/>
    <cellStyle name="Accent5 - 20%" xfId="6992"/>
    <cellStyle name="Accent5 - 40%" xfId="6993"/>
    <cellStyle name="Accent5 - 60%" xfId="6994"/>
    <cellStyle name="Accent5 10" xfId="6995"/>
    <cellStyle name="Accent5 11" xfId="6996"/>
    <cellStyle name="Accent5 12" xfId="6997"/>
    <cellStyle name="Accent5 13" xfId="6998"/>
    <cellStyle name="Accent5 14" xfId="6999"/>
    <cellStyle name="Accent5 15" xfId="7000"/>
    <cellStyle name="Accent5 16" xfId="7001"/>
    <cellStyle name="Accent5 17" xfId="7002"/>
    <cellStyle name="Accent5 18" xfId="7003"/>
    <cellStyle name="Accent5 19" xfId="7004"/>
    <cellStyle name="Accent5 2" xfId="7005"/>
    <cellStyle name="Accent5 2 10" xfId="7006"/>
    <cellStyle name="Accent5 2 2" xfId="7007"/>
    <cellStyle name="Accent5 2 3" xfId="7008"/>
    <cellStyle name="Accent5 2 4" xfId="7009"/>
    <cellStyle name="Accent5 2 5" xfId="7010"/>
    <cellStyle name="Accent5 2 6" xfId="7011"/>
    <cellStyle name="Accent5 2 7" xfId="7012"/>
    <cellStyle name="Accent5 2 8" xfId="7013"/>
    <cellStyle name="Accent5 2 8 2" xfId="7014"/>
    <cellStyle name="Accent5 2 8_BP - Raízen Combustíveis" xfId="7015"/>
    <cellStyle name="Accent5 2 9" xfId="7016"/>
    <cellStyle name="Accent5 2_BP - Raízen Combustíveis" xfId="7017"/>
    <cellStyle name="Accent5 20" xfId="7018"/>
    <cellStyle name="Accent5 20 2" xfId="7019"/>
    <cellStyle name="Accent5 20_BP - Raízen Combustíveis" xfId="7020"/>
    <cellStyle name="Accent5 21" xfId="7021"/>
    <cellStyle name="Accent5 21 2" xfId="7022"/>
    <cellStyle name="Accent5 22" xfId="7023"/>
    <cellStyle name="Accent5 23" xfId="7024"/>
    <cellStyle name="Accent5 24" xfId="7025"/>
    <cellStyle name="Accent5 3" xfId="7026"/>
    <cellStyle name="Accent5 3 2" xfId="7027"/>
    <cellStyle name="Accent5 3 3" xfId="7028"/>
    <cellStyle name="Accent5 3 4" xfId="7029"/>
    <cellStyle name="Accent5 3 5" xfId="7030"/>
    <cellStyle name="Accent5 3 6" xfId="7031"/>
    <cellStyle name="Accent5 3 7" xfId="7032"/>
    <cellStyle name="Accent5 3_BP - Raízen Combustíveis" xfId="7033"/>
    <cellStyle name="Accent5 4" xfId="7034"/>
    <cellStyle name="Accent5 4 2" xfId="7035"/>
    <cellStyle name="Accent5 4_IR Diferido" xfId="7036"/>
    <cellStyle name="Accent5 5" xfId="7037"/>
    <cellStyle name="Accent5 6" xfId="7038"/>
    <cellStyle name="Accent5 7" xfId="7039"/>
    <cellStyle name="Accent5 8" xfId="7040"/>
    <cellStyle name="Accent5 9" xfId="7041"/>
    <cellStyle name="Accent6 - 20%" xfId="7042"/>
    <cellStyle name="Accent6 - 40%" xfId="7043"/>
    <cellStyle name="Accent6 - 60%" xfId="7044"/>
    <cellStyle name="Accent6 10" xfId="7045"/>
    <cellStyle name="Accent6 11" xfId="7046"/>
    <cellStyle name="Accent6 12" xfId="7047"/>
    <cellStyle name="Accent6 13" xfId="7048"/>
    <cellStyle name="Accent6 14" xfId="7049"/>
    <cellStyle name="Accent6 15" xfId="7050"/>
    <cellStyle name="Accent6 16" xfId="7051"/>
    <cellStyle name="Accent6 17" xfId="7052"/>
    <cellStyle name="Accent6 18" xfId="7053"/>
    <cellStyle name="Accent6 19" xfId="7054"/>
    <cellStyle name="Accent6 2" xfId="7055"/>
    <cellStyle name="Accent6 2 10" xfId="7056"/>
    <cellStyle name="Accent6 2 2" xfId="7057"/>
    <cellStyle name="Accent6 2 2 2" xfId="7058"/>
    <cellStyle name="Accent6 2 2 3" xfId="7059"/>
    <cellStyle name="Accent6 2 2_IR Diferido" xfId="7060"/>
    <cellStyle name="Accent6 2 3" xfId="7061"/>
    <cellStyle name="Accent6 2 4" xfId="7062"/>
    <cellStyle name="Accent6 2 5" xfId="7063"/>
    <cellStyle name="Accent6 2 6" xfId="7064"/>
    <cellStyle name="Accent6 2 7" xfId="7065"/>
    <cellStyle name="Accent6 2 8" xfId="7066"/>
    <cellStyle name="Accent6 2 8 2" xfId="7067"/>
    <cellStyle name="Accent6 2 8_BP - Raízen Combustíveis" xfId="7068"/>
    <cellStyle name="Accent6 2 9" xfId="7069"/>
    <cellStyle name="Accent6 2_13-Endividamento" xfId="7070"/>
    <cellStyle name="Accent6 20" xfId="7071"/>
    <cellStyle name="Accent6 20 2" xfId="7072"/>
    <cellStyle name="Accent6 20_BP - Raízen Combustíveis" xfId="7073"/>
    <cellStyle name="Accent6 21" xfId="7074"/>
    <cellStyle name="Accent6 21 2" xfId="7075"/>
    <cellStyle name="Accent6 22" xfId="7076"/>
    <cellStyle name="Accent6 22 2" xfId="7077"/>
    <cellStyle name="Accent6 23" xfId="7078"/>
    <cellStyle name="Accent6 23 2" xfId="7079"/>
    <cellStyle name="Accent6 24" xfId="7080"/>
    <cellStyle name="Accent6 24 2" xfId="7081"/>
    <cellStyle name="Accent6 25" xfId="7082"/>
    <cellStyle name="Accent6 26" xfId="7083"/>
    <cellStyle name="Accent6 27" xfId="7084"/>
    <cellStyle name="Accent6 28" xfId="7085"/>
    <cellStyle name="Accent6 29" xfId="7086"/>
    <cellStyle name="Accent6 3" xfId="7087"/>
    <cellStyle name="Accent6 3 2" xfId="7088"/>
    <cellStyle name="Accent6 3 3" xfId="7089"/>
    <cellStyle name="Accent6 3 4" xfId="7090"/>
    <cellStyle name="Accent6 3 5" xfId="7091"/>
    <cellStyle name="Accent6 3 6" xfId="7092"/>
    <cellStyle name="Accent6 3 7" xfId="7093"/>
    <cellStyle name="Accent6 3_BP - Raízen Combustíveis" xfId="7094"/>
    <cellStyle name="Accent6 30" xfId="7095"/>
    <cellStyle name="Accent6 31" xfId="7096"/>
    <cellStyle name="Accent6 32" xfId="7097"/>
    <cellStyle name="Accent6 33" xfId="7098"/>
    <cellStyle name="Accent6 34" xfId="7099"/>
    <cellStyle name="Accent6 35" xfId="7100"/>
    <cellStyle name="Accent6 36" xfId="7101"/>
    <cellStyle name="Accent6 37" xfId="7102"/>
    <cellStyle name="Accent6 38" xfId="7103"/>
    <cellStyle name="Accent6 39" xfId="7104"/>
    <cellStyle name="Accent6 4" xfId="7105"/>
    <cellStyle name="Accent6 4 2" xfId="7106"/>
    <cellStyle name="Accent6 4_IR Diferido" xfId="7107"/>
    <cellStyle name="Accent6 40" xfId="7108"/>
    <cellStyle name="Accent6 41" xfId="7109"/>
    <cellStyle name="Accent6 42" xfId="7110"/>
    <cellStyle name="Accent6 43" xfId="7111"/>
    <cellStyle name="Accent6 44" xfId="7112"/>
    <cellStyle name="Accent6 45" xfId="7113"/>
    <cellStyle name="Accent6 46" xfId="7114"/>
    <cellStyle name="Accent6 47" xfId="7115"/>
    <cellStyle name="Accent6 48" xfId="7116"/>
    <cellStyle name="Accent6 49" xfId="7117"/>
    <cellStyle name="Accent6 5" xfId="7118"/>
    <cellStyle name="Accent6 50" xfId="7119"/>
    <cellStyle name="Accent6 51" xfId="7120"/>
    <cellStyle name="Accent6 52" xfId="7121"/>
    <cellStyle name="Accent6 53" xfId="7122"/>
    <cellStyle name="Accent6 54" xfId="7123"/>
    <cellStyle name="Accent6 55" xfId="7124"/>
    <cellStyle name="Accent6 56" xfId="7125"/>
    <cellStyle name="Accent6 57" xfId="7126"/>
    <cellStyle name="Accent6 58" xfId="7127"/>
    <cellStyle name="Accent6 59" xfId="7128"/>
    <cellStyle name="Accent6 6" xfId="7129"/>
    <cellStyle name="Accent6 60" xfId="7130"/>
    <cellStyle name="Accent6 61" xfId="7131"/>
    <cellStyle name="Accent6 62" xfId="7132"/>
    <cellStyle name="Accent6 63" xfId="7133"/>
    <cellStyle name="Accent6 64" xfId="7134"/>
    <cellStyle name="Accent6 65" xfId="7135"/>
    <cellStyle name="Accent6 66" xfId="7136"/>
    <cellStyle name="Accent6 67" xfId="7137"/>
    <cellStyle name="Accent6 68" xfId="7138"/>
    <cellStyle name="Accent6 69" xfId="7139"/>
    <cellStyle name="Accent6 7" xfId="7140"/>
    <cellStyle name="Accent6 70" xfId="7141"/>
    <cellStyle name="Accent6 71" xfId="7142"/>
    <cellStyle name="Accent6 72" xfId="7143"/>
    <cellStyle name="Accent6 73" xfId="7144"/>
    <cellStyle name="Accent6 74" xfId="7145"/>
    <cellStyle name="Accent6 75" xfId="7146"/>
    <cellStyle name="Accent6 76" xfId="7147"/>
    <cellStyle name="Accent6 77" xfId="7148"/>
    <cellStyle name="Accent6 78" xfId="7149"/>
    <cellStyle name="Accent6 79" xfId="7150"/>
    <cellStyle name="Accent6 8" xfId="7151"/>
    <cellStyle name="Accent6 80" xfId="7152"/>
    <cellStyle name="Accent6 81" xfId="7153"/>
    <cellStyle name="Accent6 82" xfId="7154"/>
    <cellStyle name="Accent6 83" xfId="7155"/>
    <cellStyle name="Accent6 84" xfId="7156"/>
    <cellStyle name="Accent6 85" xfId="7157"/>
    <cellStyle name="Accent6 86" xfId="7158"/>
    <cellStyle name="Accent6 87" xfId="7159"/>
    <cellStyle name="Accent6 88" xfId="7160"/>
    <cellStyle name="Accent6 89" xfId="7161"/>
    <cellStyle name="Accent6 9" xfId="7162"/>
    <cellStyle name="Accent6 90" xfId="7163"/>
    <cellStyle name="Accent6 91" xfId="7164"/>
    <cellStyle name="Accent6 92" xfId="7165"/>
    <cellStyle name="Accent6 93" xfId="7166"/>
    <cellStyle name="Acctg" xfId="7167"/>
    <cellStyle name="Acctg$" xfId="7168"/>
    <cellStyle name="Acctg_Display" xfId="7169"/>
    <cellStyle name="Adjustable" xfId="7170"/>
    <cellStyle name="Adjustable 2" xfId="7171"/>
    <cellStyle name="Adjustable 3" xfId="7172"/>
    <cellStyle name="Adjustable_BP - Raízen Combustíveis" xfId="7173"/>
    <cellStyle name="AFE" xfId="7174"/>
    <cellStyle name="AFE 2" xfId="7175"/>
    <cellStyle name="AFE 2 2" xfId="7176"/>
    <cellStyle name="AFE 2_BP - Raízen Combustíveis" xfId="7177"/>
    <cellStyle name="AFE 3" xfId="7178"/>
    <cellStyle name="AFE_3-Balanço" xfId="7179"/>
    <cellStyle name="albert style" xfId="7180"/>
    <cellStyle name="Amarelocot" xfId="7181"/>
    <cellStyle name="anobase" xfId="7182"/>
    <cellStyle name="anos" xfId="7183"/>
    <cellStyle name="Área" xfId="7184"/>
    <cellStyle name="Área 2" xfId="7185"/>
    <cellStyle name="args.style" xfId="7186"/>
    <cellStyle name="Array" xfId="7187"/>
    <cellStyle name="Array 2" xfId="7188"/>
    <cellStyle name="Array 3" xfId="7189"/>
    <cellStyle name="Array Enter" xfId="7190"/>
    <cellStyle name="Array Enter 2" xfId="7191"/>
    <cellStyle name="Array Enter 2 2" xfId="7192"/>
    <cellStyle name="Array Enter 2 3" xfId="7193"/>
    <cellStyle name="Array Enter 2_BP - Raízen Combustíveis" xfId="7194"/>
    <cellStyle name="Array Enter 3" xfId="7195"/>
    <cellStyle name="Array Enter 4" xfId="7196"/>
    <cellStyle name="Array Enter_BP - Raízen Combustíveis" xfId="7197"/>
    <cellStyle name="Array_3-Balanço" xfId="7198"/>
    <cellStyle name="Bad 10" xfId="7199"/>
    <cellStyle name="Bad 11" xfId="7200"/>
    <cellStyle name="Bad 12" xfId="7201"/>
    <cellStyle name="Bad 13" xfId="7202"/>
    <cellStyle name="Bad 14" xfId="7203"/>
    <cellStyle name="Bad 15" xfId="7204"/>
    <cellStyle name="Bad 16" xfId="7205"/>
    <cellStyle name="Bad 17" xfId="7206"/>
    <cellStyle name="Bad 18" xfId="7207"/>
    <cellStyle name="Bad 19" xfId="7208"/>
    <cellStyle name="Bad 2" xfId="7209"/>
    <cellStyle name="Bad 2 10" xfId="7210"/>
    <cellStyle name="Bad 2 2" xfId="7211"/>
    <cellStyle name="Bad 2 2 2" xfId="7212"/>
    <cellStyle name="Bad 2 2 3" xfId="7213"/>
    <cellStyle name="Bad 2 2_IR Diferido" xfId="7214"/>
    <cellStyle name="Bad 2 3" xfId="7215"/>
    <cellStyle name="Bad 2 4" xfId="7216"/>
    <cellStyle name="Bad 2 5" xfId="7217"/>
    <cellStyle name="Bad 2 6" xfId="7218"/>
    <cellStyle name="Bad 2 7" xfId="7219"/>
    <cellStyle name="Bad 2 8" xfId="7220"/>
    <cellStyle name="Bad 2 8 2" xfId="7221"/>
    <cellStyle name="Bad 2 8_BP - Raízen Combustíveis" xfId="7222"/>
    <cellStyle name="Bad 2 9" xfId="7223"/>
    <cellStyle name="Bad 2_13-Endividamento" xfId="7224"/>
    <cellStyle name="Bad 20" xfId="7225"/>
    <cellStyle name="Bad 20 2" xfId="7226"/>
    <cellStyle name="Bad 20_BP - Raízen Combustíveis" xfId="7227"/>
    <cellStyle name="Bad 21" xfId="7228"/>
    <cellStyle name="Bad 21 2" xfId="7229"/>
    <cellStyle name="Bad 22" xfId="7230"/>
    <cellStyle name="Bad 22 2" xfId="7231"/>
    <cellStyle name="Bad 23" xfId="7232"/>
    <cellStyle name="Bad 23 2" xfId="7233"/>
    <cellStyle name="Bad 24" xfId="7234"/>
    <cellStyle name="Bad 24 2" xfId="7235"/>
    <cellStyle name="Bad 25" xfId="7236"/>
    <cellStyle name="Bad 26" xfId="7237"/>
    <cellStyle name="Bad 27" xfId="7238"/>
    <cellStyle name="Bad 28" xfId="7239"/>
    <cellStyle name="Bad 29" xfId="7240"/>
    <cellStyle name="Bad 3" xfId="7241"/>
    <cellStyle name="Bad 3 2" xfId="7242"/>
    <cellStyle name="Bad 3 3" xfId="7243"/>
    <cellStyle name="Bad 3 4" xfId="7244"/>
    <cellStyle name="Bad 3 5" xfId="7245"/>
    <cellStyle name="Bad 3 6" xfId="7246"/>
    <cellStyle name="Bad 3 7" xfId="7247"/>
    <cellStyle name="Bad 3_BP - Raízen Combustíveis" xfId="7248"/>
    <cellStyle name="Bad 30" xfId="7249"/>
    <cellStyle name="Bad 31" xfId="7250"/>
    <cellStyle name="Bad 32" xfId="7251"/>
    <cellStyle name="Bad 33" xfId="7252"/>
    <cellStyle name="Bad 34" xfId="7253"/>
    <cellStyle name="Bad 35" xfId="7254"/>
    <cellStyle name="Bad 36" xfId="7255"/>
    <cellStyle name="Bad 37" xfId="7256"/>
    <cellStyle name="Bad 38" xfId="7257"/>
    <cellStyle name="Bad 39" xfId="7258"/>
    <cellStyle name="Bad 4" xfId="7259"/>
    <cellStyle name="Bad 4 2" xfId="7260"/>
    <cellStyle name="Bad 4_DFC Gerencial" xfId="7261"/>
    <cellStyle name="Bad 40" xfId="7262"/>
    <cellStyle name="Bad 41" xfId="7263"/>
    <cellStyle name="Bad 42" xfId="7264"/>
    <cellStyle name="Bad 43" xfId="7265"/>
    <cellStyle name="Bad 44" xfId="7266"/>
    <cellStyle name="Bad 45" xfId="7267"/>
    <cellStyle name="Bad 46" xfId="7268"/>
    <cellStyle name="Bad 47" xfId="7269"/>
    <cellStyle name="Bad 48" xfId="7270"/>
    <cellStyle name="Bad 49" xfId="7271"/>
    <cellStyle name="Bad 5" xfId="7272"/>
    <cellStyle name="Bad 50" xfId="7273"/>
    <cellStyle name="Bad 51" xfId="7274"/>
    <cellStyle name="Bad 52" xfId="7275"/>
    <cellStyle name="Bad 53" xfId="7276"/>
    <cellStyle name="Bad 54" xfId="7277"/>
    <cellStyle name="Bad 55" xfId="7278"/>
    <cellStyle name="Bad 56" xfId="7279"/>
    <cellStyle name="Bad 57" xfId="7280"/>
    <cellStyle name="Bad 58" xfId="7281"/>
    <cellStyle name="Bad 59" xfId="7282"/>
    <cellStyle name="Bad 6" xfId="7283"/>
    <cellStyle name="Bad 60" xfId="7284"/>
    <cellStyle name="Bad 61" xfId="7285"/>
    <cellStyle name="Bad 62" xfId="7286"/>
    <cellStyle name="Bad 63" xfId="7287"/>
    <cellStyle name="Bad 64" xfId="7288"/>
    <cellStyle name="Bad 65" xfId="7289"/>
    <cellStyle name="Bad 66" xfId="7290"/>
    <cellStyle name="Bad 67" xfId="7291"/>
    <cellStyle name="Bad 68" xfId="7292"/>
    <cellStyle name="Bad 69" xfId="7293"/>
    <cellStyle name="Bad 7" xfId="7294"/>
    <cellStyle name="Bad 70" xfId="7295"/>
    <cellStyle name="Bad 71" xfId="7296"/>
    <cellStyle name="Bad 72" xfId="7297"/>
    <cellStyle name="Bad 73" xfId="7298"/>
    <cellStyle name="Bad 74" xfId="7299"/>
    <cellStyle name="Bad 75" xfId="7300"/>
    <cellStyle name="Bad 76" xfId="7301"/>
    <cellStyle name="Bad 77" xfId="7302"/>
    <cellStyle name="Bad 78" xfId="7303"/>
    <cellStyle name="Bad 79" xfId="7304"/>
    <cellStyle name="Bad 8" xfId="7305"/>
    <cellStyle name="Bad 80" xfId="7306"/>
    <cellStyle name="Bad 81" xfId="7307"/>
    <cellStyle name="Bad 82" xfId="7308"/>
    <cellStyle name="Bad 83" xfId="7309"/>
    <cellStyle name="Bad 84" xfId="7310"/>
    <cellStyle name="Bad 85" xfId="7311"/>
    <cellStyle name="Bad 86" xfId="7312"/>
    <cellStyle name="Bad 87" xfId="7313"/>
    <cellStyle name="Bad 88" xfId="7314"/>
    <cellStyle name="Bad 89" xfId="7315"/>
    <cellStyle name="Bad 9" xfId="7316"/>
    <cellStyle name="Bad 90" xfId="7317"/>
    <cellStyle name="Bad 91" xfId="7318"/>
    <cellStyle name="Bad 92" xfId="7319"/>
    <cellStyle name="Bad 93" xfId="7320"/>
    <cellStyle name="Barra" xfId="7321"/>
    <cellStyle name="BarraMês" xfId="7322"/>
    <cellStyle name="base" xfId="7323"/>
    <cellStyle name="Black" xfId="7324"/>
    <cellStyle name="Black 2" xfId="7325"/>
    <cellStyle name="Black 3" xfId="7326"/>
    <cellStyle name="Black_BP - Raízen Combustíveis" xfId="7327"/>
    <cellStyle name="Blue" xfId="7328"/>
    <cellStyle name="Blue 2" xfId="7329"/>
    <cellStyle name="Blue 3" xfId="7330"/>
    <cellStyle name="Blue_BP - Raízen Combustíveis" xfId="7331"/>
    <cellStyle name="Body" xfId="7332"/>
    <cellStyle name="Body 2" xfId="7333"/>
    <cellStyle name="Body 2 2" xfId="7334"/>
    <cellStyle name="Body 2_BP - Raízen Combustíveis" xfId="7335"/>
    <cellStyle name="Body 3" xfId="7336"/>
    <cellStyle name="Body 3 2" xfId="7337"/>
    <cellStyle name="Body 4" xfId="7338"/>
    <cellStyle name="Body 5" xfId="7339"/>
    <cellStyle name="Body_BP - Raízen Combustíveis" xfId="7340"/>
    <cellStyle name="BoIt - Estilo1" xfId="7341"/>
    <cellStyle name="Bold/Border" xfId="7342"/>
    <cellStyle name="Bold/Border 2" xfId="7343"/>
    <cellStyle name="Bold/Border 2 2" xfId="7344"/>
    <cellStyle name="Bold/Border 2 2 2" xfId="7345"/>
    <cellStyle name="Bold/Border 2 2 2 2" xfId="7346"/>
    <cellStyle name="Bold/Border 2 2 2 3" xfId="7347"/>
    <cellStyle name="Bold/Border 2 2 2 4" xfId="7348"/>
    <cellStyle name="Bold/Border 2 2 3" xfId="7349"/>
    <cellStyle name="Bold/Border 2 2 4" xfId="7350"/>
    <cellStyle name="Bold/Border 2 2 5" xfId="7351"/>
    <cellStyle name="Bold/Border 2 2_Display" xfId="7352"/>
    <cellStyle name="Bold/Border 2 3" xfId="7353"/>
    <cellStyle name="Bold/Border 2 4" xfId="7354"/>
    <cellStyle name="Bold/Border 2 5" xfId="7355"/>
    <cellStyle name="Bold/Border 2 6" xfId="7356"/>
    <cellStyle name="Bold/Border 2_BP - Raízen Combustíveis" xfId="7357"/>
    <cellStyle name="Bold/Border 3" xfId="7358"/>
    <cellStyle name="Bold/Border 3 2" xfId="7359"/>
    <cellStyle name="Bold/Border 3_BP - Raízen Combustíveis" xfId="7360"/>
    <cellStyle name="Bold/Border 4" xfId="7361"/>
    <cellStyle name="Bold/Border 4 2" xfId="7362"/>
    <cellStyle name="Bold/Border 4_DFC por Negócio" xfId="7363"/>
    <cellStyle name="Bold/Border 5" xfId="7364"/>
    <cellStyle name="Bold/Border 6" xfId="7365"/>
    <cellStyle name="Bold/Border_13-Endividamento" xfId="7366"/>
    <cellStyle name="Bol-Data" xfId="7367"/>
    <cellStyle name="Bol-Data 2" xfId="7368"/>
    <cellStyle name="Bol-Data 3" xfId="7369"/>
    <cellStyle name="Bol-Data_BP - Raízen Combustíveis" xfId="7370"/>
    <cellStyle name="bolet" xfId="7371"/>
    <cellStyle name="Boletim" xfId="7372"/>
    <cellStyle name="Bom 10" xfId="7373"/>
    <cellStyle name="Bom 10 2" xfId="7374"/>
    <cellStyle name="Bom 10 3" xfId="7375"/>
    <cellStyle name="Bom 11" xfId="7376"/>
    <cellStyle name="Bom 11 2" xfId="7377"/>
    <cellStyle name="Bom 11_Dep_Judiciais-Contingências" xfId="7378"/>
    <cellStyle name="Bom 12" xfId="7379"/>
    <cellStyle name="Bom 13" xfId="7380"/>
    <cellStyle name="Bom 14" xfId="7381"/>
    <cellStyle name="Bom 15" xfId="7382"/>
    <cellStyle name="Bom 16" xfId="7383"/>
    <cellStyle name="Bom 17" xfId="7384"/>
    <cellStyle name="Bom 2" xfId="7385"/>
    <cellStyle name="Bom 2 2" xfId="7386"/>
    <cellStyle name="Bom 2 2 2" xfId="7387"/>
    <cellStyle name="Bom 2 2 3" xfId="7388"/>
    <cellStyle name="Bom 2 2 4" xfId="7389"/>
    <cellStyle name="Bom 2 2_BP - Raízen Combustíveis" xfId="7390"/>
    <cellStyle name="Bom 2 3" xfId="7391"/>
    <cellStyle name="Bom 2 3 2" xfId="7392"/>
    <cellStyle name="Bom 2 3 3" xfId="7393"/>
    <cellStyle name="Bom 2 3 4" xfId="7394"/>
    <cellStyle name="Bom 2 3_BP - Raízen Combustíveis" xfId="7395"/>
    <cellStyle name="Bom 2 4" xfId="7396"/>
    <cellStyle name="Bom 2 4 2" xfId="7397"/>
    <cellStyle name="Bom 2 4 3" xfId="7398"/>
    <cellStyle name="Bom 2 4 4" xfId="7399"/>
    <cellStyle name="Bom 2 4_BP - Raízen Combustíveis" xfId="7400"/>
    <cellStyle name="Bom 2 5" xfId="7401"/>
    <cellStyle name="Bom 2 5 2" xfId="7402"/>
    <cellStyle name="Bom 2 5 3" xfId="7403"/>
    <cellStyle name="Bom 2 5_BP - Raízen Combustíveis" xfId="7404"/>
    <cellStyle name="Bom 2 6" xfId="7405"/>
    <cellStyle name="Bom 2 6 2" xfId="7406"/>
    <cellStyle name="Bom 2 6_BP - Raízen Combustíveis" xfId="7407"/>
    <cellStyle name="Bom 2 7" xfId="7408"/>
    <cellStyle name="Bom 2 7 2" xfId="7409"/>
    <cellStyle name="Bom 2 8" xfId="7410"/>
    <cellStyle name="Bom 2 9" xfId="7411"/>
    <cellStyle name="Bom 2_11_Combinação de neg. Zanin" xfId="7412"/>
    <cellStyle name="Bom 3" xfId="7413"/>
    <cellStyle name="Bom 3 2" xfId="7414"/>
    <cellStyle name="Bom 3 2 2" xfId="7415"/>
    <cellStyle name="Bom 3 2 3" xfId="7416"/>
    <cellStyle name="Bom 3 2 4" xfId="7417"/>
    <cellStyle name="Bom 3 2_BP - Raízen Combustíveis" xfId="7418"/>
    <cellStyle name="Bom 3 3" xfId="7419"/>
    <cellStyle name="Bom 3 3 2" xfId="7420"/>
    <cellStyle name="Bom 3 3_BP - Raízen Combustíveis" xfId="7421"/>
    <cellStyle name="Bom 3 4" xfId="7422"/>
    <cellStyle name="Bom 3 4 2" xfId="7423"/>
    <cellStyle name="Bom 3 5" xfId="7424"/>
    <cellStyle name="Bom 3 6" xfId="7425"/>
    <cellStyle name="Bom 3_13-Endividamento" xfId="7426"/>
    <cellStyle name="Bom 4" xfId="7427"/>
    <cellStyle name="Bom 4 2" xfId="7428"/>
    <cellStyle name="Bom 4 2 2" xfId="7429"/>
    <cellStyle name="Bom 4 2 3" xfId="7430"/>
    <cellStyle name="Bom 4 2 4" xfId="7431"/>
    <cellStyle name="Bom 4 2_BP - Raízen Combustíveis" xfId="7432"/>
    <cellStyle name="Bom 4 3" xfId="7433"/>
    <cellStyle name="Bom 4 3 2" xfId="7434"/>
    <cellStyle name="Bom 4 3_BP - Raízen Combustíveis" xfId="7435"/>
    <cellStyle name="Bom 4 4" xfId="7436"/>
    <cellStyle name="Bom 4 4 2" xfId="7437"/>
    <cellStyle name="Bom 4 5" xfId="7438"/>
    <cellStyle name="Bom 4 6" xfId="7439"/>
    <cellStyle name="Bom 4_13-Endividamento" xfId="7440"/>
    <cellStyle name="Bom 5" xfId="7441"/>
    <cellStyle name="Bom 5 2" xfId="7442"/>
    <cellStyle name="Bom 5 2 2" xfId="7443"/>
    <cellStyle name="Bom 5 2 3" xfId="7444"/>
    <cellStyle name="Bom 5 2 4" xfId="7445"/>
    <cellStyle name="Bom 5 2_BP - Raízen Combustíveis" xfId="7446"/>
    <cellStyle name="Bom 5 3" xfId="7447"/>
    <cellStyle name="Bom 5 3 2" xfId="7448"/>
    <cellStyle name="Bom 5 3_BP - Raízen Combustíveis" xfId="7449"/>
    <cellStyle name="Bom 5 4" xfId="7450"/>
    <cellStyle name="Bom 5 4 2" xfId="7451"/>
    <cellStyle name="Bom 5 5" xfId="7452"/>
    <cellStyle name="Bom 5 6" xfId="7453"/>
    <cellStyle name="Bom 5_13-Endividamento" xfId="7454"/>
    <cellStyle name="Bom 6" xfId="7455"/>
    <cellStyle name="Bom 6 2" xfId="7456"/>
    <cellStyle name="Bom 6 2 2" xfId="7457"/>
    <cellStyle name="Bom 6 2 3" xfId="7458"/>
    <cellStyle name="Bom 6 2 4" xfId="7459"/>
    <cellStyle name="Bom 6 2_BP - Raízen Combustíveis" xfId="7460"/>
    <cellStyle name="Bom 6 3" xfId="7461"/>
    <cellStyle name="Bom 6 3 2" xfId="7462"/>
    <cellStyle name="Bom 6 3_BP - Raízen Combustíveis" xfId="7463"/>
    <cellStyle name="Bom 6 4" xfId="7464"/>
    <cellStyle name="Bom 6 4 2" xfId="7465"/>
    <cellStyle name="Bom 6 5" xfId="7466"/>
    <cellStyle name="Bom 6 6" xfId="7467"/>
    <cellStyle name="Bom 6_13-Endividamento" xfId="7468"/>
    <cellStyle name="Bom 7" xfId="7469"/>
    <cellStyle name="Bom 7 2" xfId="7470"/>
    <cellStyle name="Bom 7 2 2" xfId="7471"/>
    <cellStyle name="Bom 7 2 3" xfId="7472"/>
    <cellStyle name="Bom 7 2 4" xfId="7473"/>
    <cellStyle name="Bom 7 2 5" xfId="7474"/>
    <cellStyle name="Bom 7 2 6" xfId="7475"/>
    <cellStyle name="Bom 7 2_BP - Raízen Combustíveis" xfId="7476"/>
    <cellStyle name="Bom 7 3" xfId="7477"/>
    <cellStyle name="Bom 7 3 2" xfId="7478"/>
    <cellStyle name="Bom 7 3_BP - Raízen Combustíveis" xfId="7479"/>
    <cellStyle name="Bom 7 4" xfId="7480"/>
    <cellStyle name="Bom 7 4 2" xfId="7481"/>
    <cellStyle name="Bom 7 5" xfId="7482"/>
    <cellStyle name="Bom 7 6" xfId="7483"/>
    <cellStyle name="Bom 7 7" xfId="7484"/>
    <cellStyle name="Bom 7_13-Endividamento" xfId="7485"/>
    <cellStyle name="Bom 8" xfId="7486"/>
    <cellStyle name="Bom 8 2" xfId="7487"/>
    <cellStyle name="Bom 8 3" xfId="7488"/>
    <cellStyle name="Bom 8 4" xfId="7489"/>
    <cellStyle name="Bom 8_BP - Raízen Combustíveis" xfId="7490"/>
    <cellStyle name="Bom 9" xfId="7491"/>
    <cellStyle name="Bom 9 2" xfId="7492"/>
    <cellStyle name="Bom 9 3" xfId="7493"/>
    <cellStyle name="Bom 9 4" xfId="7494"/>
    <cellStyle name="Bottom bold border" xfId="7495"/>
    <cellStyle name="Bottom bold border 2" xfId="7496"/>
    <cellStyle name="Bottom bold border 2 2" xfId="7497"/>
    <cellStyle name="Bottom bold border 2 2 2" xfId="7498"/>
    <cellStyle name="Bottom bold border 2 2 3" xfId="7499"/>
    <cellStyle name="Bottom bold border 2 2_Display" xfId="7500"/>
    <cellStyle name="Bottom bold border 2 3" xfId="7501"/>
    <cellStyle name="Bottom bold border 2 4" xfId="7502"/>
    <cellStyle name="Bottom bold border 2_BP - Raízen Combustíveis" xfId="7503"/>
    <cellStyle name="Bottom bold border 3" xfId="7504"/>
    <cellStyle name="Bottom bold border 4" xfId="7505"/>
    <cellStyle name="Bottom bold border_13-Endividamento" xfId="7506"/>
    <cellStyle name="Bottom Edge" xfId="7507"/>
    <cellStyle name="Bottom single border" xfId="7508"/>
    <cellStyle name="Bottom single border 2" xfId="7509"/>
    <cellStyle name="Bottom single border 2 2" xfId="7510"/>
    <cellStyle name="Bottom single border 2_BP - Raízen Combustíveis" xfId="7511"/>
    <cellStyle name="Bottom single border 3" xfId="7512"/>
    <cellStyle name="Bottom single border 4" xfId="7513"/>
    <cellStyle name="Bottom single border_13-Endividamento" xfId="7514"/>
    <cellStyle name="Bullet" xfId="7515"/>
    <cellStyle name="Bullet 2" xfId="7516"/>
    <cellStyle name="Bullet 2 2" xfId="7517"/>
    <cellStyle name="Bullet 2 2 2" xfId="7518"/>
    <cellStyle name="Bullet 2 2 2 2" xfId="7519"/>
    <cellStyle name="Bullet 2 2 2 3" xfId="7520"/>
    <cellStyle name="Bullet 2 2 2 4" xfId="7521"/>
    <cellStyle name="Bullet 2 2 3" xfId="7522"/>
    <cellStyle name="Bullet 2 2 4" xfId="7523"/>
    <cellStyle name="Bullet 2 2 5" xfId="7524"/>
    <cellStyle name="Bullet 2 2_Display" xfId="7525"/>
    <cellStyle name="Bullet 2 3" xfId="7526"/>
    <cellStyle name="Bullet 2 4" xfId="7527"/>
    <cellStyle name="Bullet 2 5" xfId="7528"/>
    <cellStyle name="Bullet 2_BP - Raízen Combustíveis" xfId="7529"/>
    <cellStyle name="Bullet 3" xfId="7530"/>
    <cellStyle name="Bullet 4" xfId="7531"/>
    <cellStyle name="Bullet 5" xfId="7532"/>
    <cellStyle name="Bullet 6" xfId="7533"/>
    <cellStyle name="Bullet_13-Endividamento" xfId="7534"/>
    <cellStyle name="Cabeca" xfId="7535"/>
    <cellStyle name="CABEÇALHO" xfId="7536"/>
    <cellStyle name="Cabeçalho 1" xfId="7537"/>
    <cellStyle name="Cabeçalho 2" xfId="7538"/>
    <cellStyle name="Cabeçalho 3" xfId="7539"/>
    <cellStyle name="Cabeçalho 4" xfId="7540"/>
    <cellStyle name="CABEÇALHO_Dep_Judiciais-Contingências" xfId="7541"/>
    <cellStyle name="CABEÇALHO2" xfId="7542"/>
    <cellStyle name="Calc Currency (0)" xfId="7543"/>
    <cellStyle name="Calc Currency (0) 2" xfId="7544"/>
    <cellStyle name="Calc Currency (0)_Dep_Judiciais-Contingências" xfId="7545"/>
    <cellStyle name="Calc Percent (0)" xfId="7546"/>
    <cellStyle name="Calc Percent (0) 2" xfId="7547"/>
    <cellStyle name="Calc Percent (0)_Dep_Judiciais-Contingências" xfId="7548"/>
    <cellStyle name="Calc Percent (1)" xfId="7549"/>
    <cellStyle name="Calc Percent (1) 2" xfId="7550"/>
    <cellStyle name="Calc Percent (1)_Dep_Judiciais-Contingências" xfId="7551"/>
    <cellStyle name="Calculado" xfId="7552"/>
    <cellStyle name="Calculation 10" xfId="7553"/>
    <cellStyle name="Calculation 10 2" xfId="7554"/>
    <cellStyle name="Calculation 10 3" xfId="7555"/>
    <cellStyle name="Calculation 10 4" xfId="7556"/>
    <cellStyle name="Calculation 10 5" xfId="7557"/>
    <cellStyle name="Calculation 10_BP - Raízen Combustíveis" xfId="7558"/>
    <cellStyle name="Calculation 11" xfId="7559"/>
    <cellStyle name="Calculation 11 2" xfId="7560"/>
    <cellStyle name="Calculation 11 3" xfId="7561"/>
    <cellStyle name="Calculation 11 4" xfId="7562"/>
    <cellStyle name="Calculation 11 5" xfId="7563"/>
    <cellStyle name="Calculation 11_BP - Raízen Combustíveis" xfId="7564"/>
    <cellStyle name="Calculation 12" xfId="7565"/>
    <cellStyle name="Calculation 12 2" xfId="7566"/>
    <cellStyle name="Calculation 12 3" xfId="7567"/>
    <cellStyle name="Calculation 12 4" xfId="7568"/>
    <cellStyle name="Calculation 12 5" xfId="7569"/>
    <cellStyle name="Calculation 12_BP - Raízen Combustíveis" xfId="7570"/>
    <cellStyle name="Calculation 13" xfId="7571"/>
    <cellStyle name="Calculation 13 2" xfId="7572"/>
    <cellStyle name="Calculation 13_BP - Raízen Combustíveis" xfId="7573"/>
    <cellStyle name="Calculation 14" xfId="7574"/>
    <cellStyle name="Calculation 14 2" xfId="7575"/>
    <cellStyle name="Calculation 14_BP - Raízen Combustíveis" xfId="7576"/>
    <cellStyle name="Calculation 15" xfId="7577"/>
    <cellStyle name="Calculation 15 2" xfId="7578"/>
    <cellStyle name="Calculation 15_BP - Raízen Combustíveis" xfId="7579"/>
    <cellStyle name="Calculation 16" xfId="7580"/>
    <cellStyle name="Calculation 16 2" xfId="7581"/>
    <cellStyle name="Calculation 16_BP - Raízen Combustíveis" xfId="7582"/>
    <cellStyle name="Calculation 17" xfId="7583"/>
    <cellStyle name="Calculation 17 2" xfId="7584"/>
    <cellStyle name="Calculation 17_BP - Raízen Combustíveis" xfId="7585"/>
    <cellStyle name="Calculation 18" xfId="7586"/>
    <cellStyle name="Calculation 18 2" xfId="7587"/>
    <cellStyle name="Calculation 18_BP - Raízen Combustíveis" xfId="7588"/>
    <cellStyle name="Calculation 19" xfId="7589"/>
    <cellStyle name="Calculation 19 2" xfId="7590"/>
    <cellStyle name="Calculation 19_BP - Raízen Combustíveis" xfId="7591"/>
    <cellStyle name="Calculation 2" xfId="7592"/>
    <cellStyle name="Calculation 2 10" xfId="7593"/>
    <cellStyle name="Calculation 2 11" xfId="7594"/>
    <cellStyle name="Calculation 2 12" xfId="7595"/>
    <cellStyle name="Calculation 2 13" xfId="7596"/>
    <cellStyle name="Calculation 2 2" xfId="7597"/>
    <cellStyle name="Calculation 2 2 2" xfId="7598"/>
    <cellStyle name="Calculation 2 2 3" xfId="7599"/>
    <cellStyle name="Calculation 2 2 4" xfId="7600"/>
    <cellStyle name="Calculation 2 2 5" xfId="7601"/>
    <cellStyle name="Calculation 2 2_BP - Raízen Combustíveis" xfId="7602"/>
    <cellStyle name="Calculation 2 3" xfId="7603"/>
    <cellStyle name="Calculation 2 3 2" xfId="7604"/>
    <cellStyle name="Calculation 2 3_BP - Raízen Combustíveis" xfId="7605"/>
    <cellStyle name="Calculation 2 4" xfId="7606"/>
    <cellStyle name="Calculation 2 4 2" xfId="7607"/>
    <cellStyle name="Calculation 2 4_BP - Raízen Combustíveis" xfId="7608"/>
    <cellStyle name="Calculation 2 5" xfId="7609"/>
    <cellStyle name="Calculation 2 5 2" xfId="7610"/>
    <cellStyle name="Calculation 2 5_BP - Raízen Combustíveis" xfId="7611"/>
    <cellStyle name="Calculation 2 6" xfId="7612"/>
    <cellStyle name="Calculation 2 6 2" xfId="7613"/>
    <cellStyle name="Calculation 2 6_BP - Raízen Combustíveis" xfId="7614"/>
    <cellStyle name="Calculation 2 7" xfId="7615"/>
    <cellStyle name="Calculation 2 7 2" xfId="7616"/>
    <cellStyle name="Calculation 2 7_BP - Raízen Combustíveis" xfId="7617"/>
    <cellStyle name="Calculation 2 8" xfId="7618"/>
    <cellStyle name="Calculation 2 8 2" xfId="7619"/>
    <cellStyle name="Calculation 2 8_BP - Raízen Combustíveis" xfId="7620"/>
    <cellStyle name="Calculation 2 9" xfId="7621"/>
    <cellStyle name="Calculation 2_13-Endividamento" xfId="7622"/>
    <cellStyle name="Calculation 20" xfId="7623"/>
    <cellStyle name="Calculation 20 2" xfId="7624"/>
    <cellStyle name="Calculation 20_BP - Raízen Combustíveis" xfId="7625"/>
    <cellStyle name="Calculation 21" xfId="7626"/>
    <cellStyle name="Calculation 21 2" xfId="7627"/>
    <cellStyle name="Calculation 21_BP - Raízen Combustíveis" xfId="7628"/>
    <cellStyle name="Calculation 22" xfId="7629"/>
    <cellStyle name="Calculation 22 2" xfId="7630"/>
    <cellStyle name="Calculation 22_BP - Raízen Combustíveis" xfId="7631"/>
    <cellStyle name="Calculation 23" xfId="7632"/>
    <cellStyle name="Calculation 23 2" xfId="7633"/>
    <cellStyle name="Calculation 24" xfId="7634"/>
    <cellStyle name="Calculation 24 2" xfId="7635"/>
    <cellStyle name="Calculation 25" xfId="7636"/>
    <cellStyle name="Calculation 26" xfId="7637"/>
    <cellStyle name="Calculation 27" xfId="7638"/>
    <cellStyle name="Calculation 28" xfId="7639"/>
    <cellStyle name="Calculation 29" xfId="7640"/>
    <cellStyle name="Calculation 3" xfId="7641"/>
    <cellStyle name="Calculation 3 10" xfId="7642"/>
    <cellStyle name="Calculation 3 2" xfId="7643"/>
    <cellStyle name="Calculation 3 2 2" xfId="7644"/>
    <cellStyle name="Calculation 3 2_BP - Raízen Combustíveis" xfId="7645"/>
    <cellStyle name="Calculation 3 3" xfId="7646"/>
    <cellStyle name="Calculation 3 3 2" xfId="7647"/>
    <cellStyle name="Calculation 3 3_BP - Raízen Combustíveis" xfId="7648"/>
    <cellStyle name="Calculation 3 4" xfId="7649"/>
    <cellStyle name="Calculation 3 4 2" xfId="7650"/>
    <cellStyle name="Calculation 3 4_BP - Raízen Combustíveis" xfId="7651"/>
    <cellStyle name="Calculation 3 5" xfId="7652"/>
    <cellStyle name="Calculation 3 5 2" xfId="7653"/>
    <cellStyle name="Calculation 3 5_BP - Raízen Combustíveis" xfId="7654"/>
    <cellStyle name="Calculation 3 6" xfId="7655"/>
    <cellStyle name="Calculation 3 6 2" xfId="7656"/>
    <cellStyle name="Calculation 3 6_BP - Raízen Combustíveis" xfId="7657"/>
    <cellStyle name="Calculation 3 7" xfId="7658"/>
    <cellStyle name="Calculation 3 8" xfId="7659"/>
    <cellStyle name="Calculation 3 9" xfId="7660"/>
    <cellStyle name="Calculation 3_BP - Raízen Combustíveis" xfId="7661"/>
    <cellStyle name="Calculation 30" xfId="7662"/>
    <cellStyle name="Calculation 31" xfId="7663"/>
    <cellStyle name="Calculation 32" xfId="7664"/>
    <cellStyle name="Calculation 33" xfId="7665"/>
    <cellStyle name="Calculation 34" xfId="7666"/>
    <cellStyle name="Calculation 35" xfId="7667"/>
    <cellStyle name="Calculation 36" xfId="7668"/>
    <cellStyle name="Calculation 37" xfId="7669"/>
    <cellStyle name="Calculation 38" xfId="7670"/>
    <cellStyle name="Calculation 39" xfId="7671"/>
    <cellStyle name="Calculation 4" xfId="7672"/>
    <cellStyle name="Calculation 4 2" xfId="7673"/>
    <cellStyle name="Calculation 4 3" xfId="7674"/>
    <cellStyle name="Calculation 4 4" xfId="7675"/>
    <cellStyle name="Calculation 4 5" xfId="7676"/>
    <cellStyle name="Calculation 4_BP - Raízen Combustíveis" xfId="7677"/>
    <cellStyle name="Calculation 40" xfId="7678"/>
    <cellStyle name="Calculation 41" xfId="7679"/>
    <cellStyle name="Calculation 42" xfId="7680"/>
    <cellStyle name="Calculation 43" xfId="7681"/>
    <cellStyle name="Calculation 44" xfId="7682"/>
    <cellStyle name="Calculation 45" xfId="7683"/>
    <cellStyle name="Calculation 46" xfId="7684"/>
    <cellStyle name="Calculation 47" xfId="7685"/>
    <cellStyle name="Calculation 48" xfId="7686"/>
    <cellStyle name="Calculation 49" xfId="7687"/>
    <cellStyle name="Calculation 5" xfId="7688"/>
    <cellStyle name="Calculation 5 2" xfId="7689"/>
    <cellStyle name="Calculation 5 3" xfId="7690"/>
    <cellStyle name="Calculation 5 4" xfId="7691"/>
    <cellStyle name="Calculation 5 5" xfId="7692"/>
    <cellStyle name="Calculation 5_BP - Raízen Combustíveis" xfId="7693"/>
    <cellStyle name="Calculation 50" xfId="7694"/>
    <cellStyle name="Calculation 51" xfId="7695"/>
    <cellStyle name="Calculation 52" xfId="7696"/>
    <cellStyle name="Calculation 53" xfId="7697"/>
    <cellStyle name="Calculation 54" xfId="7698"/>
    <cellStyle name="Calculation 55" xfId="7699"/>
    <cellStyle name="Calculation 56" xfId="7700"/>
    <cellStyle name="Calculation 57" xfId="7701"/>
    <cellStyle name="Calculation 58" xfId="7702"/>
    <cellStyle name="Calculation 59" xfId="7703"/>
    <cellStyle name="Calculation 6" xfId="7704"/>
    <cellStyle name="Calculation 6 2" xfId="7705"/>
    <cellStyle name="Calculation 6 3" xfId="7706"/>
    <cellStyle name="Calculation 6 4" xfId="7707"/>
    <cellStyle name="Calculation 6 5" xfId="7708"/>
    <cellStyle name="Calculation 6_BP - Raízen Combustíveis" xfId="7709"/>
    <cellStyle name="Calculation 60" xfId="7710"/>
    <cellStyle name="Calculation 61" xfId="7711"/>
    <cellStyle name="Calculation 62" xfId="7712"/>
    <cellStyle name="Calculation 63" xfId="7713"/>
    <cellStyle name="Calculation 64" xfId="7714"/>
    <cellStyle name="Calculation 65" xfId="7715"/>
    <cellStyle name="Calculation 66" xfId="7716"/>
    <cellStyle name="Calculation 67" xfId="7717"/>
    <cellStyle name="Calculation 68" xfId="7718"/>
    <cellStyle name="Calculation 69" xfId="7719"/>
    <cellStyle name="Calculation 7" xfId="7720"/>
    <cellStyle name="Calculation 7 2" xfId="7721"/>
    <cellStyle name="Calculation 7 3" xfId="7722"/>
    <cellStyle name="Calculation 7 4" xfId="7723"/>
    <cellStyle name="Calculation 7 5" xfId="7724"/>
    <cellStyle name="Calculation 7_BP - Raízen Combustíveis" xfId="7725"/>
    <cellStyle name="Calculation 70" xfId="7726"/>
    <cellStyle name="Calculation 71" xfId="7727"/>
    <cellStyle name="Calculation 72" xfId="7728"/>
    <cellStyle name="Calculation 73" xfId="7729"/>
    <cellStyle name="Calculation 74" xfId="7730"/>
    <cellStyle name="Calculation 75" xfId="7731"/>
    <cellStyle name="Calculation 76" xfId="7732"/>
    <cellStyle name="Calculation 77" xfId="7733"/>
    <cellStyle name="Calculation 78" xfId="7734"/>
    <cellStyle name="Calculation 79" xfId="7735"/>
    <cellStyle name="Calculation 8" xfId="7736"/>
    <cellStyle name="Calculation 8 2" xfId="7737"/>
    <cellStyle name="Calculation 8 3" xfId="7738"/>
    <cellStyle name="Calculation 8 4" xfId="7739"/>
    <cellStyle name="Calculation 8 5" xfId="7740"/>
    <cellStyle name="Calculation 8_BP - Raízen Combustíveis" xfId="7741"/>
    <cellStyle name="Calculation 80" xfId="7742"/>
    <cellStyle name="Calculation 81" xfId="7743"/>
    <cellStyle name="Calculation 82" xfId="7744"/>
    <cellStyle name="Calculation 83" xfId="7745"/>
    <cellStyle name="Calculation 84" xfId="7746"/>
    <cellStyle name="Calculation 85" xfId="7747"/>
    <cellStyle name="Calculation 86" xfId="7748"/>
    <cellStyle name="Calculation 87" xfId="7749"/>
    <cellStyle name="Calculation 88" xfId="7750"/>
    <cellStyle name="Calculation 89" xfId="7751"/>
    <cellStyle name="Calculation 9" xfId="7752"/>
    <cellStyle name="Calculation 9 2" xfId="7753"/>
    <cellStyle name="Calculation 9 3" xfId="7754"/>
    <cellStyle name="Calculation 9 4" xfId="7755"/>
    <cellStyle name="Calculation 9 5" xfId="7756"/>
    <cellStyle name="Calculation 9_BP - Raízen Combustíveis" xfId="7757"/>
    <cellStyle name="Calculation 90" xfId="7758"/>
    <cellStyle name="Calculation 91" xfId="7759"/>
    <cellStyle name="Calculation 92" xfId="7760"/>
    <cellStyle name="Calculation 93" xfId="7761"/>
    <cellStyle name="Calculation 94" xfId="7762"/>
    <cellStyle name="Calculation 95" xfId="7763"/>
    <cellStyle name="Cálculo 10" xfId="7764"/>
    <cellStyle name="Cálculo 10 2" xfId="7765"/>
    <cellStyle name="Cálculo 10 3" xfId="7766"/>
    <cellStyle name="Cálculo 11" xfId="7767"/>
    <cellStyle name="Cálculo 11 2" xfId="7768"/>
    <cellStyle name="Cálculo 11_Dep_Judiciais-Contingências" xfId="7769"/>
    <cellStyle name="Cálculo 12" xfId="7770"/>
    <cellStyle name="Cálculo 13" xfId="7771"/>
    <cellStyle name="Cálculo 14" xfId="7772"/>
    <cellStyle name="Cálculo 15" xfId="7773"/>
    <cellStyle name="Cálculo 16" xfId="7774"/>
    <cellStyle name="Cálculo 17" xfId="7775"/>
    <cellStyle name="Cálculo 2" xfId="7776"/>
    <cellStyle name="Cálculo 2 2" xfId="7777"/>
    <cellStyle name="Cálculo 2 2 2" xfId="7778"/>
    <cellStyle name="Cálculo 2 2 3" xfId="7779"/>
    <cellStyle name="Cálculo 2 2 4" xfId="7780"/>
    <cellStyle name="Cálculo 2 2_BP - Raízen Combustíveis" xfId="7781"/>
    <cellStyle name="Cálculo 2 3" xfId="7782"/>
    <cellStyle name="Cálculo 2 3 2" xfId="7783"/>
    <cellStyle name="Cálculo 2 3 3" xfId="7784"/>
    <cellStyle name="Cálculo 2 3 4" xfId="7785"/>
    <cellStyle name="Cálculo 2 3 5" xfId="7786"/>
    <cellStyle name="Cálculo 2 3_BP - Raízen Combustíveis" xfId="7787"/>
    <cellStyle name="Cálculo 2 4" xfId="7788"/>
    <cellStyle name="Cálculo 2 4 2" xfId="7789"/>
    <cellStyle name="Cálculo 2 4 3" xfId="7790"/>
    <cellStyle name="Cálculo 2 4 4" xfId="7791"/>
    <cellStyle name="Cálculo 2 4_BP - Raízen Combustíveis" xfId="7792"/>
    <cellStyle name="Cálculo 2 5" xfId="7793"/>
    <cellStyle name="Cálculo 2 5 2" xfId="7794"/>
    <cellStyle name="Cálculo 2 5 3" xfId="7795"/>
    <cellStyle name="Cálculo 2 5 4" xfId="7796"/>
    <cellStyle name="Cálculo 2 5_BP - Raízen Combustíveis" xfId="7797"/>
    <cellStyle name="Cálculo 2 6" xfId="7798"/>
    <cellStyle name="Cálculo 2 6 2" xfId="7799"/>
    <cellStyle name="Cálculo 2 6_BP - Raízen Combustíveis" xfId="7800"/>
    <cellStyle name="Cálculo 2 7" xfId="7801"/>
    <cellStyle name="Cálculo 2 7 2" xfId="7802"/>
    <cellStyle name="Cálculo 2 7_BP - Raízen Combustíveis" xfId="7803"/>
    <cellStyle name="Cálculo 2 8" xfId="7804"/>
    <cellStyle name="Cálculo 2 9" xfId="7805"/>
    <cellStyle name="Cálculo 2_11_Combinação de neg. Zanin" xfId="7806"/>
    <cellStyle name="Cálculo 3" xfId="7807"/>
    <cellStyle name="Cálculo 3 2" xfId="7808"/>
    <cellStyle name="Cálculo 3 2 2" xfId="7809"/>
    <cellStyle name="Cálculo 3 2 3" xfId="7810"/>
    <cellStyle name="Cálculo 3 2 4" xfId="7811"/>
    <cellStyle name="Cálculo 3 2_BP - Raízen Combustíveis" xfId="7812"/>
    <cellStyle name="Cálculo 3 3" xfId="7813"/>
    <cellStyle name="Cálculo 3 3 2" xfId="7814"/>
    <cellStyle name="Cálculo 3 3_BP - Raízen Combustíveis" xfId="7815"/>
    <cellStyle name="Cálculo 3 4" xfId="7816"/>
    <cellStyle name="Cálculo 3 4 2" xfId="7817"/>
    <cellStyle name="Cálculo 3 4_BP - Raízen Combustíveis" xfId="7818"/>
    <cellStyle name="Cálculo 3 5" xfId="7819"/>
    <cellStyle name="Cálculo 3 6" xfId="7820"/>
    <cellStyle name="Cálculo 3 7" xfId="7821"/>
    <cellStyle name="Cálculo 3_13-Endividamento" xfId="7822"/>
    <cellStyle name="Cálculo 4" xfId="7823"/>
    <cellStyle name="Cálculo 4 2" xfId="7824"/>
    <cellStyle name="Cálculo 4 2 2" xfId="7825"/>
    <cellStyle name="Cálculo 4 2 3" xfId="7826"/>
    <cellStyle name="Cálculo 4 2 4" xfId="7827"/>
    <cellStyle name="Cálculo 4 2_BP - Raízen Combustíveis" xfId="7828"/>
    <cellStyle name="Cálculo 4 3" xfId="7829"/>
    <cellStyle name="Cálculo 4 3 2" xfId="7830"/>
    <cellStyle name="Cálculo 4 3_BP - Raízen Combustíveis" xfId="7831"/>
    <cellStyle name="Cálculo 4 4" xfId="7832"/>
    <cellStyle name="Cálculo 4 4 2" xfId="7833"/>
    <cellStyle name="Cálculo 4 4_BP - Raízen Combustíveis" xfId="7834"/>
    <cellStyle name="Cálculo 4 5" xfId="7835"/>
    <cellStyle name="Cálculo 4 6" xfId="7836"/>
    <cellStyle name="Cálculo 4 7" xfId="7837"/>
    <cellStyle name="Cálculo 4_13-Endividamento" xfId="7838"/>
    <cellStyle name="Cálculo 5" xfId="7839"/>
    <cellStyle name="Cálculo 5 2" xfId="7840"/>
    <cellStyle name="Cálculo 5 2 2" xfId="7841"/>
    <cellStyle name="Cálculo 5 2 3" xfId="7842"/>
    <cellStyle name="Cálculo 5 2 4" xfId="7843"/>
    <cellStyle name="Cálculo 5 2_BP - Raízen Combustíveis" xfId="7844"/>
    <cellStyle name="Cálculo 5 3" xfId="7845"/>
    <cellStyle name="Cálculo 5 3 2" xfId="7846"/>
    <cellStyle name="Cálculo 5 3_BP - Raízen Combustíveis" xfId="7847"/>
    <cellStyle name="Cálculo 5 4" xfId="7848"/>
    <cellStyle name="Cálculo 5 4 2" xfId="7849"/>
    <cellStyle name="Cálculo 5 4_BP - Raízen Combustíveis" xfId="7850"/>
    <cellStyle name="Cálculo 5 5" xfId="7851"/>
    <cellStyle name="Cálculo 5 6" xfId="7852"/>
    <cellStyle name="Cálculo 5 7" xfId="7853"/>
    <cellStyle name="Cálculo 5_13-Endividamento" xfId="7854"/>
    <cellStyle name="Cálculo 6" xfId="7855"/>
    <cellStyle name="Cálculo 6 2" xfId="7856"/>
    <cellStyle name="Cálculo 6 2 2" xfId="7857"/>
    <cellStyle name="Cálculo 6 2 3" xfId="7858"/>
    <cellStyle name="Cálculo 6 2 4" xfId="7859"/>
    <cellStyle name="Cálculo 6 2_BP - Raízen Combustíveis" xfId="7860"/>
    <cellStyle name="Cálculo 6 3" xfId="7861"/>
    <cellStyle name="Cálculo 6 3 2" xfId="7862"/>
    <cellStyle name="Cálculo 6 3_BP - Raízen Combustíveis" xfId="7863"/>
    <cellStyle name="Cálculo 6 4" xfId="7864"/>
    <cellStyle name="Cálculo 6 4 2" xfId="7865"/>
    <cellStyle name="Cálculo 6 4_BP - Raízen Combustíveis" xfId="7866"/>
    <cellStyle name="Cálculo 6 5" xfId="7867"/>
    <cellStyle name="Cálculo 6 6" xfId="7868"/>
    <cellStyle name="Cálculo 6 7" xfId="7869"/>
    <cellStyle name="Cálculo 6_13-Endividamento" xfId="7870"/>
    <cellStyle name="Cálculo 7" xfId="7871"/>
    <cellStyle name="Cálculo 7 2" xfId="7872"/>
    <cellStyle name="Cálculo 7 2 2" xfId="7873"/>
    <cellStyle name="Cálculo 7 2 3" xfId="7874"/>
    <cellStyle name="Cálculo 7 2 4" xfId="7875"/>
    <cellStyle name="Cálculo 7 2 5" xfId="7876"/>
    <cellStyle name="Cálculo 7 2 6" xfId="7877"/>
    <cellStyle name="Cálculo 7 2_BP - Raízen Combustíveis" xfId="7878"/>
    <cellStyle name="Cálculo 7 3" xfId="7879"/>
    <cellStyle name="Cálculo 7 3 2" xfId="7880"/>
    <cellStyle name="Cálculo 7 3_BP - Raízen Combustíveis" xfId="7881"/>
    <cellStyle name="Cálculo 7 4" xfId="7882"/>
    <cellStyle name="Cálculo 7 4 2" xfId="7883"/>
    <cellStyle name="Cálculo 7 5" xfId="7884"/>
    <cellStyle name="Cálculo 7 6" xfId="7885"/>
    <cellStyle name="Cálculo 7 7" xfId="7886"/>
    <cellStyle name="Cálculo 7_13-Endividamento" xfId="7887"/>
    <cellStyle name="Cálculo 8" xfId="7888"/>
    <cellStyle name="Cálculo 8 2" xfId="7889"/>
    <cellStyle name="Cálculo 8 3" xfId="7890"/>
    <cellStyle name="Cálculo 8 4" xfId="7891"/>
    <cellStyle name="Cálculo 8_BP - Raízen Combustíveis" xfId="7892"/>
    <cellStyle name="Cálculo 9" xfId="7893"/>
    <cellStyle name="Cálculo 9 2" xfId="7894"/>
    <cellStyle name="Cálculo 9 3" xfId="7895"/>
    <cellStyle name="Cálculo 9 4" xfId="7896"/>
    <cellStyle name="Cálculo 9_BP - Raízen Combustíveis" xfId="7897"/>
    <cellStyle name="Cambiar to&amp;do" xfId="7898"/>
    <cellStyle name="Cambiar to&amp;do 2" xfId="7899"/>
    <cellStyle name="Cambiar to&amp;do 3" xfId="7900"/>
    <cellStyle name="Cambiar to&amp;do 4" xfId="7901"/>
    <cellStyle name="Cambiar to&amp;do 5" xfId="7902"/>
    <cellStyle name="Cambiar to&amp;do_13-Endividamento" xfId="7903"/>
    <cellStyle name="Cancel" xfId="7904"/>
    <cellStyle name="Cancel 2 2 2" xfId="7905"/>
    <cellStyle name="Cancel 2 2 2 2" xfId="7906"/>
    <cellStyle name="Cancel 2 2 2_BP - Raízen Combustíveis" xfId="7907"/>
    <cellStyle name="Cancel 3 2" xfId="7908"/>
    <cellStyle name="Cancel 3 2 2" xfId="7909"/>
    <cellStyle name="Cancel 3 2_BP - Raízen Combustíveis" xfId="7910"/>
    <cellStyle name="Cancel_Dep_Judiciais-Contingências" xfId="7911"/>
    <cellStyle name="čárky [0]_Business Plan MCE" xfId="7912"/>
    <cellStyle name="čárky_Business Plan MCE" xfId="7913"/>
    <cellStyle name="CDMDefaultStyle" xfId="31965"/>
    <cellStyle name="Célula de Verificação 10" xfId="7914"/>
    <cellStyle name="Célula de Verificação 10 2" xfId="7915"/>
    <cellStyle name="Célula de Verificação 10 3" xfId="7916"/>
    <cellStyle name="Célula de Verificação 11" xfId="7917"/>
    <cellStyle name="Célula de Verificação 11 2" xfId="7918"/>
    <cellStyle name="Célula de Verificação 11_Dep_Judiciais-Contingências" xfId="7919"/>
    <cellStyle name="Célula de Verificação 12" xfId="7920"/>
    <cellStyle name="Célula de Verificação 13" xfId="7921"/>
    <cellStyle name="Célula de Verificação 14" xfId="7922"/>
    <cellStyle name="Célula de Verificação 15" xfId="7923"/>
    <cellStyle name="Célula de Verificação 16" xfId="7924"/>
    <cellStyle name="Célula de Verificação 17" xfId="7925"/>
    <cellStyle name="Célula de Verificação 2" xfId="7926"/>
    <cellStyle name="Célula de Verificação 2 2" xfId="7927"/>
    <cellStyle name="Célula de Verificação 2 2 2" xfId="7928"/>
    <cellStyle name="Célula de Verificação 2 2 3" xfId="7929"/>
    <cellStyle name="Célula de Verificação 2 2 4" xfId="7930"/>
    <cellStyle name="Célula de Verificação 2 2_BP - Raízen Combustíveis" xfId="7931"/>
    <cellStyle name="Célula de Verificação 2 3" xfId="7932"/>
    <cellStyle name="Célula de Verificação 2 3 2" xfId="7933"/>
    <cellStyle name="Célula de Verificação 2 3 3" xfId="7934"/>
    <cellStyle name="Célula de Verificação 2 3 4" xfId="7935"/>
    <cellStyle name="Célula de Verificação 2 3_BP - Raízen Combustíveis" xfId="7936"/>
    <cellStyle name="Célula de Verificação 2 4" xfId="7937"/>
    <cellStyle name="Célula de Verificação 2 4 2" xfId="7938"/>
    <cellStyle name="Célula de Verificação 2 4 3" xfId="7939"/>
    <cellStyle name="Célula de Verificação 2 4 4" xfId="7940"/>
    <cellStyle name="Célula de Verificação 2 4_BP - Raízen Combustíveis" xfId="7941"/>
    <cellStyle name="Célula de Verificação 2 5" xfId="7942"/>
    <cellStyle name="Célula de Verificação 2 5 2" xfId="7943"/>
    <cellStyle name="Célula de Verificação 2 5 3" xfId="7944"/>
    <cellStyle name="Célula de Verificação 2 5_BP - Raízen Combustíveis" xfId="7945"/>
    <cellStyle name="Célula de Verificação 2 6" xfId="7946"/>
    <cellStyle name="Célula de Verificação 2 6 2" xfId="7947"/>
    <cellStyle name="Célula de Verificação 2 6_BP - Raízen Combustíveis" xfId="7948"/>
    <cellStyle name="Célula de Verificação 2 7" xfId="7949"/>
    <cellStyle name="Célula de Verificação 2 7 2" xfId="7950"/>
    <cellStyle name="Célula de Verificação 2 8" xfId="7951"/>
    <cellStyle name="Célula de Verificação 2 9" xfId="7952"/>
    <cellStyle name="Célula de Verificação 2_11_Combinação de neg. Zanin" xfId="7953"/>
    <cellStyle name="Célula de Verificação 3" xfId="7954"/>
    <cellStyle name="Célula de Verificação 3 2" xfId="7955"/>
    <cellStyle name="Célula de Verificação 3 2 2" xfId="7956"/>
    <cellStyle name="Célula de Verificação 3 2 3" xfId="7957"/>
    <cellStyle name="Célula de Verificação 3 2 4" xfId="7958"/>
    <cellStyle name="Célula de Verificação 3 2_BP - Raízen Combustíveis" xfId="7959"/>
    <cellStyle name="Célula de Verificação 3 3" xfId="7960"/>
    <cellStyle name="Célula de Verificação 3 3 2" xfId="7961"/>
    <cellStyle name="Célula de Verificação 3 3_BP - Raízen Combustíveis" xfId="7962"/>
    <cellStyle name="Célula de Verificação 3 4" xfId="7963"/>
    <cellStyle name="Célula de Verificação 3 4 2" xfId="7964"/>
    <cellStyle name="Célula de Verificação 3 5" xfId="7965"/>
    <cellStyle name="Célula de Verificação 3 6" xfId="7966"/>
    <cellStyle name="Célula de Verificação 3_13-Endividamento" xfId="7967"/>
    <cellStyle name="Célula de Verificação 4" xfId="7968"/>
    <cellStyle name="Célula de Verificação 4 2" xfId="7969"/>
    <cellStyle name="Célula de Verificação 4 2 2" xfId="7970"/>
    <cellStyle name="Célula de Verificação 4 2 3" xfId="7971"/>
    <cellStyle name="Célula de Verificação 4 2 4" xfId="7972"/>
    <cellStyle name="Célula de Verificação 4 2_BP - Raízen Combustíveis" xfId="7973"/>
    <cellStyle name="Célula de Verificação 4 3" xfId="7974"/>
    <cellStyle name="Célula de Verificação 4 3 2" xfId="7975"/>
    <cellStyle name="Célula de Verificação 4 3_BP - Raízen Combustíveis" xfId="7976"/>
    <cellStyle name="Célula de Verificação 4 4" xfId="7977"/>
    <cellStyle name="Célula de Verificação 4 4 2" xfId="7978"/>
    <cellStyle name="Célula de Verificação 4 5" xfId="7979"/>
    <cellStyle name="Célula de Verificação 4 6" xfId="7980"/>
    <cellStyle name="Célula de Verificação 4_13-Endividamento" xfId="7981"/>
    <cellStyle name="Célula de Verificação 5" xfId="7982"/>
    <cellStyle name="Célula de Verificação 5 2" xfId="7983"/>
    <cellStyle name="Célula de Verificação 5 2 2" xfId="7984"/>
    <cellStyle name="Célula de Verificação 5 2 3" xfId="7985"/>
    <cellStyle name="Célula de Verificação 5 2 4" xfId="7986"/>
    <cellStyle name="Célula de Verificação 5 2_BP - Raízen Combustíveis" xfId="7987"/>
    <cellStyle name="Célula de Verificação 5 3" xfId="7988"/>
    <cellStyle name="Célula de Verificação 5 3 2" xfId="7989"/>
    <cellStyle name="Célula de Verificação 5 3_BP - Raízen Combustíveis" xfId="7990"/>
    <cellStyle name="Célula de Verificação 5 4" xfId="7991"/>
    <cellStyle name="Célula de Verificação 5 4 2" xfId="7992"/>
    <cellStyle name="Célula de Verificação 5 5" xfId="7993"/>
    <cellStyle name="Célula de Verificação 5 6" xfId="7994"/>
    <cellStyle name="Célula de Verificação 5_13-Endividamento" xfId="7995"/>
    <cellStyle name="Célula de Verificação 6" xfId="7996"/>
    <cellStyle name="Célula de Verificação 6 2" xfId="7997"/>
    <cellStyle name="Célula de Verificação 6 2 2" xfId="7998"/>
    <cellStyle name="Célula de Verificação 6 2 3" xfId="7999"/>
    <cellStyle name="Célula de Verificação 6 2 4" xfId="8000"/>
    <cellStyle name="Célula de Verificação 6 2_BP - Raízen Combustíveis" xfId="8001"/>
    <cellStyle name="Célula de Verificação 6 3" xfId="8002"/>
    <cellStyle name="Célula de Verificação 6 3 2" xfId="8003"/>
    <cellStyle name="Célula de Verificação 6 3_BP - Raízen Combustíveis" xfId="8004"/>
    <cellStyle name="Célula de Verificação 6 4" xfId="8005"/>
    <cellStyle name="Célula de Verificação 6 4 2" xfId="8006"/>
    <cellStyle name="Célula de Verificação 6 5" xfId="8007"/>
    <cellStyle name="Célula de Verificação 6 6" xfId="8008"/>
    <cellStyle name="Célula de Verificação 6_13-Endividamento" xfId="8009"/>
    <cellStyle name="Célula de Verificação 7" xfId="8010"/>
    <cellStyle name="Célula de Verificação 7 2" xfId="8011"/>
    <cellStyle name="Célula de Verificação 7 2 2" xfId="8012"/>
    <cellStyle name="Célula de Verificação 7 2 3" xfId="8013"/>
    <cellStyle name="Célula de Verificação 7 2 4" xfId="8014"/>
    <cellStyle name="Célula de Verificação 7 2 5" xfId="8015"/>
    <cellStyle name="Célula de Verificação 7 2 6" xfId="8016"/>
    <cellStyle name="Célula de Verificação 7 2_BP - Raízen Combustíveis" xfId="8017"/>
    <cellStyle name="Célula de Verificação 7 3" xfId="8018"/>
    <cellStyle name="Célula de Verificação 7 3 2" xfId="8019"/>
    <cellStyle name="Célula de Verificação 7 3_BP - Raízen Combustíveis" xfId="8020"/>
    <cellStyle name="Célula de Verificação 7 4" xfId="8021"/>
    <cellStyle name="Célula de Verificação 7 4 2" xfId="8022"/>
    <cellStyle name="Célula de Verificação 7 5" xfId="8023"/>
    <cellStyle name="Célula de Verificação 7 6" xfId="8024"/>
    <cellStyle name="Célula de Verificação 7 7" xfId="8025"/>
    <cellStyle name="Célula de Verificação 7_13-Endividamento" xfId="8026"/>
    <cellStyle name="Célula de Verificação 8" xfId="8027"/>
    <cellStyle name="Célula de Verificação 8 2" xfId="8028"/>
    <cellStyle name="Célula de Verificação 8 3" xfId="8029"/>
    <cellStyle name="Célula de Verificação 8 4" xfId="8030"/>
    <cellStyle name="Célula de Verificação 8_BP - Raízen Combustíveis" xfId="8031"/>
    <cellStyle name="Célula de Verificação 9" xfId="8032"/>
    <cellStyle name="Célula de Verificação 9 2" xfId="8033"/>
    <cellStyle name="Célula de Verificação 9 3" xfId="8034"/>
    <cellStyle name="Célula de Verificação 9 4" xfId="8035"/>
    <cellStyle name="Célula Ligada" xfId="8036"/>
    <cellStyle name="Célula Vinculada 10" xfId="8037"/>
    <cellStyle name="Célula Vinculada 10 2" xfId="8038"/>
    <cellStyle name="Célula Vinculada 10 3" xfId="8039"/>
    <cellStyle name="Célula Vinculada 10_Dep_Judiciais-Contingências" xfId="8040"/>
    <cellStyle name="Célula Vinculada 11" xfId="8041"/>
    <cellStyle name="Célula Vinculada 11 2" xfId="8042"/>
    <cellStyle name="Célula Vinculada 11_Dep_Judiciais-Contingências" xfId="8043"/>
    <cellStyle name="Célula Vinculada 12" xfId="8044"/>
    <cellStyle name="Célula Vinculada 13" xfId="8045"/>
    <cellStyle name="Célula Vinculada 14" xfId="8046"/>
    <cellStyle name="Célula Vinculada 15" xfId="8047"/>
    <cellStyle name="Célula Vinculada 16" xfId="8048"/>
    <cellStyle name="Célula Vinculada 17" xfId="8049"/>
    <cellStyle name="Célula Vinculada 2" xfId="8050"/>
    <cellStyle name="Célula Vinculada 2 2" xfId="8051"/>
    <cellStyle name="Célula Vinculada 2 2 2" xfId="8052"/>
    <cellStyle name="Célula Vinculada 2 2 3" xfId="8053"/>
    <cellStyle name="Célula Vinculada 2 2 4" xfId="8054"/>
    <cellStyle name="Célula Vinculada 2 2_BP - Raízen Combustíveis" xfId="8055"/>
    <cellStyle name="Célula Vinculada 2 3" xfId="8056"/>
    <cellStyle name="Célula Vinculada 2 3 2" xfId="8057"/>
    <cellStyle name="Célula Vinculada 2 3 3" xfId="8058"/>
    <cellStyle name="Célula Vinculada 2 3 4" xfId="8059"/>
    <cellStyle name="Célula Vinculada 2 3_BP - Raízen Combustíveis" xfId="8060"/>
    <cellStyle name="Célula Vinculada 2 4" xfId="8061"/>
    <cellStyle name="Célula Vinculada 2 4 2" xfId="8062"/>
    <cellStyle name="Célula Vinculada 2 4 3" xfId="8063"/>
    <cellStyle name="Célula Vinculada 2 4 4" xfId="8064"/>
    <cellStyle name="Célula Vinculada 2 4_BP - Raízen Combustíveis" xfId="8065"/>
    <cellStyle name="Célula Vinculada 2 5" xfId="8066"/>
    <cellStyle name="Célula Vinculada 2 5 2" xfId="8067"/>
    <cellStyle name="Célula Vinculada 2 5 3" xfId="8068"/>
    <cellStyle name="Célula Vinculada 2 5_BP - Raízen Combustíveis" xfId="8069"/>
    <cellStyle name="Célula Vinculada 2 6" xfId="8070"/>
    <cellStyle name="Célula Vinculada 2 7" xfId="8071"/>
    <cellStyle name="Célula Vinculada 2 8" xfId="8072"/>
    <cellStyle name="Célula Vinculada 2_11_Combinação de neg. Zanin" xfId="8073"/>
    <cellStyle name="Célula Vinculada 3" xfId="8074"/>
    <cellStyle name="Célula Vinculada 3 2" xfId="8075"/>
    <cellStyle name="Célula Vinculada 3 2 2" xfId="8076"/>
    <cellStyle name="Célula Vinculada 3 2 3" xfId="8077"/>
    <cellStyle name="Célula Vinculada 3 2 4" xfId="8078"/>
    <cellStyle name="Célula Vinculada 3 2_BP - Raízen Combustíveis" xfId="8079"/>
    <cellStyle name="Célula Vinculada 3 3" xfId="8080"/>
    <cellStyle name="Célula Vinculada 3 3 2" xfId="8081"/>
    <cellStyle name="Célula Vinculada 3 3_BP - Raízen Combustíveis" xfId="8082"/>
    <cellStyle name="Célula Vinculada 3 4" xfId="8083"/>
    <cellStyle name="Célula Vinculada 3 5" xfId="8084"/>
    <cellStyle name="Célula Vinculada 3 6" xfId="8085"/>
    <cellStyle name="Célula Vinculada 3_BP - Raízen Combustíveis" xfId="8086"/>
    <cellStyle name="Célula Vinculada 4" xfId="8087"/>
    <cellStyle name="Célula Vinculada 4 2" xfId="8088"/>
    <cellStyle name="Célula Vinculada 4 2 2" xfId="8089"/>
    <cellStyle name="Célula Vinculada 4 2 3" xfId="8090"/>
    <cellStyle name="Célula Vinculada 4 2 4" xfId="8091"/>
    <cellStyle name="Célula Vinculada 4 2_BP - Raízen Combustíveis" xfId="8092"/>
    <cellStyle name="Célula Vinculada 4 3" xfId="8093"/>
    <cellStyle name="Célula Vinculada 4 3 2" xfId="8094"/>
    <cellStyle name="Célula Vinculada 4 3_BP - Raízen Combustíveis" xfId="8095"/>
    <cellStyle name="Célula Vinculada 4 4" xfId="8096"/>
    <cellStyle name="Célula Vinculada 4 5" xfId="8097"/>
    <cellStyle name="Célula Vinculada 4 6" xfId="8098"/>
    <cellStyle name="Célula Vinculada 4_BP - Raízen Combustíveis" xfId="8099"/>
    <cellStyle name="Célula Vinculada 5" xfId="8100"/>
    <cellStyle name="Célula Vinculada 5 2" xfId="8101"/>
    <cellStyle name="Célula Vinculada 5 2 2" xfId="8102"/>
    <cellStyle name="Célula Vinculada 5 2 3" xfId="8103"/>
    <cellStyle name="Célula Vinculada 5 2 4" xfId="8104"/>
    <cellStyle name="Célula Vinculada 5 2_BP - Raízen Combustíveis" xfId="8105"/>
    <cellStyle name="Célula Vinculada 5 3" xfId="8106"/>
    <cellStyle name="Célula Vinculada 5 3 2" xfId="8107"/>
    <cellStyle name="Célula Vinculada 5 3_BP - Raízen Combustíveis" xfId="8108"/>
    <cellStyle name="Célula Vinculada 5 4" xfId="8109"/>
    <cellStyle name="Célula Vinculada 5 5" xfId="8110"/>
    <cellStyle name="Célula Vinculada 5 6" xfId="8111"/>
    <cellStyle name="Célula Vinculada 5_BP - Raízen Combustíveis" xfId="8112"/>
    <cellStyle name="Célula Vinculada 6" xfId="8113"/>
    <cellStyle name="Célula Vinculada 6 2" xfId="8114"/>
    <cellStyle name="Célula Vinculada 6 2 2" xfId="8115"/>
    <cellStyle name="Célula Vinculada 6 2 3" xfId="8116"/>
    <cellStyle name="Célula Vinculada 6 2 4" xfId="8117"/>
    <cellStyle name="Célula Vinculada 6 2_BP - Raízen Combustíveis" xfId="8118"/>
    <cellStyle name="Célula Vinculada 6 3" xfId="8119"/>
    <cellStyle name="Célula Vinculada 6 3 2" xfId="8120"/>
    <cellStyle name="Célula Vinculada 6 3_BP - Raízen Combustíveis" xfId="8121"/>
    <cellStyle name="Célula Vinculada 6 4" xfId="8122"/>
    <cellStyle name="Célula Vinculada 6 5" xfId="8123"/>
    <cellStyle name="Célula Vinculada 6 6" xfId="8124"/>
    <cellStyle name="Célula Vinculada 6_BP - Raízen Combustíveis" xfId="8125"/>
    <cellStyle name="Célula Vinculada 7" xfId="8126"/>
    <cellStyle name="Célula Vinculada 7 2" xfId="8127"/>
    <cellStyle name="Célula Vinculada 7 2 2" xfId="8128"/>
    <cellStyle name="Célula Vinculada 7 2 3" xfId="8129"/>
    <cellStyle name="Célula Vinculada 7 2 4" xfId="8130"/>
    <cellStyle name="Célula Vinculada 7 2 5" xfId="8131"/>
    <cellStyle name="Célula Vinculada 7 2 6" xfId="8132"/>
    <cellStyle name="Célula Vinculada 7 2_BP - Raízen Combustíveis" xfId="8133"/>
    <cellStyle name="Célula Vinculada 7 3" xfId="8134"/>
    <cellStyle name="Célula Vinculada 7 3 2" xfId="8135"/>
    <cellStyle name="Célula Vinculada 7 3_BP - Raízen Combustíveis" xfId="8136"/>
    <cellStyle name="Célula Vinculada 7 4" xfId="8137"/>
    <cellStyle name="Célula Vinculada 7 5" xfId="8138"/>
    <cellStyle name="Célula Vinculada 7 6" xfId="8139"/>
    <cellStyle name="Célula Vinculada 7 7" xfId="8140"/>
    <cellStyle name="Célula Vinculada 7_13-Endividamento" xfId="8141"/>
    <cellStyle name="Célula Vinculada 8" xfId="8142"/>
    <cellStyle name="Célula Vinculada 8 2" xfId="8143"/>
    <cellStyle name="Célula Vinculada 8 3" xfId="8144"/>
    <cellStyle name="Célula Vinculada 8 4" xfId="8145"/>
    <cellStyle name="Célula Vinculada 8_BP - Raízen Combustíveis" xfId="8146"/>
    <cellStyle name="Célula Vinculada 9" xfId="8147"/>
    <cellStyle name="Célula Vinculada 9 2" xfId="8148"/>
    <cellStyle name="Célula Vinculada 9 3" xfId="8149"/>
    <cellStyle name="Célula Vinculada 9 4" xfId="8150"/>
    <cellStyle name="Célula Vinculada 9_DFC por Negócio" xfId="8151"/>
    <cellStyle name="CélulaBase" xfId="8152"/>
    <cellStyle name="Centered Heading" xfId="8153"/>
    <cellStyle name="Centered Heading 2" xfId="8154"/>
    <cellStyle name="Centered Heading 2 2" xfId="8155"/>
    <cellStyle name="Centered Heading 2_BP - Raízen Combustíveis" xfId="8156"/>
    <cellStyle name="Centered Heading 3" xfId="8157"/>
    <cellStyle name="Centered Heading 3 2" xfId="8158"/>
    <cellStyle name="Centered Heading 4" xfId="8159"/>
    <cellStyle name="Centered Heading 5" xfId="8160"/>
    <cellStyle name="Centered Heading_BP - Raízen Combustíveis" xfId="8161"/>
    <cellStyle name="CenterHead" xfId="8162"/>
    <cellStyle name="CenterHead 2" xfId="8163"/>
    <cellStyle name="CenterHead 3" xfId="8164"/>
    <cellStyle name="CenterHead 4" xfId="8165"/>
    <cellStyle name="CenterHead_BP - Raízen Combustíveis" xfId="8166"/>
    <cellStyle name="Cents" xfId="8167"/>
    <cellStyle name="Check Cell 10" xfId="8168"/>
    <cellStyle name="Check Cell 10 2" xfId="8169"/>
    <cellStyle name="Check Cell 11" xfId="8170"/>
    <cellStyle name="Check Cell 12" xfId="8171"/>
    <cellStyle name="Check Cell 13" xfId="8172"/>
    <cellStyle name="Check Cell 2" xfId="8173"/>
    <cellStyle name="Check Cell 2 10" xfId="8174"/>
    <cellStyle name="Check Cell 2 11" xfId="8175"/>
    <cellStyle name="Check Cell 2 2" xfId="8176"/>
    <cellStyle name="Check Cell 2 3" xfId="8177"/>
    <cellStyle name="Check Cell 2 4" xfId="8178"/>
    <cellStyle name="Check Cell 2 5" xfId="8179"/>
    <cellStyle name="Check Cell 2 6" xfId="8180"/>
    <cellStyle name="Check Cell 2 7" xfId="8181"/>
    <cellStyle name="Check Cell 2 8" xfId="8182"/>
    <cellStyle name="Check Cell 2 8 2" xfId="8183"/>
    <cellStyle name="Check Cell 2 8_BP - Raízen Combustíveis" xfId="8184"/>
    <cellStyle name="Check Cell 2 9" xfId="8185"/>
    <cellStyle name="Check Cell 2_BP - Raízen Combustíveis" xfId="8186"/>
    <cellStyle name="Check Cell 3" xfId="8187"/>
    <cellStyle name="Check Cell 3 2" xfId="8188"/>
    <cellStyle name="Check Cell 3 3" xfId="8189"/>
    <cellStyle name="Check Cell 3 4" xfId="8190"/>
    <cellStyle name="Check Cell 3 5" xfId="8191"/>
    <cellStyle name="Check Cell 3 6" xfId="8192"/>
    <cellStyle name="Check Cell 3 7" xfId="8193"/>
    <cellStyle name="Check Cell 3 8" xfId="8194"/>
    <cellStyle name="Check Cell 3_BP - Raízen Combustíveis" xfId="8195"/>
    <cellStyle name="Check Cell 4" xfId="8196"/>
    <cellStyle name="Check Cell 4 2" xfId="8197"/>
    <cellStyle name="Check Cell 4_Dep_Judiciais-Contingências" xfId="8198"/>
    <cellStyle name="Check Cell 5" xfId="8199"/>
    <cellStyle name="Check Cell 6" xfId="8200"/>
    <cellStyle name="Check Cell 7" xfId="8201"/>
    <cellStyle name="Check Cell 7 2" xfId="8202"/>
    <cellStyle name="Check Cell 7_BP - Raízen Combustíveis" xfId="8203"/>
    <cellStyle name="Check Cell 8" xfId="8204"/>
    <cellStyle name="Check Cell 8 2" xfId="8205"/>
    <cellStyle name="Check Cell 8_BP - Raízen Combustíveis" xfId="8206"/>
    <cellStyle name="Check Cell 9" xfId="8207"/>
    <cellStyle name="Check Cell 9 2" xfId="8208"/>
    <cellStyle name="Check Cell 9_BP - Raízen Combustíveis" xfId="8209"/>
    <cellStyle name="claudio" xfId="8210"/>
    <cellStyle name="claudio 2" xfId="8211"/>
    <cellStyle name="claudio_BP - Raízen Combustíveis" xfId="8212"/>
    <cellStyle name="Codigos" xfId="8213"/>
    <cellStyle name="colhead" xfId="8214"/>
    <cellStyle name="Column Heading" xfId="8215"/>
    <cellStyle name="Column_Title" xfId="8216"/>
    <cellStyle name="ColumnHeading" xfId="8217"/>
    <cellStyle name="Comma" xfId="4"/>
    <cellStyle name="Comma  - Style1" xfId="8218"/>
    <cellStyle name="Comma  - Style1 2" xfId="8219"/>
    <cellStyle name="Comma  - Style1 2 2" xfId="8220"/>
    <cellStyle name="Comma  - Style1 2 2 2" xfId="8221"/>
    <cellStyle name="Comma  - Style1 2 2 2 2" xfId="8222"/>
    <cellStyle name="Comma  - Style1 2 2 2 3" xfId="8223"/>
    <cellStyle name="Comma  - Style1 2 2 2 4" xfId="8224"/>
    <cellStyle name="Comma  - Style1 2 2 3" xfId="8225"/>
    <cellStyle name="Comma  - Style1 2 2 4" xfId="8226"/>
    <cellStyle name="Comma  - Style1 2 2 5" xfId="8227"/>
    <cellStyle name="Comma  - Style1 2 2_Display" xfId="8228"/>
    <cellStyle name="Comma  - Style1 2 3" xfId="8229"/>
    <cellStyle name="Comma  - Style1 2 4" xfId="8230"/>
    <cellStyle name="Comma  - Style1 2 5" xfId="8231"/>
    <cellStyle name="Comma  - Style1 2_BP - Raízen Combustíveis" xfId="8232"/>
    <cellStyle name="Comma  - Style1 3" xfId="8233"/>
    <cellStyle name="Comma  - Style1 4" xfId="8234"/>
    <cellStyle name="Comma  - Style1 5" xfId="8235"/>
    <cellStyle name="Comma  - Style1 6" xfId="8236"/>
    <cellStyle name="Comma  - Style1_13-Endividamento" xfId="8237"/>
    <cellStyle name="Comma  - Style2" xfId="8238"/>
    <cellStyle name="Comma  - Style2 2" xfId="8239"/>
    <cellStyle name="Comma  - Style2 2 2" xfId="8240"/>
    <cellStyle name="Comma  - Style2 2 2 2" xfId="8241"/>
    <cellStyle name="Comma  - Style2 2 2 2 2" xfId="8242"/>
    <cellStyle name="Comma  - Style2 2 2 2 3" xfId="8243"/>
    <cellStyle name="Comma  - Style2 2 2 2 4" xfId="8244"/>
    <cellStyle name="Comma  - Style2 2 2 3" xfId="8245"/>
    <cellStyle name="Comma  - Style2 2 2 4" xfId="8246"/>
    <cellStyle name="Comma  - Style2 2 2 5" xfId="8247"/>
    <cellStyle name="Comma  - Style2 2 2_Display" xfId="8248"/>
    <cellStyle name="Comma  - Style2 2 3" xfId="8249"/>
    <cellStyle name="Comma  - Style2 2 4" xfId="8250"/>
    <cellStyle name="Comma  - Style2 2 5" xfId="8251"/>
    <cellStyle name="Comma  - Style2 2_BP - Raízen Combustíveis" xfId="8252"/>
    <cellStyle name="Comma  - Style2 3" xfId="8253"/>
    <cellStyle name="Comma  - Style2 4" xfId="8254"/>
    <cellStyle name="Comma  - Style2 5" xfId="8255"/>
    <cellStyle name="Comma  - Style2 6" xfId="8256"/>
    <cellStyle name="Comma  - Style2_13-Endividamento" xfId="8257"/>
    <cellStyle name="Comma  - Style3" xfId="8258"/>
    <cellStyle name="Comma  - Style3 2" xfId="8259"/>
    <cellStyle name="Comma  - Style3 2 2" xfId="8260"/>
    <cellStyle name="Comma  - Style3 2 2 2" xfId="8261"/>
    <cellStyle name="Comma  - Style3 2 2 2 2" xfId="8262"/>
    <cellStyle name="Comma  - Style3 2 2 2 3" xfId="8263"/>
    <cellStyle name="Comma  - Style3 2 2 2 4" xfId="8264"/>
    <cellStyle name="Comma  - Style3 2 2 3" xfId="8265"/>
    <cellStyle name="Comma  - Style3 2 2 4" xfId="8266"/>
    <cellStyle name="Comma  - Style3 2 2 5" xfId="8267"/>
    <cellStyle name="Comma  - Style3 2 2_Display" xfId="8268"/>
    <cellStyle name="Comma  - Style3 2 3" xfId="8269"/>
    <cellStyle name="Comma  - Style3 2 4" xfId="8270"/>
    <cellStyle name="Comma  - Style3 2 5" xfId="8271"/>
    <cellStyle name="Comma  - Style3 2_BP - Raízen Combustíveis" xfId="8272"/>
    <cellStyle name="Comma  - Style3 3" xfId="8273"/>
    <cellStyle name="Comma  - Style3 4" xfId="8274"/>
    <cellStyle name="Comma  - Style3 5" xfId="8275"/>
    <cellStyle name="Comma  - Style3 6" xfId="8276"/>
    <cellStyle name="Comma  - Style3_13-Endividamento" xfId="8277"/>
    <cellStyle name="Comma  - Style4" xfId="8278"/>
    <cellStyle name="Comma  - Style4 2" xfId="8279"/>
    <cellStyle name="Comma  - Style4 2 2" xfId="8280"/>
    <cellStyle name="Comma  - Style4 2 2 2" xfId="8281"/>
    <cellStyle name="Comma  - Style4 2 2 2 2" xfId="8282"/>
    <cellStyle name="Comma  - Style4 2 2 2 3" xfId="8283"/>
    <cellStyle name="Comma  - Style4 2 2 2 4" xfId="8284"/>
    <cellStyle name="Comma  - Style4 2 2 3" xfId="8285"/>
    <cellStyle name="Comma  - Style4 2 2 4" xfId="8286"/>
    <cellStyle name="Comma  - Style4 2 2 5" xfId="8287"/>
    <cellStyle name="Comma  - Style4 2 2_Display" xfId="8288"/>
    <cellStyle name="Comma  - Style4 2 3" xfId="8289"/>
    <cellStyle name="Comma  - Style4 2 4" xfId="8290"/>
    <cellStyle name="Comma  - Style4 2 5" xfId="8291"/>
    <cellStyle name="Comma  - Style4 2_BP - Raízen Combustíveis" xfId="8292"/>
    <cellStyle name="Comma  - Style4 3" xfId="8293"/>
    <cellStyle name="Comma  - Style4 4" xfId="8294"/>
    <cellStyle name="Comma  - Style4 5" xfId="8295"/>
    <cellStyle name="Comma  - Style4 6" xfId="8296"/>
    <cellStyle name="Comma  - Style4_13-Endividamento" xfId="8297"/>
    <cellStyle name="Comma  - Style5" xfId="8298"/>
    <cellStyle name="Comma  - Style5 2" xfId="8299"/>
    <cellStyle name="Comma  - Style5 2 2" xfId="8300"/>
    <cellStyle name="Comma  - Style5 2 2 2" xfId="8301"/>
    <cellStyle name="Comma  - Style5 2 2 2 2" xfId="8302"/>
    <cellStyle name="Comma  - Style5 2 2 2 3" xfId="8303"/>
    <cellStyle name="Comma  - Style5 2 2 2 4" xfId="8304"/>
    <cellStyle name="Comma  - Style5 2 2 3" xfId="8305"/>
    <cellStyle name="Comma  - Style5 2 2 4" xfId="8306"/>
    <cellStyle name="Comma  - Style5 2 2 5" xfId="8307"/>
    <cellStyle name="Comma  - Style5 2 2_Display" xfId="8308"/>
    <cellStyle name="Comma  - Style5 2 3" xfId="8309"/>
    <cellStyle name="Comma  - Style5 2 4" xfId="8310"/>
    <cellStyle name="Comma  - Style5 2 5" xfId="8311"/>
    <cellStyle name="Comma  - Style5 2_BP - Raízen Combustíveis" xfId="8312"/>
    <cellStyle name="Comma  - Style5 3" xfId="8313"/>
    <cellStyle name="Comma  - Style5 4" xfId="8314"/>
    <cellStyle name="Comma  - Style5 5" xfId="8315"/>
    <cellStyle name="Comma  - Style5 6" xfId="8316"/>
    <cellStyle name="Comma  - Style5_13-Endividamento" xfId="8317"/>
    <cellStyle name="Comma  - Style6" xfId="8318"/>
    <cellStyle name="Comma  - Style6 2" xfId="8319"/>
    <cellStyle name="Comma  - Style6 2 2" xfId="8320"/>
    <cellStyle name="Comma  - Style6 2 2 2" xfId="8321"/>
    <cellStyle name="Comma  - Style6 2 2 2 2" xfId="8322"/>
    <cellStyle name="Comma  - Style6 2 2 2 3" xfId="8323"/>
    <cellStyle name="Comma  - Style6 2 2 2 4" xfId="8324"/>
    <cellStyle name="Comma  - Style6 2 2 3" xfId="8325"/>
    <cellStyle name="Comma  - Style6 2 2 4" xfId="8326"/>
    <cellStyle name="Comma  - Style6 2 2 5" xfId="8327"/>
    <cellStyle name="Comma  - Style6 2 2_Display" xfId="8328"/>
    <cellStyle name="Comma  - Style6 2 3" xfId="8329"/>
    <cellStyle name="Comma  - Style6 2 4" xfId="8330"/>
    <cellStyle name="Comma  - Style6 2 5" xfId="8331"/>
    <cellStyle name="Comma  - Style6 2_BP - Raízen Combustíveis" xfId="8332"/>
    <cellStyle name="Comma  - Style6 3" xfId="8333"/>
    <cellStyle name="Comma  - Style6 4" xfId="8334"/>
    <cellStyle name="Comma  - Style6 5" xfId="8335"/>
    <cellStyle name="Comma  - Style6 6" xfId="8336"/>
    <cellStyle name="Comma  - Style6_13-Endividamento" xfId="8337"/>
    <cellStyle name="Comma  - Style7" xfId="8338"/>
    <cellStyle name="Comma  - Style7 2" xfId="8339"/>
    <cellStyle name="Comma  - Style7 2 2" xfId="8340"/>
    <cellStyle name="Comma  - Style7 2 2 2" xfId="8341"/>
    <cellStyle name="Comma  - Style7 2 2 2 2" xfId="8342"/>
    <cellStyle name="Comma  - Style7 2 2 2 3" xfId="8343"/>
    <cellStyle name="Comma  - Style7 2 2 2 4" xfId="8344"/>
    <cellStyle name="Comma  - Style7 2 2 3" xfId="8345"/>
    <cellStyle name="Comma  - Style7 2 2 4" xfId="8346"/>
    <cellStyle name="Comma  - Style7 2 2 5" xfId="8347"/>
    <cellStyle name="Comma  - Style7 2 2_Display" xfId="8348"/>
    <cellStyle name="Comma  - Style7 2 3" xfId="8349"/>
    <cellStyle name="Comma  - Style7 2 4" xfId="8350"/>
    <cellStyle name="Comma  - Style7 2 5" xfId="8351"/>
    <cellStyle name="Comma  - Style7 2_BP - Raízen Combustíveis" xfId="8352"/>
    <cellStyle name="Comma  - Style7 3" xfId="8353"/>
    <cellStyle name="Comma  - Style7 4" xfId="8354"/>
    <cellStyle name="Comma  - Style7 5" xfId="8355"/>
    <cellStyle name="Comma  - Style7 6" xfId="8356"/>
    <cellStyle name="Comma  - Style7_13-Endividamento" xfId="8357"/>
    <cellStyle name="Comma  - Style8" xfId="8358"/>
    <cellStyle name="Comma  - Style8 2" xfId="8359"/>
    <cellStyle name="Comma  - Style8 2 2" xfId="8360"/>
    <cellStyle name="Comma  - Style8 2 2 2" xfId="8361"/>
    <cellStyle name="Comma  - Style8 2 2 2 2" xfId="8362"/>
    <cellStyle name="Comma  - Style8 2 2 2 3" xfId="8363"/>
    <cellStyle name="Comma  - Style8 2 2 2 4" xfId="8364"/>
    <cellStyle name="Comma  - Style8 2 2 3" xfId="8365"/>
    <cellStyle name="Comma  - Style8 2 2 4" xfId="8366"/>
    <cellStyle name="Comma  - Style8 2 2 5" xfId="8367"/>
    <cellStyle name="Comma  - Style8 2 2_Display" xfId="8368"/>
    <cellStyle name="Comma  - Style8 2 3" xfId="8369"/>
    <cellStyle name="Comma  - Style8 2 4" xfId="8370"/>
    <cellStyle name="Comma  - Style8 2 5" xfId="8371"/>
    <cellStyle name="Comma  - Style8 2_BP - Raízen Combustíveis" xfId="8372"/>
    <cellStyle name="Comma  - Style8 3" xfId="8373"/>
    <cellStyle name="Comma  - Style8 4" xfId="8374"/>
    <cellStyle name="Comma  - Style8 5" xfId="8375"/>
    <cellStyle name="Comma  - Style8 6" xfId="8376"/>
    <cellStyle name="Comma  - Style8_13-Endividamento" xfId="8377"/>
    <cellStyle name="Comma [0]" xfId="5"/>
    <cellStyle name="Comma [0] 2" xfId="8378"/>
    <cellStyle name="Comma [0] 2 2" xfId="8379"/>
    <cellStyle name="Comma [0] 2 3" xfId="8380"/>
    <cellStyle name="Comma [0] 2 4" xfId="8381"/>
    <cellStyle name="Comma [0] 2_BP - Raízen Combustíveis" xfId="8382"/>
    <cellStyle name="Comma [0] 3" xfId="8383"/>
    <cellStyle name="Comma [0] 4" xfId="8384"/>
    <cellStyle name="Comma [0] 5" xfId="8385"/>
    <cellStyle name="Comma [0] 6" xfId="8386"/>
    <cellStyle name="Comma [0] 7" xfId="8387"/>
    <cellStyle name="Comma 0" xfId="8388"/>
    <cellStyle name="Comma 0 10" xfId="8389"/>
    <cellStyle name="Comma 0 10 2" xfId="8390"/>
    <cellStyle name="Comma 0 10_BP - Raízen Combustíveis" xfId="8391"/>
    <cellStyle name="Comma 0 11" xfId="8392"/>
    <cellStyle name="Comma 0 11 2" xfId="8393"/>
    <cellStyle name="Comma 0 11_BP - Raízen Combustíveis" xfId="8394"/>
    <cellStyle name="Comma 0 12" xfId="8395"/>
    <cellStyle name="Comma 0 12 2" xfId="8396"/>
    <cellStyle name="Comma 0 12_BP - Raízen Combustíveis" xfId="8397"/>
    <cellStyle name="Comma 0 13" xfId="8398"/>
    <cellStyle name="Comma 0 13 2" xfId="8399"/>
    <cellStyle name="Comma 0 13_BP - Raízen Combustíveis" xfId="8400"/>
    <cellStyle name="Comma 0 14" xfId="8401"/>
    <cellStyle name="Comma 0 14 2" xfId="8402"/>
    <cellStyle name="Comma 0 14_BP - Raízen Combustíveis" xfId="8403"/>
    <cellStyle name="Comma 0 15" xfId="8404"/>
    <cellStyle name="Comma 0 15 2" xfId="8405"/>
    <cellStyle name="Comma 0 15_BP - Raízen Combustíveis" xfId="8406"/>
    <cellStyle name="Comma 0 16" xfId="8407"/>
    <cellStyle name="Comma 0 16 2" xfId="8408"/>
    <cellStyle name="Comma 0 16_BP - Raízen Combustíveis" xfId="8409"/>
    <cellStyle name="Comma 0 17" xfId="8410"/>
    <cellStyle name="Comma 0 17 2" xfId="8411"/>
    <cellStyle name="Comma 0 17_BP - Raízen Combustíveis" xfId="8412"/>
    <cellStyle name="Comma 0 18" xfId="8413"/>
    <cellStyle name="Comma 0 18 2" xfId="8414"/>
    <cellStyle name="Comma 0 18_BP - Raízen Combustíveis" xfId="8415"/>
    <cellStyle name="Comma 0 19" xfId="8416"/>
    <cellStyle name="Comma 0 19 2" xfId="8417"/>
    <cellStyle name="Comma 0 19_BP - Raízen Combustíveis" xfId="8418"/>
    <cellStyle name="Comma 0 2" xfId="8419"/>
    <cellStyle name="Comma 0 2 10" xfId="8420"/>
    <cellStyle name="Comma 0 2 2" xfId="8421"/>
    <cellStyle name="Comma 0 2 2 2" xfId="8422"/>
    <cellStyle name="Comma 0 2 2 2 2" xfId="8423"/>
    <cellStyle name="Comma 0 2 2 2 2 2" xfId="8424"/>
    <cellStyle name="Comma 0 2 2 2 2 3" xfId="8425"/>
    <cellStyle name="Comma 0 2 2 2 2 4" xfId="8426"/>
    <cellStyle name="Comma 0 2 2 2 3" xfId="8427"/>
    <cellStyle name="Comma 0 2 2 2 4" xfId="8428"/>
    <cellStyle name="Comma 0 2 2 2 5" xfId="8429"/>
    <cellStyle name="Comma 0 2 2 2 6" xfId="8430"/>
    <cellStyle name="Comma 0 2 2 2_BP - Raízen Combustíveis" xfId="8431"/>
    <cellStyle name="Comma 0 2 2 3" xfId="8432"/>
    <cellStyle name="Comma 0 2 2 3 2" xfId="8433"/>
    <cellStyle name="Comma 0 2 2 3_BP - Raízen Combustíveis" xfId="8434"/>
    <cellStyle name="Comma 0 2 2 4" xfId="8435"/>
    <cellStyle name="Comma 0 2 2 4 2" xfId="8436"/>
    <cellStyle name="Comma 0 2 2 5" xfId="8437"/>
    <cellStyle name="Comma 0 2 2 6" xfId="8438"/>
    <cellStyle name="Comma 0 2 2_13-Endividamento" xfId="8439"/>
    <cellStyle name="Comma 0 2 3" xfId="8440"/>
    <cellStyle name="Comma 0 2 3 2" xfId="8441"/>
    <cellStyle name="Comma 0 2 3 2 2" xfId="8442"/>
    <cellStyle name="Comma 0 2 3 2 2 2" xfId="8443"/>
    <cellStyle name="Comma 0 2 3 2 2 3" xfId="8444"/>
    <cellStyle name="Comma 0 2 3 2 2 4" xfId="8445"/>
    <cellStyle name="Comma 0 2 3 2 3" xfId="8446"/>
    <cellStyle name="Comma 0 2 3 2 4" xfId="8447"/>
    <cellStyle name="Comma 0 2 3 2 5" xfId="8448"/>
    <cellStyle name="Comma 0 2 3 2 6" xfId="8449"/>
    <cellStyle name="Comma 0 2 3 2_BP - Raízen Combustíveis" xfId="8450"/>
    <cellStyle name="Comma 0 2 3 3" xfId="8451"/>
    <cellStyle name="Comma 0 2 3 4" xfId="8452"/>
    <cellStyle name="Comma 0 2 3 5" xfId="8453"/>
    <cellStyle name="Comma 0 2 3 6" xfId="8454"/>
    <cellStyle name="Comma 0 2 3_13-Endividamento" xfId="8455"/>
    <cellStyle name="Comma 0 2 4" xfId="8456"/>
    <cellStyle name="Comma 0 2 4 2" xfId="8457"/>
    <cellStyle name="Comma 0 2 4_BP - Raízen Combustíveis" xfId="8458"/>
    <cellStyle name="Comma 0 2 5" xfId="8459"/>
    <cellStyle name="Comma 0 2 5 2" xfId="8460"/>
    <cellStyle name="Comma 0 2 5_BP - Raízen Combustíveis" xfId="8461"/>
    <cellStyle name="Comma 0 2 6" xfId="8462"/>
    <cellStyle name="Comma 0 2 6 2" xfId="8463"/>
    <cellStyle name="Comma 0 2 6_BP - Raízen Combustíveis" xfId="8464"/>
    <cellStyle name="Comma 0 2 7" xfId="8465"/>
    <cellStyle name="Comma 0 2 7 2" xfId="8466"/>
    <cellStyle name="Comma 0 2 7_BP - Raízen Combustíveis" xfId="8467"/>
    <cellStyle name="Comma 0 2 8" xfId="8468"/>
    <cellStyle name="Comma 0 2 8 2" xfId="8469"/>
    <cellStyle name="Comma 0 2 9" xfId="8470"/>
    <cellStyle name="Comma 0 2_13-Endividamento" xfId="8471"/>
    <cellStyle name="Comma 0 20" xfId="8472"/>
    <cellStyle name="Comma 0 20 2" xfId="8473"/>
    <cellStyle name="Comma 0 20_BP - Raízen Combustíveis" xfId="8474"/>
    <cellStyle name="Comma 0 21" xfId="8475"/>
    <cellStyle name="Comma 0 21 2" xfId="8476"/>
    <cellStyle name="Comma 0 21_BP - Raízen Combustíveis" xfId="8477"/>
    <cellStyle name="Comma 0 22" xfId="8478"/>
    <cellStyle name="Comma 0 22 2" xfId="8479"/>
    <cellStyle name="Comma 0 22_BP - Raízen Combustíveis" xfId="8480"/>
    <cellStyle name="Comma 0 23" xfId="8481"/>
    <cellStyle name="Comma 0 23 2" xfId="8482"/>
    <cellStyle name="Comma 0 23_BP - Raízen Combustíveis" xfId="8483"/>
    <cellStyle name="Comma 0 24" xfId="8484"/>
    <cellStyle name="Comma 0 24 2" xfId="8485"/>
    <cellStyle name="Comma 0 24_BP - Raízen Combustíveis" xfId="8486"/>
    <cellStyle name="Comma 0 25" xfId="8487"/>
    <cellStyle name="Comma 0 25 2" xfId="8488"/>
    <cellStyle name="Comma 0 25_BP - Raízen Combustíveis" xfId="8489"/>
    <cellStyle name="Comma 0 26" xfId="8490"/>
    <cellStyle name="Comma 0 26 2" xfId="8491"/>
    <cellStyle name="Comma 0 26_BP - Raízen Combustíveis" xfId="8492"/>
    <cellStyle name="Comma 0 27" xfId="8493"/>
    <cellStyle name="Comma 0 27 2" xfId="8494"/>
    <cellStyle name="Comma 0 27_BP - Raízen Combustíveis" xfId="8495"/>
    <cellStyle name="Comma 0 28" xfId="8496"/>
    <cellStyle name="Comma 0 28 2" xfId="8497"/>
    <cellStyle name="Comma 0 28_BP - Raízen Combustíveis" xfId="8498"/>
    <cellStyle name="Comma 0 29" xfId="8499"/>
    <cellStyle name="Comma 0 29 2" xfId="8500"/>
    <cellStyle name="Comma 0 29_BP - Raízen Combustíveis" xfId="8501"/>
    <cellStyle name="Comma 0 3" xfId="8502"/>
    <cellStyle name="Comma 0 3 10" xfId="8503"/>
    <cellStyle name="Comma 0 3 2" xfId="8504"/>
    <cellStyle name="Comma 0 3 2 2" xfId="8505"/>
    <cellStyle name="Comma 0 3 2 2 2" xfId="8506"/>
    <cellStyle name="Comma 0 3 2 2 2 2" xfId="8507"/>
    <cellStyle name="Comma 0 3 2 2 2 3" xfId="8508"/>
    <cellStyle name="Comma 0 3 2 2 2 4" xfId="8509"/>
    <cellStyle name="Comma 0 3 2 2 3" xfId="8510"/>
    <cellStyle name="Comma 0 3 2 2 4" xfId="8511"/>
    <cellStyle name="Comma 0 3 2 2 5" xfId="8512"/>
    <cellStyle name="Comma 0 3 2 2 6" xfId="8513"/>
    <cellStyle name="Comma 0 3 2 2_BP - Raízen Combustíveis" xfId="8514"/>
    <cellStyle name="Comma 0 3 2 3" xfId="8515"/>
    <cellStyle name="Comma 0 3 2 3 2" xfId="8516"/>
    <cellStyle name="Comma 0 3 2 3_BP - Raízen Combustíveis" xfId="8517"/>
    <cellStyle name="Comma 0 3 2 4" xfId="8518"/>
    <cellStyle name="Comma 0 3 2 4 2" xfId="8519"/>
    <cellStyle name="Comma 0 3 2 5" xfId="8520"/>
    <cellStyle name="Comma 0 3 2 6" xfId="8521"/>
    <cellStyle name="Comma 0 3 2_13-Endividamento" xfId="8522"/>
    <cellStyle name="Comma 0 3 3" xfId="8523"/>
    <cellStyle name="Comma 0 3 3 2" xfId="8524"/>
    <cellStyle name="Comma 0 3 3 2 2" xfId="8525"/>
    <cellStyle name="Comma 0 3 3 2 2 2" xfId="8526"/>
    <cellStyle name="Comma 0 3 3 2 2 3" xfId="8527"/>
    <cellStyle name="Comma 0 3 3 2 2 4" xfId="8528"/>
    <cellStyle name="Comma 0 3 3 2 3" xfId="8529"/>
    <cellStyle name="Comma 0 3 3 2 4" xfId="8530"/>
    <cellStyle name="Comma 0 3 3 2 5" xfId="8531"/>
    <cellStyle name="Comma 0 3 3 2 6" xfId="8532"/>
    <cellStyle name="Comma 0 3 3 2_BP - Raízen Combustíveis" xfId="8533"/>
    <cellStyle name="Comma 0 3 3 3" xfId="8534"/>
    <cellStyle name="Comma 0 3 3 4" xfId="8535"/>
    <cellStyle name="Comma 0 3 3 5" xfId="8536"/>
    <cellStyle name="Comma 0 3 3 6" xfId="8537"/>
    <cellStyle name="Comma 0 3 3_13-Endividamento" xfId="8538"/>
    <cellStyle name="Comma 0 3 4" xfId="8539"/>
    <cellStyle name="Comma 0 3 4 2" xfId="8540"/>
    <cellStyle name="Comma 0 3 4_BP - Raízen Combustíveis" xfId="8541"/>
    <cellStyle name="Comma 0 3 5" xfId="8542"/>
    <cellStyle name="Comma 0 3 5 2" xfId="8543"/>
    <cellStyle name="Comma 0 3 5_BP - Raízen Combustíveis" xfId="8544"/>
    <cellStyle name="Comma 0 3 6" xfId="8545"/>
    <cellStyle name="Comma 0 3 6 2" xfId="8546"/>
    <cellStyle name="Comma 0 3 6_BP - Raízen Combustíveis" xfId="8547"/>
    <cellStyle name="Comma 0 3 7" xfId="8548"/>
    <cellStyle name="Comma 0 3 7 2" xfId="8549"/>
    <cellStyle name="Comma 0 3 7_BP - Raízen Combustíveis" xfId="8550"/>
    <cellStyle name="Comma 0 3 8" xfId="8551"/>
    <cellStyle name="Comma 0 3 8 2" xfId="8552"/>
    <cellStyle name="Comma 0 3 9" xfId="8553"/>
    <cellStyle name="Comma 0 3_13-Endividamento" xfId="8554"/>
    <cellStyle name="Comma 0 30" xfId="8555"/>
    <cellStyle name="Comma 0 30 2" xfId="8556"/>
    <cellStyle name="Comma 0 30_BP - Raízen Combustíveis" xfId="8557"/>
    <cellStyle name="Comma 0 31" xfId="8558"/>
    <cellStyle name="Comma 0 31 2" xfId="8559"/>
    <cellStyle name="Comma 0 31_BP - Raízen Combustíveis" xfId="8560"/>
    <cellStyle name="Comma 0 32" xfId="8561"/>
    <cellStyle name="Comma 0 32 2" xfId="8562"/>
    <cellStyle name="Comma 0 32_BP - Raízen Combustíveis" xfId="8563"/>
    <cellStyle name="Comma 0 33" xfId="8564"/>
    <cellStyle name="Comma 0 33 2" xfId="8565"/>
    <cellStyle name="Comma 0 33_BP - Raízen Combustíveis" xfId="8566"/>
    <cellStyle name="Comma 0 34" xfId="8567"/>
    <cellStyle name="Comma 0 34 2" xfId="8568"/>
    <cellStyle name="Comma 0 34_BP - Raízen Combustíveis" xfId="8569"/>
    <cellStyle name="Comma 0 35" xfId="8570"/>
    <cellStyle name="Comma 0 35 2" xfId="8571"/>
    <cellStyle name="Comma 0 35_BP - Raízen Combustíveis" xfId="8572"/>
    <cellStyle name="Comma 0 36" xfId="8573"/>
    <cellStyle name="Comma 0 36 2" xfId="8574"/>
    <cellStyle name="Comma 0 36_BP - Raízen Combustíveis" xfId="8575"/>
    <cellStyle name="Comma 0 37" xfId="8576"/>
    <cellStyle name="Comma 0 37 2" xfId="8577"/>
    <cellStyle name="Comma 0 37 2 2" xfId="8578"/>
    <cellStyle name="Comma 0 37 2_BP - Raízen Combustíveis" xfId="8579"/>
    <cellStyle name="Comma 0 37 3" xfId="8580"/>
    <cellStyle name="Comma 0 37_BP - Raízen Combustíveis" xfId="8581"/>
    <cellStyle name="Comma 0 38" xfId="8582"/>
    <cellStyle name="Comma 0 38 2" xfId="8583"/>
    <cellStyle name="Comma 0 38_BP - Raízen Combustíveis" xfId="8584"/>
    <cellStyle name="Comma 0 39" xfId="8585"/>
    <cellStyle name="Comma 0 39 2" xfId="8586"/>
    <cellStyle name="Comma 0 39_BP - Raízen Combustíveis" xfId="8587"/>
    <cellStyle name="Comma 0 4" xfId="8588"/>
    <cellStyle name="Comma 0 4 2" xfId="8589"/>
    <cellStyle name="Comma 0 4 2 2" xfId="8590"/>
    <cellStyle name="Comma 0 4 2_BP - Raízen Combustíveis" xfId="8591"/>
    <cellStyle name="Comma 0 4 3" xfId="8592"/>
    <cellStyle name="Comma 0 4 3 2" xfId="8593"/>
    <cellStyle name="Comma 0 4 3_BP - Raízen Combustíveis" xfId="8594"/>
    <cellStyle name="Comma 0 4 4" xfId="8595"/>
    <cellStyle name="Comma 0 4 4 2" xfId="8596"/>
    <cellStyle name="Comma 0 4 4_BP - Raízen Combustíveis" xfId="8597"/>
    <cellStyle name="Comma 0 4 5" xfId="8598"/>
    <cellStyle name="Comma 0 4 5 2" xfId="8599"/>
    <cellStyle name="Comma 0 4 5_BP - Raízen Combustíveis" xfId="8600"/>
    <cellStyle name="Comma 0 4 6" xfId="8601"/>
    <cellStyle name="Comma 0 4 6 2" xfId="8602"/>
    <cellStyle name="Comma 0 4 6_BP - Raízen Combustíveis" xfId="8603"/>
    <cellStyle name="Comma 0 4 7" xfId="8604"/>
    <cellStyle name="Comma 0 4 8" xfId="8605"/>
    <cellStyle name="Comma 0 4 9" xfId="8606"/>
    <cellStyle name="Comma 0 4_13-Endividamento" xfId="8607"/>
    <cellStyle name="Comma 0 40" xfId="8608"/>
    <cellStyle name="Comma 0 40 2" xfId="8609"/>
    <cellStyle name="Comma 0 40_BP - Raízen Combustíveis" xfId="8610"/>
    <cellStyle name="Comma 0 41" xfId="8611"/>
    <cellStyle name="Comma 0 41 2" xfId="8612"/>
    <cellStyle name="Comma 0 41_BP - Raízen Combustíveis" xfId="8613"/>
    <cellStyle name="Comma 0 42" xfId="8614"/>
    <cellStyle name="Comma 0 42 2" xfId="8615"/>
    <cellStyle name="Comma 0 42_BP - Raízen Combustíveis" xfId="8616"/>
    <cellStyle name="Comma 0 43" xfId="8617"/>
    <cellStyle name="Comma 0 44" xfId="8618"/>
    <cellStyle name="Comma 0 45" xfId="8619"/>
    <cellStyle name="Comma 0 46" xfId="8620"/>
    <cellStyle name="Comma 0 5" xfId="8621"/>
    <cellStyle name="Comma 0 5 2" xfId="8622"/>
    <cellStyle name="Comma 0 5 2 2" xfId="8623"/>
    <cellStyle name="Comma 0 5 2_BP - Raízen Combustíveis" xfId="8624"/>
    <cellStyle name="Comma 0 5 3" xfId="8625"/>
    <cellStyle name="Comma 0 5 3 2" xfId="8626"/>
    <cellStyle name="Comma 0 5 3_BP - Raízen Combustíveis" xfId="8627"/>
    <cellStyle name="Comma 0 5 4" xfId="8628"/>
    <cellStyle name="Comma 0 5_BP - Raízen Combustíveis" xfId="8629"/>
    <cellStyle name="Comma 0 6" xfId="8630"/>
    <cellStyle name="Comma 0 6 2" xfId="8631"/>
    <cellStyle name="Comma 0 6 2 2" xfId="8632"/>
    <cellStyle name="Comma 0 6 2_BP - Raízen Combustíveis" xfId="8633"/>
    <cellStyle name="Comma 0 6 3" xfId="8634"/>
    <cellStyle name="Comma 0 6 3 2" xfId="8635"/>
    <cellStyle name="Comma 0 6 3_BP - Raízen Combustíveis" xfId="8636"/>
    <cellStyle name="Comma 0 6 4" xfId="8637"/>
    <cellStyle name="Comma 0 6_BP - Raízen Combustíveis" xfId="8638"/>
    <cellStyle name="Comma 0 7" xfId="8639"/>
    <cellStyle name="Comma 0 7 2" xfId="8640"/>
    <cellStyle name="Comma 0 7 2 2" xfId="8641"/>
    <cellStyle name="Comma 0 7 2_BP - Raízen Combustíveis" xfId="8642"/>
    <cellStyle name="Comma 0 7 3" xfId="8643"/>
    <cellStyle name="Comma 0 7_BP - Raízen Combustíveis" xfId="8644"/>
    <cellStyle name="Comma 0 8" xfId="8645"/>
    <cellStyle name="Comma 0 8 2" xfId="8646"/>
    <cellStyle name="Comma 0 8_BP - Raízen Combustíveis" xfId="8647"/>
    <cellStyle name="Comma 0 9" xfId="8648"/>
    <cellStyle name="Comma 0 9 2" xfId="8649"/>
    <cellStyle name="Comma 0 9_BP - Raízen Combustíveis" xfId="8650"/>
    <cellStyle name="Comma 0*" xfId="8651"/>
    <cellStyle name="Comma 0* 10" xfId="8652"/>
    <cellStyle name="Comma 0* 11" xfId="8653"/>
    <cellStyle name="Comma 0* 12" xfId="8654"/>
    <cellStyle name="Comma 0* 13" xfId="8655"/>
    <cellStyle name="Comma 0* 14" xfId="8656"/>
    <cellStyle name="Comma 0* 15" xfId="8657"/>
    <cellStyle name="Comma 0* 16" xfId="8658"/>
    <cellStyle name="Comma 0* 17" xfId="8659"/>
    <cellStyle name="Comma 0* 18" xfId="8660"/>
    <cellStyle name="Comma 0* 19" xfId="8661"/>
    <cellStyle name="Comma 0* 2" xfId="8662"/>
    <cellStyle name="Comma 0* 2 2" xfId="8663"/>
    <cellStyle name="Comma 0* 2 2 2" xfId="8664"/>
    <cellStyle name="Comma 0* 2 2 3" xfId="8665"/>
    <cellStyle name="Comma 0* 2 2 4" xfId="8666"/>
    <cellStyle name="Comma 0* 2 2 5" xfId="8667"/>
    <cellStyle name="Comma 0* 2 2_13-Endividamento" xfId="8668"/>
    <cellStyle name="Comma 0* 2 3" xfId="8669"/>
    <cellStyle name="Comma 0* 2 3 2" xfId="8670"/>
    <cellStyle name="Comma 0* 2 3 2 2" xfId="8671"/>
    <cellStyle name="Comma 0* 2 3 2 3" xfId="8672"/>
    <cellStyle name="Comma 0* 2 3 2 4" xfId="8673"/>
    <cellStyle name="Comma 0* 2 3 2 5" xfId="8674"/>
    <cellStyle name="Comma 0* 2 3 2_BP - Raízen Combustíveis" xfId="8675"/>
    <cellStyle name="Comma 0* 2 3 3" xfId="8676"/>
    <cellStyle name="Comma 0* 2 3 4" xfId="8677"/>
    <cellStyle name="Comma 0* 2 3 5" xfId="8678"/>
    <cellStyle name="Comma 0* 2 3_13-Endividamento" xfId="8679"/>
    <cellStyle name="Comma 0* 2 4" xfId="8680"/>
    <cellStyle name="Comma 0* 2 5" xfId="8681"/>
    <cellStyle name="Comma 0* 2 6" xfId="8682"/>
    <cellStyle name="Comma 0* 2 7" xfId="8683"/>
    <cellStyle name="Comma 0* 2 8" xfId="8684"/>
    <cellStyle name="Comma 0* 2 9" xfId="8685"/>
    <cellStyle name="Comma 0* 2_13-Endividamento" xfId="8686"/>
    <cellStyle name="Comma 0* 20" xfId="8687"/>
    <cellStyle name="Comma 0* 21" xfId="8688"/>
    <cellStyle name="Comma 0* 22" xfId="8689"/>
    <cellStyle name="Comma 0* 23" xfId="8690"/>
    <cellStyle name="Comma 0* 24" xfId="8691"/>
    <cellStyle name="Comma 0* 25" xfId="8692"/>
    <cellStyle name="Comma 0* 26" xfId="8693"/>
    <cellStyle name="Comma 0* 27" xfId="8694"/>
    <cellStyle name="Comma 0* 28" xfId="8695"/>
    <cellStyle name="Comma 0* 29" xfId="8696"/>
    <cellStyle name="Comma 0* 3" xfId="8697"/>
    <cellStyle name="Comma 0* 3 2" xfId="8698"/>
    <cellStyle name="Comma 0* 3 2 2" xfId="8699"/>
    <cellStyle name="Comma 0* 3 2 3" xfId="8700"/>
    <cellStyle name="Comma 0* 3 2 4" xfId="8701"/>
    <cellStyle name="Comma 0* 3 2 5" xfId="8702"/>
    <cellStyle name="Comma 0* 3 2_13-Endividamento" xfId="8703"/>
    <cellStyle name="Comma 0* 3 3" xfId="8704"/>
    <cellStyle name="Comma 0* 3 3 2" xfId="8705"/>
    <cellStyle name="Comma 0* 3 3 2 2" xfId="8706"/>
    <cellStyle name="Comma 0* 3 3 2 3" xfId="8707"/>
    <cellStyle name="Comma 0* 3 3 2 4" xfId="8708"/>
    <cellStyle name="Comma 0* 3 3 2 5" xfId="8709"/>
    <cellStyle name="Comma 0* 3 3 2_BP - Raízen Combustíveis" xfId="8710"/>
    <cellStyle name="Comma 0* 3 3 3" xfId="8711"/>
    <cellStyle name="Comma 0* 3 3 4" xfId="8712"/>
    <cellStyle name="Comma 0* 3 3 5" xfId="8713"/>
    <cellStyle name="Comma 0* 3 3_13-Endividamento" xfId="8714"/>
    <cellStyle name="Comma 0* 3 4" xfId="8715"/>
    <cellStyle name="Comma 0* 3 5" xfId="8716"/>
    <cellStyle name="Comma 0* 3 6" xfId="8717"/>
    <cellStyle name="Comma 0* 3 7" xfId="8718"/>
    <cellStyle name="Comma 0* 3 8" xfId="8719"/>
    <cellStyle name="Comma 0* 3 9" xfId="8720"/>
    <cellStyle name="Comma 0* 3_13-Endividamento" xfId="8721"/>
    <cellStyle name="Comma 0* 30" xfId="8722"/>
    <cellStyle name="Comma 0* 31" xfId="8723"/>
    <cellStyle name="Comma 0* 32" xfId="8724"/>
    <cellStyle name="Comma 0* 33" xfId="8725"/>
    <cellStyle name="Comma 0* 34" xfId="8726"/>
    <cellStyle name="Comma 0* 35" xfId="8727"/>
    <cellStyle name="Comma 0* 36" xfId="8728"/>
    <cellStyle name="Comma 0* 37" xfId="8729"/>
    <cellStyle name="Comma 0* 37 2" xfId="8730"/>
    <cellStyle name="Comma 0* 37_Base Partes Relacionadas" xfId="8731"/>
    <cellStyle name="Comma 0* 38" xfId="8732"/>
    <cellStyle name="Comma 0* 39" xfId="8733"/>
    <cellStyle name="Comma 0* 4" xfId="8734"/>
    <cellStyle name="Comma 0* 4 2" xfId="8735"/>
    <cellStyle name="Comma 0* 4 3" xfId="8736"/>
    <cellStyle name="Comma 0* 4 4" xfId="8737"/>
    <cellStyle name="Comma 0* 4 5" xfId="8738"/>
    <cellStyle name="Comma 0* 4 6" xfId="8739"/>
    <cellStyle name="Comma 0* 4 7" xfId="8740"/>
    <cellStyle name="Comma 0* 4 8" xfId="8741"/>
    <cellStyle name="Comma 0* 4 9" xfId="8742"/>
    <cellStyle name="Comma 0* 4_13-Endividamento" xfId="8743"/>
    <cellStyle name="Comma 0* 40" xfId="8744"/>
    <cellStyle name="Comma 0* 41" xfId="8745"/>
    <cellStyle name="Comma 0* 42" xfId="8746"/>
    <cellStyle name="Comma 0* 43" xfId="8747"/>
    <cellStyle name="Comma 0* 44" xfId="8748"/>
    <cellStyle name="Comma 0* 5" xfId="8749"/>
    <cellStyle name="Comma 0* 5 2" xfId="8750"/>
    <cellStyle name="Comma 0* 5 3" xfId="8751"/>
    <cellStyle name="Comma 0* 5_Base Partes Relacionadas" xfId="8752"/>
    <cellStyle name="Comma 0* 6" xfId="8753"/>
    <cellStyle name="Comma 0* 6 2" xfId="8754"/>
    <cellStyle name="Comma 0* 6 3" xfId="8755"/>
    <cellStyle name="Comma 0* 6_Base Partes Relacionadas" xfId="8756"/>
    <cellStyle name="Comma 0* 7" xfId="8757"/>
    <cellStyle name="Comma 0* 7 2" xfId="8758"/>
    <cellStyle name="Comma 0* 7_Base Partes Relacionadas" xfId="8759"/>
    <cellStyle name="Comma 0* 8" xfId="8760"/>
    <cellStyle name="Comma 0* 9" xfId="8761"/>
    <cellStyle name="Comma 0*_13-Endividamento" xfId="8762"/>
    <cellStyle name="Comma 0.0" xfId="8763"/>
    <cellStyle name="Comma 0.00" xfId="8764"/>
    <cellStyle name="Comma 0.00 2" xfId="8765"/>
    <cellStyle name="Comma 0.00 3" xfId="8766"/>
    <cellStyle name="Comma 0.00 4" xfId="8767"/>
    <cellStyle name="Comma 0.00_BP - Raízen Combustíveis" xfId="8768"/>
    <cellStyle name="Comma 0.000" xfId="8769"/>
    <cellStyle name="Comma 0_13-Endividamento" xfId="8770"/>
    <cellStyle name="Comma 10" xfId="8771"/>
    <cellStyle name="Comma 10 10" xfId="8772"/>
    <cellStyle name="Comma 10 2" xfId="8773"/>
    <cellStyle name="Comma 10 2 2" xfId="8774"/>
    <cellStyle name="Comma 10 2 3" xfId="8775"/>
    <cellStyle name="Comma 10 2_Display" xfId="8776"/>
    <cellStyle name="Comma 10 3" xfId="8777"/>
    <cellStyle name="Comma 10 4" xfId="8778"/>
    <cellStyle name="Comma 10 5" xfId="8779"/>
    <cellStyle name="Comma 10 6" xfId="8780"/>
    <cellStyle name="Comma 10 7" xfId="8781"/>
    <cellStyle name="Comma 10 8" xfId="8782"/>
    <cellStyle name="Comma 10 9" xfId="8783"/>
    <cellStyle name="Comma 10_BP - Raízen Combustíveis" xfId="8784"/>
    <cellStyle name="Comma 11" xfId="8785"/>
    <cellStyle name="Comma 11 2" xfId="8786"/>
    <cellStyle name="Comma 11 2 2" xfId="8787"/>
    <cellStyle name="Comma 11 2 2 2" xfId="8788"/>
    <cellStyle name="Comma 11 2 2 2 2" xfId="8789"/>
    <cellStyle name="Comma 11 2 2 2 2 2" xfId="8790"/>
    <cellStyle name="Comma 11 2 2 2 2 2 2" xfId="8791"/>
    <cellStyle name="Comma 11 2 2 2 2 2_Dep_Judiciais-Contingências" xfId="8792"/>
    <cellStyle name="Comma 11 2 2 2 2 3" xfId="8793"/>
    <cellStyle name="Comma 11 2 2 2 2 4" xfId="8794"/>
    <cellStyle name="Comma 11 2 2 2 2_Dep_Judiciais-Contingências" xfId="8795"/>
    <cellStyle name="Comma 11 2 2 2 3" xfId="8796"/>
    <cellStyle name="Comma 11 2 2 2 3 2" xfId="8797"/>
    <cellStyle name="Comma 11 2 2 2 3_Dep_Judiciais-Contingências" xfId="8798"/>
    <cellStyle name="Comma 11 2 2 2 4" xfId="8799"/>
    <cellStyle name="Comma 11 2 2 2 5" xfId="8800"/>
    <cellStyle name="Comma 11 2 2 2_Dep_Judiciais-Contingências" xfId="8801"/>
    <cellStyle name="Comma 11 2 2 3" xfId="8802"/>
    <cellStyle name="Comma 11 2 2 3 2" xfId="8803"/>
    <cellStyle name="Comma 11 2 2 3 2 2" xfId="8804"/>
    <cellStyle name="Comma 11 2 2 3 2 2 2" xfId="8805"/>
    <cellStyle name="Comma 11 2 2 3 2 2_Dep_Judiciais-Contingências" xfId="8806"/>
    <cellStyle name="Comma 11 2 2 3 2 3" xfId="8807"/>
    <cellStyle name="Comma 11 2 2 3 2 4" xfId="8808"/>
    <cellStyle name="Comma 11 2 2 3 2_Dep_Judiciais-Contingências" xfId="8809"/>
    <cellStyle name="Comma 11 2 2 3 3" xfId="8810"/>
    <cellStyle name="Comma 11 2 2 3 3 2" xfId="8811"/>
    <cellStyle name="Comma 11 2 2 3 3_Dep_Judiciais-Contingências" xfId="8812"/>
    <cellStyle name="Comma 11 2 2 3 4" xfId="8813"/>
    <cellStyle name="Comma 11 2 2 3 5" xfId="8814"/>
    <cellStyle name="Comma 11 2 2 3_Dep_Judiciais-Contingências" xfId="8815"/>
    <cellStyle name="Comma 11 2 2 4" xfId="8816"/>
    <cellStyle name="Comma 11 2 2 4 2" xfId="8817"/>
    <cellStyle name="Comma 11 2 2 4 2 2" xfId="8818"/>
    <cellStyle name="Comma 11 2 2 4 2_Dep_Judiciais-Contingências" xfId="8819"/>
    <cellStyle name="Comma 11 2 2 4 3" xfId="8820"/>
    <cellStyle name="Comma 11 2 2 4 4" xfId="8821"/>
    <cellStyle name="Comma 11 2 2 4_Dep_Judiciais-Contingências" xfId="8822"/>
    <cellStyle name="Comma 11 2 2 5" xfId="8823"/>
    <cellStyle name="Comma 11 2 2 5 2" xfId="8824"/>
    <cellStyle name="Comma 11 2 2 5_Dep_Judiciais-Contingências" xfId="8825"/>
    <cellStyle name="Comma 11 2 2 6" xfId="8826"/>
    <cellStyle name="Comma 11 2 2 7" xfId="8827"/>
    <cellStyle name="Comma 11 2 2_Dep_Judiciais-Contingências" xfId="8828"/>
    <cellStyle name="Comma 11 2 3" xfId="8829"/>
    <cellStyle name="Comma 11 2_Dep_Judiciais-Contingências" xfId="8830"/>
    <cellStyle name="Comma 11 3" xfId="8831"/>
    <cellStyle name="Comma 11 3 2" xfId="8832"/>
    <cellStyle name="Comma 11 3 2 2" xfId="8833"/>
    <cellStyle name="Comma 11 3 2 2 2" xfId="8834"/>
    <cellStyle name="Comma 11 3 2 2 2 2" xfId="8835"/>
    <cellStyle name="Comma 11 3 2 2 2_Dep_Judiciais-Contingências" xfId="8836"/>
    <cellStyle name="Comma 11 3 2 2 3" xfId="8837"/>
    <cellStyle name="Comma 11 3 2 2 4" xfId="8838"/>
    <cellStyle name="Comma 11 3 2 2_Dep_Judiciais-Contingências" xfId="8839"/>
    <cellStyle name="Comma 11 3 2 3" xfId="8840"/>
    <cellStyle name="Comma 11 3 2 3 2" xfId="8841"/>
    <cellStyle name="Comma 11 3 2 3_Dep_Judiciais-Contingências" xfId="8842"/>
    <cellStyle name="Comma 11 3 2 4" xfId="8843"/>
    <cellStyle name="Comma 11 3 2 5" xfId="8844"/>
    <cellStyle name="Comma 11 3 2_Dep_Judiciais-Contingências" xfId="8845"/>
    <cellStyle name="Comma 11 3 3" xfId="8846"/>
    <cellStyle name="Comma 11 3 3 2" xfId="8847"/>
    <cellStyle name="Comma 11 3 3 2 2" xfId="8848"/>
    <cellStyle name="Comma 11 3 3 2 2 2" xfId="8849"/>
    <cellStyle name="Comma 11 3 3 2 2_Dep_Judiciais-Contingências" xfId="8850"/>
    <cellStyle name="Comma 11 3 3 2 3" xfId="8851"/>
    <cellStyle name="Comma 11 3 3 2 4" xfId="8852"/>
    <cellStyle name="Comma 11 3 3 2_Dep_Judiciais-Contingências" xfId="8853"/>
    <cellStyle name="Comma 11 3 3 3" xfId="8854"/>
    <cellStyle name="Comma 11 3 3 3 2" xfId="8855"/>
    <cellStyle name="Comma 11 3 3 3_Dep_Judiciais-Contingências" xfId="8856"/>
    <cellStyle name="Comma 11 3 3 4" xfId="8857"/>
    <cellStyle name="Comma 11 3 3 5" xfId="8858"/>
    <cellStyle name="Comma 11 3 3_Dep_Judiciais-Contingências" xfId="8859"/>
    <cellStyle name="Comma 11 3 4" xfId="8860"/>
    <cellStyle name="Comma 11 3 4 2" xfId="8861"/>
    <cellStyle name="Comma 11 3 4 2 2" xfId="8862"/>
    <cellStyle name="Comma 11 3 4 2_Dep_Judiciais-Contingências" xfId="8863"/>
    <cellStyle name="Comma 11 3 4 3" xfId="8864"/>
    <cellStyle name="Comma 11 3 4 4" xfId="8865"/>
    <cellStyle name="Comma 11 3 4_Dep_Judiciais-Contingências" xfId="8866"/>
    <cellStyle name="Comma 11 3 5" xfId="8867"/>
    <cellStyle name="Comma 11 3 5 2" xfId="8868"/>
    <cellStyle name="Comma 11 3 5_Dep_Judiciais-Contingências" xfId="8869"/>
    <cellStyle name="Comma 11 3 6" xfId="8870"/>
    <cellStyle name="Comma 11 3 7" xfId="8871"/>
    <cellStyle name="Comma 11 3_Dep_Judiciais-Contingências" xfId="8872"/>
    <cellStyle name="Comma 11 4" xfId="8873"/>
    <cellStyle name="Comma 11_BP - Raízen Combustíveis" xfId="8874"/>
    <cellStyle name="Comma 12" xfId="8875"/>
    <cellStyle name="Comma 12 2" xfId="8876"/>
    <cellStyle name="Comma 12 2 2" xfId="8877"/>
    <cellStyle name="Comma 12 2 3" xfId="8878"/>
    <cellStyle name="Comma 12 2_Display" xfId="8879"/>
    <cellStyle name="Comma 12 3" xfId="8880"/>
    <cellStyle name="Comma 12 4" xfId="8881"/>
    <cellStyle name="Comma 12_BP - Raízen Combustíveis" xfId="8882"/>
    <cellStyle name="Comma 13" xfId="8883"/>
    <cellStyle name="Comma 13 2" xfId="8884"/>
    <cellStyle name="Comma 13 2 2" xfId="8885"/>
    <cellStyle name="Comma 13 2 3" xfId="8886"/>
    <cellStyle name="Comma 13 2_Display" xfId="8887"/>
    <cellStyle name="Comma 13 3" xfId="8888"/>
    <cellStyle name="Comma 13 4" xfId="8889"/>
    <cellStyle name="Comma 13_BP - Raízen Combustíveis" xfId="8890"/>
    <cellStyle name="Comma 14" xfId="8891"/>
    <cellStyle name="Comma 14 2" xfId="8892"/>
    <cellStyle name="Comma 14_BP - Raízen Combustíveis" xfId="8893"/>
    <cellStyle name="Comma 15" xfId="8894"/>
    <cellStyle name="Comma 15 2" xfId="8895"/>
    <cellStyle name="Comma 15 2 2" xfId="8896"/>
    <cellStyle name="Comma 15 2_BP - Raízen Combustíveis" xfId="8897"/>
    <cellStyle name="Comma 15 3" xfId="8898"/>
    <cellStyle name="Comma 15 3 2" xfId="8899"/>
    <cellStyle name="Comma 15 4" xfId="8900"/>
    <cellStyle name="Comma 15_Base Partes Relacionadas" xfId="8901"/>
    <cellStyle name="Comma 16" xfId="8902"/>
    <cellStyle name="Comma 16 2" xfId="8903"/>
    <cellStyle name="Comma 16 2 2" xfId="8904"/>
    <cellStyle name="Comma 16 2 2 2" xfId="8905"/>
    <cellStyle name="Comma 16 2 2 3" xfId="8906"/>
    <cellStyle name="Comma 16 2 2_Dep_Judiciais-Contingências" xfId="8907"/>
    <cellStyle name="Comma 16 2 3" xfId="8908"/>
    <cellStyle name="Comma 16 2 3 2" xfId="8909"/>
    <cellStyle name="Comma 16 2 3 2 2" xfId="8910"/>
    <cellStyle name="Comma 16 2 3 2_Dep_Judiciais-Contingências" xfId="8911"/>
    <cellStyle name="Comma 16 2 3 3" xfId="8912"/>
    <cellStyle name="Comma 16 2 3 4" xfId="8913"/>
    <cellStyle name="Comma 16 2 3_Dep_Judiciais-Contingências" xfId="8914"/>
    <cellStyle name="Comma 16 2 4" xfId="8915"/>
    <cellStyle name="Comma 16 2 4 2" xfId="8916"/>
    <cellStyle name="Comma 16 2 4 3" xfId="8917"/>
    <cellStyle name="Comma 16 2 4_Dep_Judiciais-Contingências" xfId="8918"/>
    <cellStyle name="Comma 16 2 5" xfId="8919"/>
    <cellStyle name="Comma 16 2_Dep_Judiciais-Contingências" xfId="8920"/>
    <cellStyle name="Comma 16 3" xfId="8921"/>
    <cellStyle name="Comma 16 3 2" xfId="8922"/>
    <cellStyle name="Comma 16 3 2 2" xfId="8923"/>
    <cellStyle name="Comma 16 3 2 2 2" xfId="8924"/>
    <cellStyle name="Comma 16 3 2 2_Dep_Judiciais-Contingências" xfId="8925"/>
    <cellStyle name="Comma 16 3 2 3" xfId="8926"/>
    <cellStyle name="Comma 16 3 2 4" xfId="8927"/>
    <cellStyle name="Comma 16 3 2_Dep_Judiciais-Contingências" xfId="8928"/>
    <cellStyle name="Comma 16 3 3" xfId="8929"/>
    <cellStyle name="Comma 16 3 3 2" xfId="8930"/>
    <cellStyle name="Comma 16 3 3_Dep_Judiciais-Contingências" xfId="8931"/>
    <cellStyle name="Comma 16 3 4" xfId="8932"/>
    <cellStyle name="Comma 16 3 5" xfId="8933"/>
    <cellStyle name="Comma 16 3_Dep_Judiciais-Contingências" xfId="8934"/>
    <cellStyle name="Comma 16 4" xfId="8935"/>
    <cellStyle name="Comma 16 4 2" xfId="8936"/>
    <cellStyle name="Comma 16 4 2 2" xfId="8937"/>
    <cellStyle name="Comma 16 4 2 2 2" xfId="8938"/>
    <cellStyle name="Comma 16 4 2 2_Dep_Judiciais-Contingências" xfId="8939"/>
    <cellStyle name="Comma 16 4 2 3" xfId="8940"/>
    <cellStyle name="Comma 16 4 2 4" xfId="8941"/>
    <cellStyle name="Comma 16 4 2_Dep_Judiciais-Contingências" xfId="8942"/>
    <cellStyle name="Comma 16 4 3" xfId="8943"/>
    <cellStyle name="Comma 16 4 3 2" xfId="8944"/>
    <cellStyle name="Comma 16 4 3_Dep_Judiciais-Contingências" xfId="8945"/>
    <cellStyle name="Comma 16 4 4" xfId="8946"/>
    <cellStyle name="Comma 16 4 5" xfId="8947"/>
    <cellStyle name="Comma 16 4_Dep_Judiciais-Contingências" xfId="8948"/>
    <cellStyle name="Comma 16 5" xfId="8949"/>
    <cellStyle name="Comma 16 5 2" xfId="8950"/>
    <cellStyle name="Comma 16 5 2 2" xfId="8951"/>
    <cellStyle name="Comma 16 5 2_Dep_Judiciais-Contingências" xfId="8952"/>
    <cellStyle name="Comma 16 5 3" xfId="8953"/>
    <cellStyle name="Comma 16 5 4" xfId="8954"/>
    <cellStyle name="Comma 16 5_Dep_Judiciais-Contingências" xfId="8955"/>
    <cellStyle name="Comma 16 6" xfId="8956"/>
    <cellStyle name="Comma 16 6 2" xfId="8957"/>
    <cellStyle name="Comma 16 6 3" xfId="8958"/>
    <cellStyle name="Comma 16 6_Dep_Judiciais-Contingências" xfId="8959"/>
    <cellStyle name="Comma 16 7" xfId="8960"/>
    <cellStyle name="Comma 16 7 2" xfId="8961"/>
    <cellStyle name="Comma 16 7_Dep_Judiciais-Contingências" xfId="8962"/>
    <cellStyle name="Comma 16 8" xfId="8963"/>
    <cellStyle name="Comma 16_BP - Raízen Combustíveis" xfId="8964"/>
    <cellStyle name="Comma 17" xfId="8965"/>
    <cellStyle name="Comma 17 2" xfId="8966"/>
    <cellStyle name="Comma 17 2 2" xfId="8967"/>
    <cellStyle name="Comma 17 2 2 2" xfId="8968"/>
    <cellStyle name="Comma 17 2 2 2 2" xfId="8969"/>
    <cellStyle name="Comma 17 2 2 2_Dep_Judiciais-Contingências" xfId="8970"/>
    <cellStyle name="Comma 17 2 2 3" xfId="8971"/>
    <cellStyle name="Comma 17 2 2 4" xfId="8972"/>
    <cellStyle name="Comma 17 2 2_Dep_Judiciais-Contingências" xfId="8973"/>
    <cellStyle name="Comma 17 2 3" xfId="8974"/>
    <cellStyle name="Comma 17 2 3 2" xfId="8975"/>
    <cellStyle name="Comma 17 2 3 3" xfId="8976"/>
    <cellStyle name="Comma 17 2 3_Dep_Judiciais-Contingências" xfId="8977"/>
    <cellStyle name="Comma 17 2 4" xfId="8978"/>
    <cellStyle name="Comma 17 2 5" xfId="8979"/>
    <cellStyle name="Comma 17 2 6" xfId="8980"/>
    <cellStyle name="Comma 17 2_Dep_Judiciais-Contingências" xfId="8981"/>
    <cellStyle name="Comma 17 3" xfId="8982"/>
    <cellStyle name="Comma 17 3 2" xfId="8983"/>
    <cellStyle name="Comma 17 3 2 2" xfId="8984"/>
    <cellStyle name="Comma 17 3 2 2 2" xfId="8985"/>
    <cellStyle name="Comma 17 3 2 2_Dep_Judiciais-Contingências" xfId="8986"/>
    <cellStyle name="Comma 17 3 2 3" xfId="8987"/>
    <cellStyle name="Comma 17 3 2 4" xfId="8988"/>
    <cellStyle name="Comma 17 3 2_Dep_Judiciais-Contingências" xfId="8989"/>
    <cellStyle name="Comma 17 3 3" xfId="8990"/>
    <cellStyle name="Comma 17 3 3 2" xfId="8991"/>
    <cellStyle name="Comma 17 3 3_Dep_Judiciais-Contingências" xfId="8992"/>
    <cellStyle name="Comma 17 3 4" xfId="8993"/>
    <cellStyle name="Comma 17 3 5" xfId="8994"/>
    <cellStyle name="Comma 17 3_Dep_Judiciais-Contingências" xfId="8995"/>
    <cellStyle name="Comma 17 4" xfId="8996"/>
    <cellStyle name="Comma 17 4 2" xfId="8997"/>
    <cellStyle name="Comma 17 4 2 2" xfId="8998"/>
    <cellStyle name="Comma 17 4 2_Dep_Judiciais-Contingências" xfId="8999"/>
    <cellStyle name="Comma 17 4 3" xfId="9000"/>
    <cellStyle name="Comma 17 4 4" xfId="9001"/>
    <cellStyle name="Comma 17 4_Dep_Judiciais-Contingências" xfId="9002"/>
    <cellStyle name="Comma 17 5" xfId="9003"/>
    <cellStyle name="Comma 17 5 2" xfId="9004"/>
    <cellStyle name="Comma 17 5 3" xfId="9005"/>
    <cellStyle name="Comma 17 5_Dep_Judiciais-Contingências" xfId="9006"/>
    <cellStyle name="Comma 17 6" xfId="9007"/>
    <cellStyle name="Comma 17 6 2" xfId="9008"/>
    <cellStyle name="Comma 17 6_Dep_Judiciais-Contingências" xfId="9009"/>
    <cellStyle name="Comma 17 7" xfId="9010"/>
    <cellStyle name="Comma 17 8" xfId="9011"/>
    <cellStyle name="Comma 17_BP - Raízen Combustíveis" xfId="9012"/>
    <cellStyle name="Comma 18" xfId="9013"/>
    <cellStyle name="Comma 18 2" xfId="9014"/>
    <cellStyle name="Comma 18_BP - Raízen Combustíveis" xfId="9015"/>
    <cellStyle name="Comma 19" xfId="9016"/>
    <cellStyle name="Comma 19 2" xfId="9017"/>
    <cellStyle name="Comma 19_BP - Raízen Combustíveis" xfId="9018"/>
    <cellStyle name="Comma 2" xfId="9019"/>
    <cellStyle name="Comma 2 10" xfId="9020"/>
    <cellStyle name="Comma 2 10 2" xfId="9021"/>
    <cellStyle name="Comma 2 10_BP - Raízen Combustíveis" xfId="9022"/>
    <cellStyle name="Comma 2 11" xfId="9023"/>
    <cellStyle name="Comma 2 11 2" xfId="9024"/>
    <cellStyle name="Comma 2 11_BP - Raízen Combustíveis" xfId="9025"/>
    <cellStyle name="Comma 2 12" xfId="9026"/>
    <cellStyle name="Comma 2 12 2" xfId="9027"/>
    <cellStyle name="Comma 2 12_BP - Raízen Combustíveis" xfId="9028"/>
    <cellStyle name="Comma 2 13" xfId="9029"/>
    <cellStyle name="Comma 2 13 2" xfId="9030"/>
    <cellStyle name="Comma 2 13_BP - Raízen Combustíveis" xfId="9031"/>
    <cellStyle name="Comma 2 14" xfId="9032"/>
    <cellStyle name="Comma 2 14 2" xfId="9033"/>
    <cellStyle name="Comma 2 14_BP - Raízen Combustíveis" xfId="9034"/>
    <cellStyle name="Comma 2 15" xfId="9035"/>
    <cellStyle name="Comma 2 15 2" xfId="9036"/>
    <cellStyle name="Comma 2 15_BP - Raízen Combustíveis" xfId="9037"/>
    <cellStyle name="Comma 2 16" xfId="9038"/>
    <cellStyle name="Comma 2 16 2" xfId="9039"/>
    <cellStyle name="Comma 2 16_BP - Raízen Combustíveis" xfId="9040"/>
    <cellStyle name="Comma 2 17" xfId="9041"/>
    <cellStyle name="Comma 2 17 2" xfId="9042"/>
    <cellStyle name="Comma 2 17_BP - Raízen Combustíveis" xfId="9043"/>
    <cellStyle name="Comma 2 18" xfId="9044"/>
    <cellStyle name="Comma 2 18 2" xfId="9045"/>
    <cellStyle name="Comma 2 18_BP - Raízen Combustíveis" xfId="9046"/>
    <cellStyle name="Comma 2 19" xfId="9047"/>
    <cellStyle name="Comma 2 19 2" xfId="9048"/>
    <cellStyle name="Comma 2 19_BP - Raízen Combustíveis" xfId="9049"/>
    <cellStyle name="Comma 2 2" xfId="9050"/>
    <cellStyle name="Comma 2 2 2" xfId="9051"/>
    <cellStyle name="Comma 2 2 2 2" xfId="9052"/>
    <cellStyle name="Comma 2 2 2_BP - Raízen Combustíveis" xfId="9053"/>
    <cellStyle name="Comma 2 2 3" xfId="9054"/>
    <cellStyle name="Comma 2 2 4" xfId="9055"/>
    <cellStyle name="Comma 2 2_13-Endividamento" xfId="9056"/>
    <cellStyle name="Comma 2 20" xfId="9057"/>
    <cellStyle name="Comma 2 21" xfId="9058"/>
    <cellStyle name="Comma 2 22" xfId="9059"/>
    <cellStyle name="Comma 2 23" xfId="9060"/>
    <cellStyle name="Comma 2 24" xfId="9061"/>
    <cellStyle name="Comma 2 25" xfId="9062"/>
    <cellStyle name="Comma 2 3" xfId="9063"/>
    <cellStyle name="Comma 2 3 2" xfId="9064"/>
    <cellStyle name="Comma 2 3 2 2" xfId="9065"/>
    <cellStyle name="Comma 2 3 2_BP - Raízen Combustíveis" xfId="9066"/>
    <cellStyle name="Comma 2 3 3" xfId="9067"/>
    <cellStyle name="Comma 2 3 4" xfId="9068"/>
    <cellStyle name="Comma 2 3_13-Endividamento" xfId="9069"/>
    <cellStyle name="Comma 2 4" xfId="9070"/>
    <cellStyle name="Comma 2 4 2" xfId="9071"/>
    <cellStyle name="Comma 2 4 2 2" xfId="9072"/>
    <cellStyle name="Comma 2 4 2 3" xfId="9073"/>
    <cellStyle name="Comma 2 4 2_Display" xfId="9074"/>
    <cellStyle name="Comma 2 4 3" xfId="9075"/>
    <cellStyle name="Comma 2 4 4" xfId="9076"/>
    <cellStyle name="Comma 2 4_BP - Raízen Combustíveis" xfId="9077"/>
    <cellStyle name="Comma 2 5" xfId="9078"/>
    <cellStyle name="Comma 2 5 2" xfId="9079"/>
    <cellStyle name="Comma 2 5 3" xfId="9080"/>
    <cellStyle name="Comma 2 5 4" xfId="9081"/>
    <cellStyle name="Comma 2 5_BP - Raízen Combustíveis" xfId="9082"/>
    <cellStyle name="Comma 2 6" xfId="9083"/>
    <cellStyle name="Comma 2 6 2" xfId="9084"/>
    <cellStyle name="Comma 2 6 3" xfId="9085"/>
    <cellStyle name="Comma 2 6 4" xfId="9086"/>
    <cellStyle name="Comma 2 6_BP - Raízen Combustíveis" xfId="9087"/>
    <cellStyle name="Comma 2 7" xfId="9088"/>
    <cellStyle name="Comma 2 7 2" xfId="9089"/>
    <cellStyle name="Comma 2 7_BP - Raízen Combustíveis" xfId="9090"/>
    <cellStyle name="Comma 2 8" xfId="9091"/>
    <cellStyle name="Comma 2 8 2" xfId="9092"/>
    <cellStyle name="Comma 2 8_BP - Raízen Combustíveis" xfId="9093"/>
    <cellStyle name="Comma 2 9" xfId="9094"/>
    <cellStyle name="Comma 2 9 2" xfId="9095"/>
    <cellStyle name="Comma 2 9_BP - Raízen Combustíveis" xfId="9096"/>
    <cellStyle name="Comma 2_Apuração IRPJ_CSLL - Oficial-Alterada" xfId="9097"/>
    <cellStyle name="Comma 20" xfId="9098"/>
    <cellStyle name="Comma 20 2" xfId="9099"/>
    <cellStyle name="Comma 20_BP - Raízen Combustíveis" xfId="9100"/>
    <cellStyle name="Comma 21" xfId="9101"/>
    <cellStyle name="Comma 21 2" xfId="9102"/>
    <cellStyle name="Comma 21 2 2" xfId="9103"/>
    <cellStyle name="Comma 21 2_BP - Raízen Combustíveis" xfId="9104"/>
    <cellStyle name="Comma 21 3" xfId="9105"/>
    <cellStyle name="Comma 21_Base Partes Relacionadas" xfId="9106"/>
    <cellStyle name="Comma 22" xfId="9107"/>
    <cellStyle name="Comma 22 2" xfId="9108"/>
    <cellStyle name="Comma 22 2 2" xfId="9109"/>
    <cellStyle name="Comma 22 2_BP - Raízen Combustíveis" xfId="9110"/>
    <cellStyle name="Comma 22 3" xfId="9111"/>
    <cellStyle name="Comma 22 3 2" xfId="9112"/>
    <cellStyle name="Comma 22 3_BP - Raízen Combustíveis" xfId="9113"/>
    <cellStyle name="Comma 22 4" xfId="9114"/>
    <cellStyle name="Comma 22_Base Partes Relacionadas" xfId="9115"/>
    <cellStyle name="Comma 23" xfId="9116"/>
    <cellStyle name="Comma 23 2" xfId="9117"/>
    <cellStyle name="Comma 23 3" xfId="9118"/>
    <cellStyle name="Comma 23_BP - Raízen Combustíveis" xfId="9119"/>
    <cellStyle name="Comma 24" xfId="9120"/>
    <cellStyle name="Comma 24 10" xfId="9121"/>
    <cellStyle name="Comma 24 2" xfId="9122"/>
    <cellStyle name="Comma 24 2 2" xfId="9123"/>
    <cellStyle name="Comma 24 2 3" xfId="9124"/>
    <cellStyle name="Comma 24 2 4" xfId="9125"/>
    <cellStyle name="Comma 24 2_BP - Raízen Combustíveis" xfId="9126"/>
    <cellStyle name="Comma 24 3" xfId="9127"/>
    <cellStyle name="Comma 24 3 2" xfId="9128"/>
    <cellStyle name="Comma 24 3 3" xfId="9129"/>
    <cellStyle name="Comma 24 3 4" xfId="9130"/>
    <cellStyle name="Comma 24 3_BP - Raízen Combustíveis" xfId="9131"/>
    <cellStyle name="Comma 24 4" xfId="9132"/>
    <cellStyle name="Comma 24 4 2" xfId="9133"/>
    <cellStyle name="Comma 24 4 3" xfId="9134"/>
    <cellStyle name="Comma 24 4_Display" xfId="9135"/>
    <cellStyle name="Comma 24 5" xfId="9136"/>
    <cellStyle name="Comma 24 6" xfId="9137"/>
    <cellStyle name="Comma 24 7" xfId="9138"/>
    <cellStyle name="Comma 24 8" xfId="9139"/>
    <cellStyle name="Comma 24 9" xfId="9140"/>
    <cellStyle name="Comma 24_13-Endividamento" xfId="9141"/>
    <cellStyle name="Comma 25" xfId="9142"/>
    <cellStyle name="Comma 25 2" xfId="9143"/>
    <cellStyle name="Comma 25_BP - Raízen Combustíveis" xfId="9144"/>
    <cellStyle name="Comma 26" xfId="9145"/>
    <cellStyle name="Comma 26 2" xfId="9146"/>
    <cellStyle name="Comma 26_BP - Raízen Combustíveis" xfId="9147"/>
    <cellStyle name="Comma 27" xfId="9148"/>
    <cellStyle name="Comma 27 2" xfId="9149"/>
    <cellStyle name="Comma 27_BP - Raízen Combustíveis" xfId="9150"/>
    <cellStyle name="Comma 28" xfId="9151"/>
    <cellStyle name="Comma 28 2" xfId="9152"/>
    <cellStyle name="Comma 28_BP - Raízen Combustíveis" xfId="9153"/>
    <cellStyle name="Comma 29" xfId="9154"/>
    <cellStyle name="Comma 29 10" xfId="9155"/>
    <cellStyle name="Comma 29 2" xfId="9156"/>
    <cellStyle name="Comma 29 2 2" xfId="9157"/>
    <cellStyle name="Comma 29 2 3" xfId="9158"/>
    <cellStyle name="Comma 29 2 4" xfId="9159"/>
    <cellStyle name="Comma 29 2_BP - Raízen Combustíveis" xfId="9160"/>
    <cellStyle name="Comma 29 3" xfId="9161"/>
    <cellStyle name="Comma 29 4" xfId="9162"/>
    <cellStyle name="Comma 29 5" xfId="9163"/>
    <cellStyle name="Comma 29 6" xfId="9164"/>
    <cellStyle name="Comma 29 7" xfId="9165"/>
    <cellStyle name="Comma 29 8" xfId="9166"/>
    <cellStyle name="Comma 29 9" xfId="9167"/>
    <cellStyle name="Comma 29_Base Partes Relacionadas" xfId="9168"/>
    <cellStyle name="Comma 3" xfId="9169"/>
    <cellStyle name="Comma 3 10" xfId="9170"/>
    <cellStyle name="Comma 3 10 2" xfId="9171"/>
    <cellStyle name="Comma 3 10_BP - Raízen Combustíveis" xfId="9172"/>
    <cellStyle name="Comma 3 11" xfId="9173"/>
    <cellStyle name="Comma 3 11 2" xfId="9174"/>
    <cellStyle name="Comma 3 11_BP - Raízen Combustíveis" xfId="9175"/>
    <cellStyle name="Comma 3 12" xfId="9176"/>
    <cellStyle name="Comma 3 12 2" xfId="9177"/>
    <cellStyle name="Comma 3 12_BP - Raízen Combustíveis" xfId="9178"/>
    <cellStyle name="Comma 3 13" xfId="9179"/>
    <cellStyle name="Comma 3 13 2" xfId="9180"/>
    <cellStyle name="Comma 3 13_BP - Raízen Combustíveis" xfId="9181"/>
    <cellStyle name="Comma 3 14" xfId="9182"/>
    <cellStyle name="Comma 3 14 2" xfId="9183"/>
    <cellStyle name="Comma 3 14_BP - Raízen Combustíveis" xfId="9184"/>
    <cellStyle name="Comma 3 15" xfId="9185"/>
    <cellStyle name="Comma 3 15 2" xfId="9186"/>
    <cellStyle name="Comma 3 15_BP - Raízen Combustíveis" xfId="9187"/>
    <cellStyle name="Comma 3 16" xfId="9188"/>
    <cellStyle name="Comma 3 16 2" xfId="9189"/>
    <cellStyle name="Comma 3 16_BP - Raízen Combustíveis" xfId="9190"/>
    <cellStyle name="Comma 3 17" xfId="9191"/>
    <cellStyle name="Comma 3 17 2" xfId="9192"/>
    <cellStyle name="Comma 3 17_BP - Raízen Combustíveis" xfId="9193"/>
    <cellStyle name="Comma 3 18" xfId="9194"/>
    <cellStyle name="Comma 3 18 2" xfId="9195"/>
    <cellStyle name="Comma 3 18_BP - Raízen Combustíveis" xfId="9196"/>
    <cellStyle name="Comma 3 19" xfId="9197"/>
    <cellStyle name="Comma 3 19 2" xfId="9198"/>
    <cellStyle name="Comma 3 19_BP - Raízen Combustíveis" xfId="9199"/>
    <cellStyle name="Comma 3 2" xfId="9200"/>
    <cellStyle name="Comma 3 2 2" xfId="9201"/>
    <cellStyle name="Comma 3 2 2 2" xfId="9202"/>
    <cellStyle name="Comma 3 2 2_Dep_Judiciais-Contingências" xfId="9203"/>
    <cellStyle name="Comma 3 2 3" xfId="9204"/>
    <cellStyle name="Comma 3 2 4" xfId="9205"/>
    <cellStyle name="Comma 3 2 5" xfId="9206"/>
    <cellStyle name="Comma 3 2_BP - Raízen Combustíveis" xfId="9207"/>
    <cellStyle name="Comma 3 20" xfId="9208"/>
    <cellStyle name="Comma 3 20 2" xfId="9209"/>
    <cellStyle name="Comma 3 20_BP - Raízen Combustíveis" xfId="9210"/>
    <cellStyle name="Comma 3 21" xfId="9211"/>
    <cellStyle name="Comma 3 21 2" xfId="9212"/>
    <cellStyle name="Comma 3 21_BP - Raízen Combustíveis" xfId="9213"/>
    <cellStyle name="Comma 3 22" xfId="9214"/>
    <cellStyle name="Comma 3 22 2" xfId="9215"/>
    <cellStyle name="Comma 3 22_BP - Raízen Combustíveis" xfId="9216"/>
    <cellStyle name="Comma 3 23" xfId="9217"/>
    <cellStyle name="Comma 3 24" xfId="9218"/>
    <cellStyle name="Comma 3 25" xfId="9219"/>
    <cellStyle name="Comma 3 26" xfId="9220"/>
    <cellStyle name="Comma 3 27" xfId="9221"/>
    <cellStyle name="Comma 3 28" xfId="9222"/>
    <cellStyle name="Comma 3 29" xfId="9223"/>
    <cellStyle name="Comma 3 3" xfId="9224"/>
    <cellStyle name="Comma 3 3 2" xfId="9225"/>
    <cellStyle name="Comma 3 3 3" xfId="9226"/>
    <cellStyle name="Comma 3 3 4" xfId="9227"/>
    <cellStyle name="Comma 3 3_BP - Raízen Combustíveis" xfId="9228"/>
    <cellStyle name="Comma 3 30" xfId="9229"/>
    <cellStyle name="Comma 3 31" xfId="9230"/>
    <cellStyle name="Comma 3 32" xfId="9231"/>
    <cellStyle name="Comma 3 33" xfId="9232"/>
    <cellStyle name="Comma 3 34" xfId="9233"/>
    <cellStyle name="Comma 3 35" xfId="9234"/>
    <cellStyle name="Comma 3 36" xfId="9235"/>
    <cellStyle name="Comma 3 37" xfId="9236"/>
    <cellStyle name="Comma 3 38" xfId="9237"/>
    <cellStyle name="Comma 3 39" xfId="9238"/>
    <cellStyle name="Comma 3 4" xfId="9239"/>
    <cellStyle name="Comma 3 4 2" xfId="9240"/>
    <cellStyle name="Comma 3 4 3" xfId="9241"/>
    <cellStyle name="Comma 3 4 4" xfId="9242"/>
    <cellStyle name="Comma 3 4_BP - Raízen Combustíveis" xfId="9243"/>
    <cellStyle name="Comma 3 40" xfId="9244"/>
    <cellStyle name="Comma 3 5" xfId="9245"/>
    <cellStyle name="Comma 3 5 2" xfId="9246"/>
    <cellStyle name="Comma 3 5 3" xfId="9247"/>
    <cellStyle name="Comma 3 5 4" xfId="9248"/>
    <cellStyle name="Comma 3 5_BP - Raízen Combustíveis" xfId="9249"/>
    <cellStyle name="Comma 3 6" xfId="9250"/>
    <cellStyle name="Comma 3 6 2" xfId="9251"/>
    <cellStyle name="Comma 3 6_BP - Raízen Combustíveis" xfId="9252"/>
    <cellStyle name="Comma 3 7" xfId="9253"/>
    <cellStyle name="Comma 3 7 2" xfId="9254"/>
    <cellStyle name="Comma 3 7_BP - Raízen Combustíveis" xfId="9255"/>
    <cellStyle name="Comma 3 8" xfId="9256"/>
    <cellStyle name="Comma 3 8 2" xfId="9257"/>
    <cellStyle name="Comma 3 8_BP - Raízen Combustíveis" xfId="9258"/>
    <cellStyle name="Comma 3 9" xfId="9259"/>
    <cellStyle name="Comma 3 9 2" xfId="9260"/>
    <cellStyle name="Comma 3 9_BP - Raízen Combustíveis" xfId="9261"/>
    <cellStyle name="Comma 3_Base Partes Relacionadas" xfId="9262"/>
    <cellStyle name="Comma 30" xfId="9263"/>
    <cellStyle name="Comma 30 2" xfId="9264"/>
    <cellStyle name="Comma 30 3" xfId="9265"/>
    <cellStyle name="Comma 30_BP - Raízen Combustíveis" xfId="9266"/>
    <cellStyle name="Comma 31" xfId="9267"/>
    <cellStyle name="Comma 31 2" xfId="9268"/>
    <cellStyle name="Comma 31_BP - Raízen Combustíveis" xfId="9269"/>
    <cellStyle name="Comma 32" xfId="9270"/>
    <cellStyle name="Comma 32 2" xfId="9271"/>
    <cellStyle name="Comma 32_BP - Raízen Combustíveis" xfId="9272"/>
    <cellStyle name="Comma 33" xfId="9273"/>
    <cellStyle name="Comma 33 2" xfId="9274"/>
    <cellStyle name="Comma 33_BP - Raízen Combustíveis" xfId="9275"/>
    <cellStyle name="Comma 34" xfId="9276"/>
    <cellStyle name="Comma 34 2" xfId="9277"/>
    <cellStyle name="Comma 34_BP - Raízen Combustíveis" xfId="9278"/>
    <cellStyle name="Comma 35" xfId="9279"/>
    <cellStyle name="Comma 35 10" xfId="9280"/>
    <cellStyle name="Comma 35 2" xfId="9281"/>
    <cellStyle name="Comma 35 2 2" xfId="9282"/>
    <cellStyle name="Comma 35 2 3" xfId="9283"/>
    <cellStyle name="Comma 35 2 4" xfId="9284"/>
    <cellStyle name="Comma 35 2_BP - Raízen Combustíveis" xfId="9285"/>
    <cellStyle name="Comma 35 3" xfId="9286"/>
    <cellStyle name="Comma 35 4" xfId="9287"/>
    <cellStyle name="Comma 35 5" xfId="9288"/>
    <cellStyle name="Comma 35 6" xfId="9289"/>
    <cellStyle name="Comma 35 7" xfId="9290"/>
    <cellStyle name="Comma 35 8" xfId="9291"/>
    <cellStyle name="Comma 35 9" xfId="9292"/>
    <cellStyle name="Comma 35_Base Partes Relacionadas" xfId="9293"/>
    <cellStyle name="Comma 36" xfId="9294"/>
    <cellStyle name="Comma 36 2" xfId="9295"/>
    <cellStyle name="Comma 36_BP - Raízen Combustíveis" xfId="9296"/>
    <cellStyle name="Comma 37" xfId="9297"/>
    <cellStyle name="Comma 37 2" xfId="9298"/>
    <cellStyle name="Comma 37_BP - Raízen Combustíveis" xfId="9299"/>
    <cellStyle name="Comma 38" xfId="9300"/>
    <cellStyle name="Comma 38 2" xfId="9301"/>
    <cellStyle name="Comma 38_BP - Raízen Combustíveis" xfId="9302"/>
    <cellStyle name="Comma 39" xfId="9303"/>
    <cellStyle name="Comma 39 2" xfId="9304"/>
    <cellStyle name="Comma 39 3" xfId="9305"/>
    <cellStyle name="Comma 39_BP - Raízen Combustíveis" xfId="9306"/>
    <cellStyle name="Comma 4" xfId="9307"/>
    <cellStyle name="Comma 4 10" xfId="9308"/>
    <cellStyle name="Comma 4 11" xfId="9309"/>
    <cellStyle name="Comma 4 12" xfId="9310"/>
    <cellStyle name="Comma 4 2" xfId="9311"/>
    <cellStyle name="Comma 4 2 2" xfId="9312"/>
    <cellStyle name="Comma 4 2 3" xfId="9313"/>
    <cellStyle name="Comma 4 2 4" xfId="9314"/>
    <cellStyle name="Comma 4 2_BP - Raízen Combustíveis" xfId="9315"/>
    <cellStyle name="Comma 4 3" xfId="9316"/>
    <cellStyle name="Comma 4 3 2" xfId="9317"/>
    <cellStyle name="Comma 4 3 3" xfId="9318"/>
    <cellStyle name="Comma 4 3 4" xfId="9319"/>
    <cellStyle name="Comma 4 3_BP - Raízen Combustíveis" xfId="9320"/>
    <cellStyle name="Comma 4 4" xfId="9321"/>
    <cellStyle name="Comma 4 4 2" xfId="9322"/>
    <cellStyle name="Comma 4 4 3" xfId="9323"/>
    <cellStyle name="Comma 4 4 4" xfId="9324"/>
    <cellStyle name="Comma 4 4_BP - Raízen Combustíveis" xfId="9325"/>
    <cellStyle name="Comma 4 5" xfId="9326"/>
    <cellStyle name="Comma 4 5 2" xfId="9327"/>
    <cellStyle name="Comma 4 5 3" xfId="9328"/>
    <cellStyle name="Comma 4 5 4" xfId="9329"/>
    <cellStyle name="Comma 4 5_BP - Raízen Combustíveis" xfId="9330"/>
    <cellStyle name="Comma 4 6" xfId="9331"/>
    <cellStyle name="Comma 4 6 2" xfId="9332"/>
    <cellStyle name="Comma 4 6_BP - Raízen Combustíveis" xfId="9333"/>
    <cellStyle name="Comma 4 7" xfId="9334"/>
    <cellStyle name="Comma 4 7 2" xfId="9335"/>
    <cellStyle name="Comma 4 7_BP - Raízen Combustíveis" xfId="9336"/>
    <cellStyle name="Comma 4 8" xfId="9337"/>
    <cellStyle name="Comma 4 9" xfId="9338"/>
    <cellStyle name="Comma 4_13-Endividamento" xfId="9339"/>
    <cellStyle name="Comma 40" xfId="9340"/>
    <cellStyle name="Comma 40 2" xfId="9341"/>
    <cellStyle name="Comma 40_BP - Raízen Combustíveis" xfId="9342"/>
    <cellStyle name="Comma 41" xfId="9343"/>
    <cellStyle name="Comma 41 2" xfId="9344"/>
    <cellStyle name="Comma 41_BP - Raízen Combustíveis" xfId="9345"/>
    <cellStyle name="Comma 42" xfId="9346"/>
    <cellStyle name="Comma 42 2" xfId="9347"/>
    <cellStyle name="Comma 42_BP - Raízen Combustíveis" xfId="9348"/>
    <cellStyle name="Comma 43" xfId="9349"/>
    <cellStyle name="Comma 43 2" xfId="9350"/>
    <cellStyle name="Comma 43 3" xfId="9351"/>
    <cellStyle name="Comma 43_BP - Raízen Combustíveis" xfId="9352"/>
    <cellStyle name="Comma 44" xfId="9353"/>
    <cellStyle name="Comma 44 2" xfId="9354"/>
    <cellStyle name="Comma 44_BP - Raízen Combustíveis" xfId="9355"/>
    <cellStyle name="Comma 45" xfId="9356"/>
    <cellStyle name="Comma 45 2" xfId="9357"/>
    <cellStyle name="Comma 45_Jan'15" xfId="9358"/>
    <cellStyle name="Comma 46" xfId="9359"/>
    <cellStyle name="Comma 47" xfId="9360"/>
    <cellStyle name="Comma 47 2" xfId="9361"/>
    <cellStyle name="Comma 47_Jan'15" xfId="9362"/>
    <cellStyle name="Comma 48" xfId="9363"/>
    <cellStyle name="Comma 49" xfId="9364"/>
    <cellStyle name="Comma 5" xfId="9365"/>
    <cellStyle name="Comma 5 2" xfId="9366"/>
    <cellStyle name="Comma 5 2 2" xfId="9367"/>
    <cellStyle name="Comma 5 2 2 2" xfId="9368"/>
    <cellStyle name="Comma 5 2 2_BP - Raízen Combustíveis" xfId="9369"/>
    <cellStyle name="Comma 5 2 3" xfId="9370"/>
    <cellStyle name="Comma 5 2 3 2" xfId="9371"/>
    <cellStyle name="Comma 5 2 3_Dep_Judiciais-Contingências" xfId="9372"/>
    <cellStyle name="Comma 5 2 4" xfId="9373"/>
    <cellStyle name="Comma 5 2_13-Endividamento" xfId="9374"/>
    <cellStyle name="Comma 5 3" xfId="9375"/>
    <cellStyle name="Comma 5 3 2" xfId="9376"/>
    <cellStyle name="Comma 5 3 2 2" xfId="9377"/>
    <cellStyle name="Comma 5 3 2 2 2" xfId="9378"/>
    <cellStyle name="Comma 5 3 2 2 2 2" xfId="9379"/>
    <cellStyle name="Comma 5 3 2 2 2 2 2" xfId="9380"/>
    <cellStyle name="Comma 5 3 2 2 2 2_Dep_Judiciais-Contingências" xfId="9381"/>
    <cellStyle name="Comma 5 3 2 2 2 3" xfId="9382"/>
    <cellStyle name="Comma 5 3 2 2 2 4" xfId="9383"/>
    <cellStyle name="Comma 5 3 2 2 2_Dep_Judiciais-Contingências" xfId="9384"/>
    <cellStyle name="Comma 5 3 2 2 3" xfId="9385"/>
    <cellStyle name="Comma 5 3 2 2 3 2" xfId="9386"/>
    <cellStyle name="Comma 5 3 2 2 3_Dep_Judiciais-Contingências" xfId="9387"/>
    <cellStyle name="Comma 5 3 2 2 4" xfId="9388"/>
    <cellStyle name="Comma 5 3 2 2 5" xfId="9389"/>
    <cellStyle name="Comma 5 3 2 2_Dep_Judiciais-Contingências" xfId="9390"/>
    <cellStyle name="Comma 5 3 2 3" xfId="9391"/>
    <cellStyle name="Comma 5 3 2 3 2" xfId="9392"/>
    <cellStyle name="Comma 5 3 2 3 2 2" xfId="9393"/>
    <cellStyle name="Comma 5 3 2 3 2 2 2" xfId="9394"/>
    <cellStyle name="Comma 5 3 2 3 2 2_Dep_Judiciais-Contingências" xfId="9395"/>
    <cellStyle name="Comma 5 3 2 3 2 3" xfId="9396"/>
    <cellStyle name="Comma 5 3 2 3 2 4" xfId="9397"/>
    <cellStyle name="Comma 5 3 2 3 2_Dep_Judiciais-Contingências" xfId="9398"/>
    <cellStyle name="Comma 5 3 2 3 3" xfId="9399"/>
    <cellStyle name="Comma 5 3 2 3 3 2" xfId="9400"/>
    <cellStyle name="Comma 5 3 2 3 3_Dep_Judiciais-Contingências" xfId="9401"/>
    <cellStyle name="Comma 5 3 2 3 4" xfId="9402"/>
    <cellStyle name="Comma 5 3 2 3 5" xfId="9403"/>
    <cellStyle name="Comma 5 3 2 3_Dep_Judiciais-Contingências" xfId="9404"/>
    <cellStyle name="Comma 5 3 2 4" xfId="9405"/>
    <cellStyle name="Comma 5 3 2 4 2" xfId="9406"/>
    <cellStyle name="Comma 5 3 2 4 2 2" xfId="9407"/>
    <cellStyle name="Comma 5 3 2 4 2_Dep_Judiciais-Contingências" xfId="9408"/>
    <cellStyle name="Comma 5 3 2 4 3" xfId="9409"/>
    <cellStyle name="Comma 5 3 2 4 4" xfId="9410"/>
    <cellStyle name="Comma 5 3 2 4_Dep_Judiciais-Contingências" xfId="9411"/>
    <cellStyle name="Comma 5 3 2 5" xfId="9412"/>
    <cellStyle name="Comma 5 3 2 5 2" xfId="9413"/>
    <cellStyle name="Comma 5 3 2 5_Dep_Judiciais-Contingências" xfId="9414"/>
    <cellStyle name="Comma 5 3 2 6" xfId="9415"/>
    <cellStyle name="Comma 5 3 2 7" xfId="9416"/>
    <cellStyle name="Comma 5 3 2_Dep_Judiciais-Contingências" xfId="9417"/>
    <cellStyle name="Comma 5 3 3" xfId="9418"/>
    <cellStyle name="Comma 5 3 3 2" xfId="9419"/>
    <cellStyle name="Comma 5 3 3 2 2" xfId="9420"/>
    <cellStyle name="Comma 5 3 3 2 2 2" xfId="9421"/>
    <cellStyle name="Comma 5 3 3 2 2_Dep_Judiciais-Contingências" xfId="9422"/>
    <cellStyle name="Comma 5 3 3 2 3" xfId="9423"/>
    <cellStyle name="Comma 5 3 3 2 4" xfId="9424"/>
    <cellStyle name="Comma 5 3 3 2_Dep_Judiciais-Contingências" xfId="9425"/>
    <cellStyle name="Comma 5 3 3 3" xfId="9426"/>
    <cellStyle name="Comma 5 3 3 3 2" xfId="9427"/>
    <cellStyle name="Comma 5 3 3 3_Dep_Judiciais-Contingências" xfId="9428"/>
    <cellStyle name="Comma 5 3 3 4" xfId="9429"/>
    <cellStyle name="Comma 5 3 3 5" xfId="9430"/>
    <cellStyle name="Comma 5 3 3_Dep_Judiciais-Contingências" xfId="9431"/>
    <cellStyle name="Comma 5 3 4" xfId="9432"/>
    <cellStyle name="Comma 5 3 4 2" xfId="9433"/>
    <cellStyle name="Comma 5 3 4 2 2" xfId="9434"/>
    <cellStyle name="Comma 5 3 4 2 2 2" xfId="9435"/>
    <cellStyle name="Comma 5 3 4 2 2_Dep_Judiciais-Contingências" xfId="9436"/>
    <cellStyle name="Comma 5 3 4 2 3" xfId="9437"/>
    <cellStyle name="Comma 5 3 4 2 4" xfId="9438"/>
    <cellStyle name="Comma 5 3 4 2_Dep_Judiciais-Contingências" xfId="9439"/>
    <cellStyle name="Comma 5 3 4 3" xfId="9440"/>
    <cellStyle name="Comma 5 3 4 3 2" xfId="9441"/>
    <cellStyle name="Comma 5 3 4 3_Dep_Judiciais-Contingências" xfId="9442"/>
    <cellStyle name="Comma 5 3 4 4" xfId="9443"/>
    <cellStyle name="Comma 5 3 4 5" xfId="9444"/>
    <cellStyle name="Comma 5 3 4_Dep_Judiciais-Contingências" xfId="9445"/>
    <cellStyle name="Comma 5 3 5" xfId="9446"/>
    <cellStyle name="Comma 5 3 5 2" xfId="9447"/>
    <cellStyle name="Comma 5 3 5 2 2" xfId="9448"/>
    <cellStyle name="Comma 5 3 5 2_Dep_Judiciais-Contingências" xfId="9449"/>
    <cellStyle name="Comma 5 3 5 3" xfId="9450"/>
    <cellStyle name="Comma 5 3 5 4" xfId="9451"/>
    <cellStyle name="Comma 5 3 5_Dep_Judiciais-Contingências" xfId="9452"/>
    <cellStyle name="Comma 5 3 6" xfId="9453"/>
    <cellStyle name="Comma 5 3 6 2" xfId="9454"/>
    <cellStyle name="Comma 5 3 6_Dep_Judiciais-Contingências" xfId="9455"/>
    <cellStyle name="Comma 5 3 7" xfId="9456"/>
    <cellStyle name="Comma 5 3 8" xfId="9457"/>
    <cellStyle name="Comma 5 3 9" xfId="9458"/>
    <cellStyle name="Comma 5 3_BP - Raízen Combustíveis" xfId="9459"/>
    <cellStyle name="Comma 5 4" xfId="9460"/>
    <cellStyle name="Comma 5 4 2" xfId="9461"/>
    <cellStyle name="Comma 5 4 2 2" xfId="9462"/>
    <cellStyle name="Comma 5 4 2 2 2" xfId="9463"/>
    <cellStyle name="Comma 5 4 2 2 2 2" xfId="9464"/>
    <cellStyle name="Comma 5 4 2 2 2 2 2" xfId="9465"/>
    <cellStyle name="Comma 5 4 2 2 2 2_Dep_Judiciais-Contingências" xfId="9466"/>
    <cellStyle name="Comma 5 4 2 2 2 3" xfId="9467"/>
    <cellStyle name="Comma 5 4 2 2 2 4" xfId="9468"/>
    <cellStyle name="Comma 5 4 2 2 2_Dep_Judiciais-Contingências" xfId="9469"/>
    <cellStyle name="Comma 5 4 2 2 3" xfId="9470"/>
    <cellStyle name="Comma 5 4 2 2 3 2" xfId="9471"/>
    <cellStyle name="Comma 5 4 2 2 3_Dep_Judiciais-Contingências" xfId="9472"/>
    <cellStyle name="Comma 5 4 2 2 4" xfId="9473"/>
    <cellStyle name="Comma 5 4 2 2 5" xfId="9474"/>
    <cellStyle name="Comma 5 4 2 2_Dep_Judiciais-Contingências" xfId="9475"/>
    <cellStyle name="Comma 5 4 2 3" xfId="9476"/>
    <cellStyle name="Comma 5 4 2 3 2" xfId="9477"/>
    <cellStyle name="Comma 5 4 2 3 2 2" xfId="9478"/>
    <cellStyle name="Comma 5 4 2 3 2 2 2" xfId="9479"/>
    <cellStyle name="Comma 5 4 2 3 2 2_Dep_Judiciais-Contingências" xfId="9480"/>
    <cellStyle name="Comma 5 4 2 3 2 3" xfId="9481"/>
    <cellStyle name="Comma 5 4 2 3 2 4" xfId="9482"/>
    <cellStyle name="Comma 5 4 2 3 2_Dep_Judiciais-Contingências" xfId="9483"/>
    <cellStyle name="Comma 5 4 2 3 3" xfId="9484"/>
    <cellStyle name="Comma 5 4 2 3 3 2" xfId="9485"/>
    <cellStyle name="Comma 5 4 2 3 3_Dep_Judiciais-Contingências" xfId="9486"/>
    <cellStyle name="Comma 5 4 2 3 4" xfId="9487"/>
    <cellStyle name="Comma 5 4 2 3 5" xfId="9488"/>
    <cellStyle name="Comma 5 4 2 3_Dep_Judiciais-Contingências" xfId="9489"/>
    <cellStyle name="Comma 5 4 2 4" xfId="9490"/>
    <cellStyle name="Comma 5 4 2 4 2" xfId="9491"/>
    <cellStyle name="Comma 5 4 2 4 2 2" xfId="9492"/>
    <cellStyle name="Comma 5 4 2 4 2_Dep_Judiciais-Contingências" xfId="9493"/>
    <cellStyle name="Comma 5 4 2 4 3" xfId="9494"/>
    <cellStyle name="Comma 5 4 2 4 4" xfId="9495"/>
    <cellStyle name="Comma 5 4 2 4_Dep_Judiciais-Contingências" xfId="9496"/>
    <cellStyle name="Comma 5 4 2 5" xfId="9497"/>
    <cellStyle name="Comma 5 4 2 5 2" xfId="9498"/>
    <cellStyle name="Comma 5 4 2 5_Dep_Judiciais-Contingências" xfId="9499"/>
    <cellStyle name="Comma 5 4 2 6" xfId="9500"/>
    <cellStyle name="Comma 5 4 2 7" xfId="9501"/>
    <cellStyle name="Comma 5 4 2_Dep_Judiciais-Contingências" xfId="9502"/>
    <cellStyle name="Comma 5 4 3" xfId="9503"/>
    <cellStyle name="Comma 5 4 3 2" xfId="9504"/>
    <cellStyle name="Comma 5 4 3 2 2" xfId="9505"/>
    <cellStyle name="Comma 5 4 3 2 2 2" xfId="9506"/>
    <cellStyle name="Comma 5 4 3 2 2_Dep_Judiciais-Contingências" xfId="9507"/>
    <cellStyle name="Comma 5 4 3 2 3" xfId="9508"/>
    <cellStyle name="Comma 5 4 3 2 4" xfId="9509"/>
    <cellStyle name="Comma 5 4 3 2_Dep_Judiciais-Contingências" xfId="9510"/>
    <cellStyle name="Comma 5 4 3 3" xfId="9511"/>
    <cellStyle name="Comma 5 4 3 3 2" xfId="9512"/>
    <cellStyle name="Comma 5 4 3 3_Dep_Judiciais-Contingências" xfId="9513"/>
    <cellStyle name="Comma 5 4 3 4" xfId="9514"/>
    <cellStyle name="Comma 5 4 3 5" xfId="9515"/>
    <cellStyle name="Comma 5 4 3_Dep_Judiciais-Contingências" xfId="9516"/>
    <cellStyle name="Comma 5 4 4" xfId="9517"/>
    <cellStyle name="Comma 5 4 4 2" xfId="9518"/>
    <cellStyle name="Comma 5 4 4 2 2" xfId="9519"/>
    <cellStyle name="Comma 5 4 4 2 2 2" xfId="9520"/>
    <cellStyle name="Comma 5 4 4 2 2_Dep_Judiciais-Contingências" xfId="9521"/>
    <cellStyle name="Comma 5 4 4 2 3" xfId="9522"/>
    <cellStyle name="Comma 5 4 4 2 4" xfId="9523"/>
    <cellStyle name="Comma 5 4 4 2_Dep_Judiciais-Contingências" xfId="9524"/>
    <cellStyle name="Comma 5 4 4 3" xfId="9525"/>
    <cellStyle name="Comma 5 4 4 3 2" xfId="9526"/>
    <cellStyle name="Comma 5 4 4 3_Dep_Judiciais-Contingências" xfId="9527"/>
    <cellStyle name="Comma 5 4 4 4" xfId="9528"/>
    <cellStyle name="Comma 5 4 4 5" xfId="9529"/>
    <cellStyle name="Comma 5 4 4_Dep_Judiciais-Contingências" xfId="9530"/>
    <cellStyle name="Comma 5 4 5" xfId="9531"/>
    <cellStyle name="Comma 5 4 5 2" xfId="9532"/>
    <cellStyle name="Comma 5 4 5 2 2" xfId="9533"/>
    <cellStyle name="Comma 5 4 5 2_Dep_Judiciais-Contingências" xfId="9534"/>
    <cellStyle name="Comma 5 4 5 3" xfId="9535"/>
    <cellStyle name="Comma 5 4 5 4" xfId="9536"/>
    <cellStyle name="Comma 5 4 5_Dep_Judiciais-Contingências" xfId="9537"/>
    <cellStyle name="Comma 5 4 6" xfId="9538"/>
    <cellStyle name="Comma 5 4 6 2" xfId="9539"/>
    <cellStyle name="Comma 5 4 6_Dep_Judiciais-Contingências" xfId="9540"/>
    <cellStyle name="Comma 5 4 7" xfId="9541"/>
    <cellStyle name="Comma 5 4 8" xfId="9542"/>
    <cellStyle name="Comma 5 4 9" xfId="9543"/>
    <cellStyle name="Comma 5 4_Dep_Judiciais-Contingências" xfId="9544"/>
    <cellStyle name="Comma 5 5" xfId="9545"/>
    <cellStyle name="Comma 5 5 2" xfId="9546"/>
    <cellStyle name="Comma 5 5 2 2" xfId="9547"/>
    <cellStyle name="Comma 5 5 2 2 2" xfId="9548"/>
    <cellStyle name="Comma 5 5 2 2 2 2" xfId="9549"/>
    <cellStyle name="Comma 5 5 2 2 2 2 2" xfId="9550"/>
    <cellStyle name="Comma 5 5 2 2 2 2_Dep_Judiciais-Contingências" xfId="9551"/>
    <cellStyle name="Comma 5 5 2 2 2 3" xfId="9552"/>
    <cellStyle name="Comma 5 5 2 2 2 4" xfId="9553"/>
    <cellStyle name="Comma 5 5 2 2 2_Dep_Judiciais-Contingências" xfId="9554"/>
    <cellStyle name="Comma 5 5 2 2 3" xfId="9555"/>
    <cellStyle name="Comma 5 5 2 2 3 2" xfId="9556"/>
    <cellStyle name="Comma 5 5 2 2 3_Dep_Judiciais-Contingências" xfId="9557"/>
    <cellStyle name="Comma 5 5 2 2 4" xfId="9558"/>
    <cellStyle name="Comma 5 5 2 2 5" xfId="9559"/>
    <cellStyle name="Comma 5 5 2 2_Dep_Judiciais-Contingências" xfId="9560"/>
    <cellStyle name="Comma 5 5 2 3" xfId="9561"/>
    <cellStyle name="Comma 5 5 2 3 2" xfId="9562"/>
    <cellStyle name="Comma 5 5 2 3 2 2" xfId="9563"/>
    <cellStyle name="Comma 5 5 2 3 2 2 2" xfId="9564"/>
    <cellStyle name="Comma 5 5 2 3 2 2_Dep_Judiciais-Contingências" xfId="9565"/>
    <cellStyle name="Comma 5 5 2 3 2 3" xfId="9566"/>
    <cellStyle name="Comma 5 5 2 3 2 4" xfId="9567"/>
    <cellStyle name="Comma 5 5 2 3 2_Dep_Judiciais-Contingências" xfId="9568"/>
    <cellStyle name="Comma 5 5 2 3 3" xfId="9569"/>
    <cellStyle name="Comma 5 5 2 3 3 2" xfId="9570"/>
    <cellStyle name="Comma 5 5 2 3 3_Dep_Judiciais-Contingências" xfId="9571"/>
    <cellStyle name="Comma 5 5 2 3 4" xfId="9572"/>
    <cellStyle name="Comma 5 5 2 3 5" xfId="9573"/>
    <cellStyle name="Comma 5 5 2 3_Dep_Judiciais-Contingências" xfId="9574"/>
    <cellStyle name="Comma 5 5 2 4" xfId="9575"/>
    <cellStyle name="Comma 5 5 2 4 2" xfId="9576"/>
    <cellStyle name="Comma 5 5 2 4 2 2" xfId="9577"/>
    <cellStyle name="Comma 5 5 2 4 2_Dep_Judiciais-Contingências" xfId="9578"/>
    <cellStyle name="Comma 5 5 2 4 3" xfId="9579"/>
    <cellStyle name="Comma 5 5 2 4 4" xfId="9580"/>
    <cellStyle name="Comma 5 5 2 4_Dep_Judiciais-Contingências" xfId="9581"/>
    <cellStyle name="Comma 5 5 2 5" xfId="9582"/>
    <cellStyle name="Comma 5 5 2 5 2" xfId="9583"/>
    <cellStyle name="Comma 5 5 2 5_Dep_Judiciais-Contingências" xfId="9584"/>
    <cellStyle name="Comma 5 5 2 6" xfId="9585"/>
    <cellStyle name="Comma 5 5 2 7" xfId="9586"/>
    <cellStyle name="Comma 5 5 2_Dep_Judiciais-Contingências" xfId="9587"/>
    <cellStyle name="Comma 5 5 3" xfId="9588"/>
    <cellStyle name="Comma 5 5 3 2" xfId="9589"/>
    <cellStyle name="Comma 5 5 3 2 2" xfId="9590"/>
    <cellStyle name="Comma 5 5 3 2 2 2" xfId="9591"/>
    <cellStyle name="Comma 5 5 3 2 2_Dep_Judiciais-Contingências" xfId="9592"/>
    <cellStyle name="Comma 5 5 3 2 3" xfId="9593"/>
    <cellStyle name="Comma 5 5 3 2 4" xfId="9594"/>
    <cellStyle name="Comma 5 5 3 2_Dep_Judiciais-Contingências" xfId="9595"/>
    <cellStyle name="Comma 5 5 3 3" xfId="9596"/>
    <cellStyle name="Comma 5 5 3 3 2" xfId="9597"/>
    <cellStyle name="Comma 5 5 3 3_Dep_Judiciais-Contingências" xfId="9598"/>
    <cellStyle name="Comma 5 5 3 4" xfId="9599"/>
    <cellStyle name="Comma 5 5 3 5" xfId="9600"/>
    <cellStyle name="Comma 5 5 3_Dep_Judiciais-Contingências" xfId="9601"/>
    <cellStyle name="Comma 5 5 4" xfId="9602"/>
    <cellStyle name="Comma 5 5 4 2" xfId="9603"/>
    <cellStyle name="Comma 5 5 4 2 2" xfId="9604"/>
    <cellStyle name="Comma 5 5 4 2 2 2" xfId="9605"/>
    <cellStyle name="Comma 5 5 4 2 2_Dep_Judiciais-Contingências" xfId="9606"/>
    <cellStyle name="Comma 5 5 4 2 3" xfId="9607"/>
    <cellStyle name="Comma 5 5 4 2 4" xfId="9608"/>
    <cellStyle name="Comma 5 5 4 2_Dep_Judiciais-Contingências" xfId="9609"/>
    <cellStyle name="Comma 5 5 4 3" xfId="9610"/>
    <cellStyle name="Comma 5 5 4 3 2" xfId="9611"/>
    <cellStyle name="Comma 5 5 4 3_Dep_Judiciais-Contingências" xfId="9612"/>
    <cellStyle name="Comma 5 5 4 4" xfId="9613"/>
    <cellStyle name="Comma 5 5 4 5" xfId="9614"/>
    <cellStyle name="Comma 5 5 4_Dep_Judiciais-Contingências" xfId="9615"/>
    <cellStyle name="Comma 5 5 5" xfId="9616"/>
    <cellStyle name="Comma 5 5 5 2" xfId="9617"/>
    <cellStyle name="Comma 5 5 5 2 2" xfId="9618"/>
    <cellStyle name="Comma 5 5 5 2_Dep_Judiciais-Contingências" xfId="9619"/>
    <cellStyle name="Comma 5 5 5 3" xfId="9620"/>
    <cellStyle name="Comma 5 5 5 4" xfId="9621"/>
    <cellStyle name="Comma 5 5 5_Dep_Judiciais-Contingências" xfId="9622"/>
    <cellStyle name="Comma 5 5 6" xfId="9623"/>
    <cellStyle name="Comma 5 5 6 2" xfId="9624"/>
    <cellStyle name="Comma 5 5 6_Dep_Judiciais-Contingências" xfId="9625"/>
    <cellStyle name="Comma 5 5 7" xfId="9626"/>
    <cellStyle name="Comma 5 5 8" xfId="9627"/>
    <cellStyle name="Comma 5 5_Dep_Judiciais-Contingências" xfId="9628"/>
    <cellStyle name="Comma 5 6" xfId="9629"/>
    <cellStyle name="Comma 5 7" xfId="9630"/>
    <cellStyle name="Comma 5 8" xfId="9631"/>
    <cellStyle name="Comma 5_13-Endividamento" xfId="9632"/>
    <cellStyle name="Comma 50" xfId="9633"/>
    <cellStyle name="Comma 51" xfId="9634"/>
    <cellStyle name="Comma 52" xfId="9635"/>
    <cellStyle name="Comma 52 2" xfId="9636"/>
    <cellStyle name="Comma 52_BP - Raízen Combustíveis" xfId="9637"/>
    <cellStyle name="Comma 53" xfId="9638"/>
    <cellStyle name="Comma 54" xfId="9639"/>
    <cellStyle name="Comma 55" xfId="9640"/>
    <cellStyle name="Comma 56" xfId="9641"/>
    <cellStyle name="Comma 57" xfId="9642"/>
    <cellStyle name="Comma 58" xfId="9643"/>
    <cellStyle name="Comma 59" xfId="9644"/>
    <cellStyle name="Comma 6" xfId="9645"/>
    <cellStyle name="Comma 6 2" xfId="9646"/>
    <cellStyle name="Comma 6 2 2" xfId="9647"/>
    <cellStyle name="Comma 6 2 2 2" xfId="9648"/>
    <cellStyle name="Comma 6 2 2 2 2" xfId="9649"/>
    <cellStyle name="Comma 6 2 2 2 2 2" xfId="9650"/>
    <cellStyle name="Comma 6 2 2 2 2 2 2" xfId="9651"/>
    <cellStyle name="Comma 6 2 2 2 2 2_Dep_Judiciais-Contingências" xfId="9652"/>
    <cellStyle name="Comma 6 2 2 2 2 3" xfId="9653"/>
    <cellStyle name="Comma 6 2 2 2 2 4" xfId="9654"/>
    <cellStyle name="Comma 6 2 2 2 2_Dep_Judiciais-Contingências" xfId="9655"/>
    <cellStyle name="Comma 6 2 2 2 3" xfId="9656"/>
    <cellStyle name="Comma 6 2 2 2 3 2" xfId="9657"/>
    <cellStyle name="Comma 6 2 2 2 3_Dep_Judiciais-Contingências" xfId="9658"/>
    <cellStyle name="Comma 6 2 2 2 4" xfId="9659"/>
    <cellStyle name="Comma 6 2 2 2 5" xfId="9660"/>
    <cellStyle name="Comma 6 2 2 2_Dep_Judiciais-Contingências" xfId="9661"/>
    <cellStyle name="Comma 6 2 2 3" xfId="9662"/>
    <cellStyle name="Comma 6 2 2 3 2" xfId="9663"/>
    <cellStyle name="Comma 6 2 2 3 2 2" xfId="9664"/>
    <cellStyle name="Comma 6 2 2 3 2 2 2" xfId="9665"/>
    <cellStyle name="Comma 6 2 2 3 2 2_Dep_Judiciais-Contingências" xfId="9666"/>
    <cellStyle name="Comma 6 2 2 3 2 3" xfId="9667"/>
    <cellStyle name="Comma 6 2 2 3 2 4" xfId="9668"/>
    <cellStyle name="Comma 6 2 2 3 2_Dep_Judiciais-Contingências" xfId="9669"/>
    <cellStyle name="Comma 6 2 2 3 3" xfId="9670"/>
    <cellStyle name="Comma 6 2 2 3 3 2" xfId="9671"/>
    <cellStyle name="Comma 6 2 2 3 3_Dep_Judiciais-Contingências" xfId="9672"/>
    <cellStyle name="Comma 6 2 2 3 4" xfId="9673"/>
    <cellStyle name="Comma 6 2 2 3 5" xfId="9674"/>
    <cellStyle name="Comma 6 2 2 3_Dep_Judiciais-Contingências" xfId="9675"/>
    <cellStyle name="Comma 6 2 2 4" xfId="9676"/>
    <cellStyle name="Comma 6 2 2 4 2" xfId="9677"/>
    <cellStyle name="Comma 6 2 2 4 2 2" xfId="9678"/>
    <cellStyle name="Comma 6 2 2 4 2_Dep_Judiciais-Contingências" xfId="9679"/>
    <cellStyle name="Comma 6 2 2 4 3" xfId="9680"/>
    <cellStyle name="Comma 6 2 2 4 4" xfId="9681"/>
    <cellStyle name="Comma 6 2 2 4_Dep_Judiciais-Contingências" xfId="9682"/>
    <cellStyle name="Comma 6 2 2 5" xfId="9683"/>
    <cellStyle name="Comma 6 2 2 5 2" xfId="9684"/>
    <cellStyle name="Comma 6 2 2 5_Dep_Judiciais-Contingências" xfId="9685"/>
    <cellStyle name="Comma 6 2 2 6" xfId="9686"/>
    <cellStyle name="Comma 6 2 2 7" xfId="9687"/>
    <cellStyle name="Comma 6 2 2_Dep_Judiciais-Contingências" xfId="9688"/>
    <cellStyle name="Comma 6 2 3" xfId="9689"/>
    <cellStyle name="Comma 6 2 3 2" xfId="9690"/>
    <cellStyle name="Comma 6 2 3_Dep_Judiciais-Contingências" xfId="9691"/>
    <cellStyle name="Comma 6 2 4" xfId="9692"/>
    <cellStyle name="Comma 6 2_BP - Raízen Combustíveis" xfId="9693"/>
    <cellStyle name="Comma 6 3" xfId="9694"/>
    <cellStyle name="Comma 6 4" xfId="9695"/>
    <cellStyle name="Comma 6_13-Endividamento" xfId="9696"/>
    <cellStyle name="Comma 60" xfId="9697"/>
    <cellStyle name="Comma 61" xfId="9698"/>
    <cellStyle name="Comma 62" xfId="9699"/>
    <cellStyle name="Comma 63" xfId="9700"/>
    <cellStyle name="Comma 64" xfId="9701"/>
    <cellStyle name="Comma 65" xfId="9702"/>
    <cellStyle name="Comma 66" xfId="9703"/>
    <cellStyle name="Comma 67" xfId="9704"/>
    <cellStyle name="Comma 68" xfId="9705"/>
    <cellStyle name="Comma 69" xfId="9706"/>
    <cellStyle name="Comma 7" xfId="9707"/>
    <cellStyle name="Comma 7 2" xfId="9708"/>
    <cellStyle name="Comma 7 2 2" xfId="9709"/>
    <cellStyle name="Comma 7 2 2 2" xfId="9710"/>
    <cellStyle name="Comma 7 2 2 2 2" xfId="9711"/>
    <cellStyle name="Comma 7 2 2 2 2 2" xfId="9712"/>
    <cellStyle name="Comma 7 2 2 2 2_Dep_Judiciais-Contingências" xfId="9713"/>
    <cellStyle name="Comma 7 2 2 2 3" xfId="9714"/>
    <cellStyle name="Comma 7 2 2 2 4" xfId="9715"/>
    <cellStyle name="Comma 7 2 2 2_Dep_Judiciais-Contingências" xfId="9716"/>
    <cellStyle name="Comma 7 2 2 3" xfId="9717"/>
    <cellStyle name="Comma 7 2 2 3 2" xfId="9718"/>
    <cellStyle name="Comma 7 2 2 3_Dep_Judiciais-Contingências" xfId="9719"/>
    <cellStyle name="Comma 7 2 2 4" xfId="9720"/>
    <cellStyle name="Comma 7 2 2 5" xfId="9721"/>
    <cellStyle name="Comma 7 2 2_Dep_Judiciais-Contingências" xfId="9722"/>
    <cellStyle name="Comma 7 2 3" xfId="9723"/>
    <cellStyle name="Comma 7 2 3 2" xfId="9724"/>
    <cellStyle name="Comma 7 2 3 2 2" xfId="9725"/>
    <cellStyle name="Comma 7 2 3 2 2 2" xfId="9726"/>
    <cellStyle name="Comma 7 2 3 2 2_Dep_Judiciais-Contingências" xfId="9727"/>
    <cellStyle name="Comma 7 2 3 2 3" xfId="9728"/>
    <cellStyle name="Comma 7 2 3 2 4" xfId="9729"/>
    <cellStyle name="Comma 7 2 3 2_Dep_Judiciais-Contingências" xfId="9730"/>
    <cellStyle name="Comma 7 2 3 3" xfId="9731"/>
    <cellStyle name="Comma 7 2 3 3 2" xfId="9732"/>
    <cellStyle name="Comma 7 2 3 3_Dep_Judiciais-Contingências" xfId="9733"/>
    <cellStyle name="Comma 7 2 3 4" xfId="9734"/>
    <cellStyle name="Comma 7 2 3 5" xfId="9735"/>
    <cellStyle name="Comma 7 2 3_Dep_Judiciais-Contingências" xfId="9736"/>
    <cellStyle name="Comma 7 2 4" xfId="9737"/>
    <cellStyle name="Comma 7 2 4 2" xfId="9738"/>
    <cellStyle name="Comma 7 2 4 2 2" xfId="9739"/>
    <cellStyle name="Comma 7 2 4 2_Dep_Judiciais-Contingências" xfId="9740"/>
    <cellStyle name="Comma 7 2 4 3" xfId="9741"/>
    <cellStyle name="Comma 7 2 4 4" xfId="9742"/>
    <cellStyle name="Comma 7 2 4_Dep_Judiciais-Contingências" xfId="9743"/>
    <cellStyle name="Comma 7 2 5" xfId="9744"/>
    <cellStyle name="Comma 7 2 5 2" xfId="9745"/>
    <cellStyle name="Comma 7 2 5_Dep_Judiciais-Contingências" xfId="9746"/>
    <cellStyle name="Comma 7 2 6" xfId="9747"/>
    <cellStyle name="Comma 7 2 7" xfId="9748"/>
    <cellStyle name="Comma 7 2 8" xfId="9749"/>
    <cellStyle name="Comma 7 2_BP - Raízen Combustíveis" xfId="9750"/>
    <cellStyle name="Comma 7 3" xfId="9751"/>
    <cellStyle name="Comma 7 4" xfId="9752"/>
    <cellStyle name="Comma 7_13-Endividamento" xfId="9753"/>
    <cellStyle name="Comma 70" xfId="9754"/>
    <cellStyle name="Comma 71" xfId="9755"/>
    <cellStyle name="Comma 72" xfId="9756"/>
    <cellStyle name="Comma 73" xfId="9757"/>
    <cellStyle name="Comma 74" xfId="9758"/>
    <cellStyle name="Comma 75" xfId="9759"/>
    <cellStyle name="Comma 76" xfId="9760"/>
    <cellStyle name="Comma 77" xfId="9761"/>
    <cellStyle name="Comma 78" xfId="9762"/>
    <cellStyle name="Comma 79" xfId="9763"/>
    <cellStyle name="Comma 8" xfId="9764"/>
    <cellStyle name="Comma 8 2" xfId="9765"/>
    <cellStyle name="Comma 8 2 2" xfId="9766"/>
    <cellStyle name="Comma 8 2 2 2" xfId="9767"/>
    <cellStyle name="Comma 8 2 2 2 2" xfId="9768"/>
    <cellStyle name="Comma 8 2 2 2 2 2" xfId="9769"/>
    <cellStyle name="Comma 8 2 2 2 2 2 2" xfId="9770"/>
    <cellStyle name="Comma 8 2 2 2 2 2 2 2" xfId="9771"/>
    <cellStyle name="Comma 8 2 2 2 2 2 2 2 2" xfId="9772"/>
    <cellStyle name="Comma 8 2 2 2 2 2 2 2_Dep_Judiciais-Contingências" xfId="9773"/>
    <cellStyle name="Comma 8 2 2 2 2 2 2 3" xfId="9774"/>
    <cellStyle name="Comma 8 2 2 2 2 2 2 4" xfId="9775"/>
    <cellStyle name="Comma 8 2 2 2 2 2 2_Dep_Judiciais-Contingências" xfId="9776"/>
    <cellStyle name="Comma 8 2 2 2 2 2 3" xfId="9777"/>
    <cellStyle name="Comma 8 2 2 2 2 2 3 2" xfId="9778"/>
    <cellStyle name="Comma 8 2 2 2 2 2 3_Dep_Judiciais-Contingências" xfId="9779"/>
    <cellStyle name="Comma 8 2 2 2 2 2 4" xfId="9780"/>
    <cellStyle name="Comma 8 2 2 2 2 2 5" xfId="9781"/>
    <cellStyle name="Comma 8 2 2 2 2 2_Dep_Judiciais-Contingências" xfId="9782"/>
    <cellStyle name="Comma 8 2 2 2 2 3" xfId="9783"/>
    <cellStyle name="Comma 8 2 2 2 2 3 2" xfId="9784"/>
    <cellStyle name="Comma 8 2 2 2 2 3 2 2" xfId="9785"/>
    <cellStyle name="Comma 8 2 2 2 2 3 2 2 2" xfId="9786"/>
    <cellStyle name="Comma 8 2 2 2 2 3 2 2_Dep_Judiciais-Contingências" xfId="9787"/>
    <cellStyle name="Comma 8 2 2 2 2 3 2 3" xfId="9788"/>
    <cellStyle name="Comma 8 2 2 2 2 3 2 4" xfId="9789"/>
    <cellStyle name="Comma 8 2 2 2 2 3 2_Dep_Judiciais-Contingências" xfId="9790"/>
    <cellStyle name="Comma 8 2 2 2 2 3 3" xfId="9791"/>
    <cellStyle name="Comma 8 2 2 2 2 3 3 2" xfId="9792"/>
    <cellStyle name="Comma 8 2 2 2 2 3 3_Dep_Judiciais-Contingências" xfId="9793"/>
    <cellStyle name="Comma 8 2 2 2 2 3 4" xfId="9794"/>
    <cellStyle name="Comma 8 2 2 2 2 3 5" xfId="9795"/>
    <cellStyle name="Comma 8 2 2 2 2 3_Dep_Judiciais-Contingências" xfId="9796"/>
    <cellStyle name="Comma 8 2 2 2 2 4" xfId="9797"/>
    <cellStyle name="Comma 8 2 2 2 2 4 2" xfId="9798"/>
    <cellStyle name="Comma 8 2 2 2 2 4 2 2" xfId="9799"/>
    <cellStyle name="Comma 8 2 2 2 2 4 2_Dep_Judiciais-Contingências" xfId="9800"/>
    <cellStyle name="Comma 8 2 2 2 2 4 3" xfId="9801"/>
    <cellStyle name="Comma 8 2 2 2 2 4 4" xfId="9802"/>
    <cellStyle name="Comma 8 2 2 2 2 4_Dep_Judiciais-Contingências" xfId="9803"/>
    <cellStyle name="Comma 8 2 2 2 2 5" xfId="9804"/>
    <cellStyle name="Comma 8 2 2 2 2 5 2" xfId="9805"/>
    <cellStyle name="Comma 8 2 2 2 2 5_Dep_Judiciais-Contingências" xfId="9806"/>
    <cellStyle name="Comma 8 2 2 2 2 6" xfId="9807"/>
    <cellStyle name="Comma 8 2 2 2 2 7" xfId="9808"/>
    <cellStyle name="Comma 8 2 2 2 2_Dep_Judiciais-Contingências" xfId="9809"/>
    <cellStyle name="Comma 8 2 2 2 3" xfId="9810"/>
    <cellStyle name="Comma 8 2 2 2 3 2" xfId="9811"/>
    <cellStyle name="Comma 8 2 2 2 3 2 2" xfId="9812"/>
    <cellStyle name="Comma 8 2 2 2 3 2 2 2" xfId="9813"/>
    <cellStyle name="Comma 8 2 2 2 3 2 2_Dep_Judiciais-Contingências" xfId="9814"/>
    <cellStyle name="Comma 8 2 2 2 3 2 3" xfId="9815"/>
    <cellStyle name="Comma 8 2 2 2 3 2 4" xfId="9816"/>
    <cellStyle name="Comma 8 2 2 2 3 2_Dep_Judiciais-Contingências" xfId="9817"/>
    <cellStyle name="Comma 8 2 2 2 3 3" xfId="9818"/>
    <cellStyle name="Comma 8 2 2 2 3 3 2" xfId="9819"/>
    <cellStyle name="Comma 8 2 2 2 3 3_Dep_Judiciais-Contingências" xfId="9820"/>
    <cellStyle name="Comma 8 2 2 2 3 4" xfId="9821"/>
    <cellStyle name="Comma 8 2 2 2 3 5" xfId="9822"/>
    <cellStyle name="Comma 8 2 2 2 3_Dep_Judiciais-Contingências" xfId="9823"/>
    <cellStyle name="Comma 8 2 2 2 4" xfId="9824"/>
    <cellStyle name="Comma 8 2 2 2 4 2" xfId="9825"/>
    <cellStyle name="Comma 8 2 2 2 4 2 2" xfId="9826"/>
    <cellStyle name="Comma 8 2 2 2 4 2 2 2" xfId="9827"/>
    <cellStyle name="Comma 8 2 2 2 4 2 2_Dep_Judiciais-Contingências" xfId="9828"/>
    <cellStyle name="Comma 8 2 2 2 4 2 3" xfId="9829"/>
    <cellStyle name="Comma 8 2 2 2 4 2 4" xfId="9830"/>
    <cellStyle name="Comma 8 2 2 2 4 2_Dep_Judiciais-Contingências" xfId="9831"/>
    <cellStyle name="Comma 8 2 2 2 4 3" xfId="9832"/>
    <cellStyle name="Comma 8 2 2 2 4 3 2" xfId="9833"/>
    <cellStyle name="Comma 8 2 2 2 4 3_Dep_Judiciais-Contingências" xfId="9834"/>
    <cellStyle name="Comma 8 2 2 2 4 4" xfId="9835"/>
    <cellStyle name="Comma 8 2 2 2 4 5" xfId="9836"/>
    <cellStyle name="Comma 8 2 2 2 4_Dep_Judiciais-Contingências" xfId="9837"/>
    <cellStyle name="Comma 8 2 2 2 5" xfId="9838"/>
    <cellStyle name="Comma 8 2 2 2 5 2" xfId="9839"/>
    <cellStyle name="Comma 8 2 2 2 5 2 2" xfId="9840"/>
    <cellStyle name="Comma 8 2 2 2 5 2_Dep_Judiciais-Contingências" xfId="9841"/>
    <cellStyle name="Comma 8 2 2 2 5 3" xfId="9842"/>
    <cellStyle name="Comma 8 2 2 2 5 4" xfId="9843"/>
    <cellStyle name="Comma 8 2 2 2 5_Dep_Judiciais-Contingências" xfId="9844"/>
    <cellStyle name="Comma 8 2 2 2 6" xfId="9845"/>
    <cellStyle name="Comma 8 2 2 2 6 2" xfId="9846"/>
    <cellStyle name="Comma 8 2 2 2 6_Dep_Judiciais-Contingências" xfId="9847"/>
    <cellStyle name="Comma 8 2 2 2 7" xfId="9848"/>
    <cellStyle name="Comma 8 2 2 2 8" xfId="9849"/>
    <cellStyle name="Comma 8 2 2 2_Dep_Judiciais-Contingências" xfId="9850"/>
    <cellStyle name="Comma 8 2 2 3" xfId="9851"/>
    <cellStyle name="Comma 8 2 2 3 2" xfId="9852"/>
    <cellStyle name="Comma 8 2 2 3 2 2" xfId="9853"/>
    <cellStyle name="Comma 8 2 2 3 2 2 2" xfId="9854"/>
    <cellStyle name="Comma 8 2 2 3 2 2 2 2" xfId="9855"/>
    <cellStyle name="Comma 8 2 2 3 2 2 2_Dep_Judiciais-Contingências" xfId="9856"/>
    <cellStyle name="Comma 8 2 2 3 2 2 3" xfId="9857"/>
    <cellStyle name="Comma 8 2 2 3 2 2 4" xfId="9858"/>
    <cellStyle name="Comma 8 2 2 3 2 2_Dep_Judiciais-Contingências" xfId="9859"/>
    <cellStyle name="Comma 8 2 2 3 2 3" xfId="9860"/>
    <cellStyle name="Comma 8 2 2 3 2 3 2" xfId="9861"/>
    <cellStyle name="Comma 8 2 2 3 2 3_Dep_Judiciais-Contingências" xfId="9862"/>
    <cellStyle name="Comma 8 2 2 3 2 4" xfId="9863"/>
    <cellStyle name="Comma 8 2 2 3 2 5" xfId="9864"/>
    <cellStyle name="Comma 8 2 2 3 2_Dep_Judiciais-Contingências" xfId="9865"/>
    <cellStyle name="Comma 8 2 2 3 3" xfId="9866"/>
    <cellStyle name="Comma 8 2 2 3 3 2" xfId="9867"/>
    <cellStyle name="Comma 8 2 2 3 3 2 2" xfId="9868"/>
    <cellStyle name="Comma 8 2 2 3 3 2 2 2" xfId="9869"/>
    <cellStyle name="Comma 8 2 2 3 3 2 2_Dep_Judiciais-Contingências" xfId="9870"/>
    <cellStyle name="Comma 8 2 2 3 3 2 3" xfId="9871"/>
    <cellStyle name="Comma 8 2 2 3 3 2 4" xfId="9872"/>
    <cellStyle name="Comma 8 2 2 3 3 2_Dep_Judiciais-Contingências" xfId="9873"/>
    <cellStyle name="Comma 8 2 2 3 3 3" xfId="9874"/>
    <cellStyle name="Comma 8 2 2 3 3 3 2" xfId="9875"/>
    <cellStyle name="Comma 8 2 2 3 3 3_Dep_Judiciais-Contingências" xfId="9876"/>
    <cellStyle name="Comma 8 2 2 3 3 4" xfId="9877"/>
    <cellStyle name="Comma 8 2 2 3 3 5" xfId="9878"/>
    <cellStyle name="Comma 8 2 2 3 3_Dep_Judiciais-Contingências" xfId="9879"/>
    <cellStyle name="Comma 8 2 2 3 4" xfId="9880"/>
    <cellStyle name="Comma 8 2 2 3 4 2" xfId="9881"/>
    <cellStyle name="Comma 8 2 2 3 4 2 2" xfId="9882"/>
    <cellStyle name="Comma 8 2 2 3 4 2_Dep_Judiciais-Contingências" xfId="9883"/>
    <cellStyle name="Comma 8 2 2 3 4 3" xfId="9884"/>
    <cellStyle name="Comma 8 2 2 3 4 4" xfId="9885"/>
    <cellStyle name="Comma 8 2 2 3 4_Dep_Judiciais-Contingências" xfId="9886"/>
    <cellStyle name="Comma 8 2 2 3 5" xfId="9887"/>
    <cellStyle name="Comma 8 2 2 3 5 2" xfId="9888"/>
    <cellStyle name="Comma 8 2 2 3 5_Dep_Judiciais-Contingências" xfId="9889"/>
    <cellStyle name="Comma 8 2 2 3 6" xfId="9890"/>
    <cellStyle name="Comma 8 2 2 3 7" xfId="9891"/>
    <cellStyle name="Comma 8 2 2 3_Dep_Judiciais-Contingências" xfId="9892"/>
    <cellStyle name="Comma 8 2 2 4" xfId="9893"/>
    <cellStyle name="Comma 8 2 2 4 2" xfId="9894"/>
    <cellStyle name="Comma 8 2 2 4 2 2" xfId="9895"/>
    <cellStyle name="Comma 8 2 2 4 2 2 2" xfId="9896"/>
    <cellStyle name="Comma 8 2 2 4 2 2_Dep_Judiciais-Contingências" xfId="9897"/>
    <cellStyle name="Comma 8 2 2 4 2 3" xfId="9898"/>
    <cellStyle name="Comma 8 2 2 4 2 4" xfId="9899"/>
    <cellStyle name="Comma 8 2 2 4 2_Dep_Judiciais-Contingências" xfId="9900"/>
    <cellStyle name="Comma 8 2 2 4 3" xfId="9901"/>
    <cellStyle name="Comma 8 2 2 4 3 2" xfId="9902"/>
    <cellStyle name="Comma 8 2 2 4 3_Dep_Judiciais-Contingências" xfId="9903"/>
    <cellStyle name="Comma 8 2 2 4 4" xfId="9904"/>
    <cellStyle name="Comma 8 2 2 4 5" xfId="9905"/>
    <cellStyle name="Comma 8 2 2 4_Dep_Judiciais-Contingências" xfId="9906"/>
    <cellStyle name="Comma 8 2 2 5" xfId="9907"/>
    <cellStyle name="Comma 8 2 2 5 2" xfId="9908"/>
    <cellStyle name="Comma 8 2 2 5 2 2" xfId="9909"/>
    <cellStyle name="Comma 8 2 2 5 2 2 2" xfId="9910"/>
    <cellStyle name="Comma 8 2 2 5 2 2_Dep_Judiciais-Contingências" xfId="9911"/>
    <cellStyle name="Comma 8 2 2 5 2 3" xfId="9912"/>
    <cellStyle name="Comma 8 2 2 5 2 4" xfId="9913"/>
    <cellStyle name="Comma 8 2 2 5 2_Dep_Judiciais-Contingências" xfId="9914"/>
    <cellStyle name="Comma 8 2 2 5 3" xfId="9915"/>
    <cellStyle name="Comma 8 2 2 5 3 2" xfId="9916"/>
    <cellStyle name="Comma 8 2 2 5 3_Dep_Judiciais-Contingências" xfId="9917"/>
    <cellStyle name="Comma 8 2 2 5 4" xfId="9918"/>
    <cellStyle name="Comma 8 2 2 5 5" xfId="9919"/>
    <cellStyle name="Comma 8 2 2 5_Dep_Judiciais-Contingências" xfId="9920"/>
    <cellStyle name="Comma 8 2 2 6" xfId="9921"/>
    <cellStyle name="Comma 8 2 2 6 2" xfId="9922"/>
    <cellStyle name="Comma 8 2 2 6 2 2" xfId="9923"/>
    <cellStyle name="Comma 8 2 2 6 2_Dep_Judiciais-Contingências" xfId="9924"/>
    <cellStyle name="Comma 8 2 2 6 3" xfId="9925"/>
    <cellStyle name="Comma 8 2 2 6 4" xfId="9926"/>
    <cellStyle name="Comma 8 2 2 6_Dep_Judiciais-Contingências" xfId="9927"/>
    <cellStyle name="Comma 8 2 2 7" xfId="9928"/>
    <cellStyle name="Comma 8 2 2 7 2" xfId="9929"/>
    <cellStyle name="Comma 8 2 2 7_Dep_Judiciais-Contingências" xfId="9930"/>
    <cellStyle name="Comma 8 2 2 8" xfId="9931"/>
    <cellStyle name="Comma 8 2 2 9" xfId="9932"/>
    <cellStyle name="Comma 8 2 2_Dep_Judiciais-Contingências" xfId="9933"/>
    <cellStyle name="Comma 8 2 3" xfId="9934"/>
    <cellStyle name="Comma 8 2 3 2" xfId="9935"/>
    <cellStyle name="Comma 8 2 3 2 2" xfId="9936"/>
    <cellStyle name="Comma 8 2 3 2 2 2" xfId="9937"/>
    <cellStyle name="Comma 8 2 3 2 2 2 2" xfId="9938"/>
    <cellStyle name="Comma 8 2 3 2 2 2_Dep_Judiciais-Contingências" xfId="9939"/>
    <cellStyle name="Comma 8 2 3 2 2 3" xfId="9940"/>
    <cellStyle name="Comma 8 2 3 2 2 4" xfId="9941"/>
    <cellStyle name="Comma 8 2 3 2 2_Dep_Judiciais-Contingências" xfId="9942"/>
    <cellStyle name="Comma 8 2 3 2 3" xfId="9943"/>
    <cellStyle name="Comma 8 2 3 2 3 2" xfId="9944"/>
    <cellStyle name="Comma 8 2 3 2 3_Dep_Judiciais-Contingências" xfId="9945"/>
    <cellStyle name="Comma 8 2 3 2 4" xfId="9946"/>
    <cellStyle name="Comma 8 2 3 2 5" xfId="9947"/>
    <cellStyle name="Comma 8 2 3 2_Dep_Judiciais-Contingências" xfId="9948"/>
    <cellStyle name="Comma 8 2 3 3" xfId="9949"/>
    <cellStyle name="Comma 8 2 3 3 2" xfId="9950"/>
    <cellStyle name="Comma 8 2 3 3 2 2" xfId="9951"/>
    <cellStyle name="Comma 8 2 3 3 2 2 2" xfId="9952"/>
    <cellStyle name="Comma 8 2 3 3 2 2_Dep_Judiciais-Contingências" xfId="9953"/>
    <cellStyle name="Comma 8 2 3 3 2 3" xfId="9954"/>
    <cellStyle name="Comma 8 2 3 3 2 4" xfId="9955"/>
    <cellStyle name="Comma 8 2 3 3 2_Dep_Judiciais-Contingências" xfId="9956"/>
    <cellStyle name="Comma 8 2 3 3 3" xfId="9957"/>
    <cellStyle name="Comma 8 2 3 3 3 2" xfId="9958"/>
    <cellStyle name="Comma 8 2 3 3 3_Dep_Judiciais-Contingências" xfId="9959"/>
    <cellStyle name="Comma 8 2 3 3 4" xfId="9960"/>
    <cellStyle name="Comma 8 2 3 3 5" xfId="9961"/>
    <cellStyle name="Comma 8 2 3 3_Dep_Judiciais-Contingências" xfId="9962"/>
    <cellStyle name="Comma 8 2 3 4" xfId="9963"/>
    <cellStyle name="Comma 8 2 3 4 2" xfId="9964"/>
    <cellStyle name="Comma 8 2 3 4 2 2" xfId="9965"/>
    <cellStyle name="Comma 8 2 3 4 2_Dep_Judiciais-Contingências" xfId="9966"/>
    <cellStyle name="Comma 8 2 3 4 3" xfId="9967"/>
    <cellStyle name="Comma 8 2 3 4 4" xfId="9968"/>
    <cellStyle name="Comma 8 2 3 4_Dep_Judiciais-Contingências" xfId="9969"/>
    <cellStyle name="Comma 8 2 3 5" xfId="9970"/>
    <cellStyle name="Comma 8 2 3 5 2" xfId="9971"/>
    <cellStyle name="Comma 8 2 3 5_Dep_Judiciais-Contingências" xfId="9972"/>
    <cellStyle name="Comma 8 2 3 6" xfId="9973"/>
    <cellStyle name="Comma 8 2 3 7" xfId="9974"/>
    <cellStyle name="Comma 8 2 3_Dep_Judiciais-Contingências" xfId="9975"/>
    <cellStyle name="Comma 8 2 4" xfId="9976"/>
    <cellStyle name="Comma 8 2_BP - Raízen Combustíveis" xfId="9977"/>
    <cellStyle name="Comma 8 3" xfId="9978"/>
    <cellStyle name="Comma 8 4" xfId="9979"/>
    <cellStyle name="Comma 8_13-Endividamento" xfId="9980"/>
    <cellStyle name="Comma 80" xfId="9981"/>
    <cellStyle name="Comma 9" xfId="9982"/>
    <cellStyle name="Comma 9 2" xfId="9983"/>
    <cellStyle name="Comma 9 2 2" xfId="9984"/>
    <cellStyle name="Comma 9 2 2 2" xfId="9985"/>
    <cellStyle name="Comma 9 2 2 2 2" xfId="9986"/>
    <cellStyle name="Comma 9 2 2 2 2 2" xfId="9987"/>
    <cellStyle name="Comma 9 2 2 2 2 2 2" xfId="9988"/>
    <cellStyle name="Comma 9 2 2 2 2 2_Dep_Judiciais-Contingências" xfId="9989"/>
    <cellStyle name="Comma 9 2 2 2 2 3" xfId="9990"/>
    <cellStyle name="Comma 9 2 2 2 2 4" xfId="9991"/>
    <cellStyle name="Comma 9 2 2 2 2_Dep_Judiciais-Contingências" xfId="9992"/>
    <cellStyle name="Comma 9 2 2 2 3" xfId="9993"/>
    <cellStyle name="Comma 9 2 2 2 3 2" xfId="9994"/>
    <cellStyle name="Comma 9 2 2 2 3_Dep_Judiciais-Contingências" xfId="9995"/>
    <cellStyle name="Comma 9 2 2 2 4" xfId="9996"/>
    <cellStyle name="Comma 9 2 2 2 5" xfId="9997"/>
    <cellStyle name="Comma 9 2 2 2_Dep_Judiciais-Contingências" xfId="9998"/>
    <cellStyle name="Comma 9 2 2 3" xfId="9999"/>
    <cellStyle name="Comma 9 2 2 3 2" xfId="10000"/>
    <cellStyle name="Comma 9 2 2 3 2 2" xfId="10001"/>
    <cellStyle name="Comma 9 2 2 3 2 2 2" xfId="10002"/>
    <cellStyle name="Comma 9 2 2 3 2 2_Dep_Judiciais-Contingências" xfId="10003"/>
    <cellStyle name="Comma 9 2 2 3 2 3" xfId="10004"/>
    <cellStyle name="Comma 9 2 2 3 2 4" xfId="10005"/>
    <cellStyle name="Comma 9 2 2 3 2_Dep_Judiciais-Contingências" xfId="10006"/>
    <cellStyle name="Comma 9 2 2 3 3" xfId="10007"/>
    <cellStyle name="Comma 9 2 2 3 3 2" xfId="10008"/>
    <cellStyle name="Comma 9 2 2 3 3_Dep_Judiciais-Contingências" xfId="10009"/>
    <cellStyle name="Comma 9 2 2 3 4" xfId="10010"/>
    <cellStyle name="Comma 9 2 2 3 5" xfId="10011"/>
    <cellStyle name="Comma 9 2 2 3_Dep_Judiciais-Contingências" xfId="10012"/>
    <cellStyle name="Comma 9 2 2 4" xfId="10013"/>
    <cellStyle name="Comma 9 2 2 4 2" xfId="10014"/>
    <cellStyle name="Comma 9 2 2 4 2 2" xfId="10015"/>
    <cellStyle name="Comma 9 2 2 4 2_Dep_Judiciais-Contingências" xfId="10016"/>
    <cellStyle name="Comma 9 2 2 4 3" xfId="10017"/>
    <cellStyle name="Comma 9 2 2 4 4" xfId="10018"/>
    <cellStyle name="Comma 9 2 2 4_Dep_Judiciais-Contingências" xfId="10019"/>
    <cellStyle name="Comma 9 2 2 5" xfId="10020"/>
    <cellStyle name="Comma 9 2 2 5 2" xfId="10021"/>
    <cellStyle name="Comma 9 2 2 5_Dep_Judiciais-Contingências" xfId="10022"/>
    <cellStyle name="Comma 9 2 2 6" xfId="10023"/>
    <cellStyle name="Comma 9 2 2 7" xfId="10024"/>
    <cellStyle name="Comma 9 2 2_Dep_Judiciais-Contingências" xfId="10025"/>
    <cellStyle name="Comma 9 2_CZZ CONSOLIDADO" xfId="10026"/>
    <cellStyle name="Comma 9 3" xfId="10027"/>
    <cellStyle name="Comma 9 3 2" xfId="10028"/>
    <cellStyle name="Comma 9 3 2 2" xfId="10029"/>
    <cellStyle name="Comma 9 3 2 2 2" xfId="10030"/>
    <cellStyle name="Comma 9 3 2 2 2 2" xfId="10031"/>
    <cellStyle name="Comma 9 3 2 2 2_Dep_Judiciais-Contingências" xfId="10032"/>
    <cellStyle name="Comma 9 3 2 2 3" xfId="10033"/>
    <cellStyle name="Comma 9 3 2 2 4" xfId="10034"/>
    <cellStyle name="Comma 9 3 2 2_Dep_Judiciais-Contingências" xfId="10035"/>
    <cellStyle name="Comma 9 3 2 3" xfId="10036"/>
    <cellStyle name="Comma 9 3 2 3 2" xfId="10037"/>
    <cellStyle name="Comma 9 3 2 3_Dep_Judiciais-Contingências" xfId="10038"/>
    <cellStyle name="Comma 9 3 2 4" xfId="10039"/>
    <cellStyle name="Comma 9 3 2 5" xfId="10040"/>
    <cellStyle name="Comma 9 3 2_Dep_Judiciais-Contingências" xfId="10041"/>
    <cellStyle name="Comma 9 3 3" xfId="10042"/>
    <cellStyle name="Comma 9 3 3 2" xfId="10043"/>
    <cellStyle name="Comma 9 3 3 2 2" xfId="10044"/>
    <cellStyle name="Comma 9 3 3 2 2 2" xfId="10045"/>
    <cellStyle name="Comma 9 3 3 2 2_Dep_Judiciais-Contingências" xfId="10046"/>
    <cellStyle name="Comma 9 3 3 2 3" xfId="10047"/>
    <cellStyle name="Comma 9 3 3 2 4" xfId="10048"/>
    <cellStyle name="Comma 9 3 3 2_Dep_Judiciais-Contingências" xfId="10049"/>
    <cellStyle name="Comma 9 3 3 3" xfId="10050"/>
    <cellStyle name="Comma 9 3 3 3 2" xfId="10051"/>
    <cellStyle name="Comma 9 3 3 3_Dep_Judiciais-Contingências" xfId="10052"/>
    <cellStyle name="Comma 9 3 3 4" xfId="10053"/>
    <cellStyle name="Comma 9 3 3 5" xfId="10054"/>
    <cellStyle name="Comma 9 3 3_Dep_Judiciais-Contingências" xfId="10055"/>
    <cellStyle name="Comma 9 3 4" xfId="10056"/>
    <cellStyle name="Comma 9 3 4 2" xfId="10057"/>
    <cellStyle name="Comma 9 3 4 2 2" xfId="10058"/>
    <cellStyle name="Comma 9 3 4 2_Dep_Judiciais-Contingências" xfId="10059"/>
    <cellStyle name="Comma 9 3 4 3" xfId="10060"/>
    <cellStyle name="Comma 9 3 4 4" xfId="10061"/>
    <cellStyle name="Comma 9 3 4_Dep_Judiciais-Contingências" xfId="10062"/>
    <cellStyle name="Comma 9 3 5" xfId="10063"/>
    <cellStyle name="Comma 9 3 5 2" xfId="10064"/>
    <cellStyle name="Comma 9 3 5_Dep_Judiciais-Contingências" xfId="10065"/>
    <cellStyle name="Comma 9 3 6" xfId="10066"/>
    <cellStyle name="Comma 9 3 7" xfId="10067"/>
    <cellStyle name="Comma 9 3 8" xfId="10068"/>
    <cellStyle name="Comma 9 3_CZZ CONSOLIDADO" xfId="10069"/>
    <cellStyle name="Comma 9 4" xfId="10070"/>
    <cellStyle name="Comma 9_Base Partes Relacionadas" xfId="10071"/>
    <cellStyle name="Comma Cents" xfId="10072"/>
    <cellStyle name="Comma0" xfId="10073"/>
    <cellStyle name="Comma0 - Estilo1" xfId="10074"/>
    <cellStyle name="Comma0 - Estilo2" xfId="10075"/>
    <cellStyle name="Comma0 - Estilo2 2" xfId="10076"/>
    <cellStyle name="Comma0 - Estilo2 2 2" xfId="10077"/>
    <cellStyle name="Comma0 - Estilo2 2_BP - Raízen Combustíveis" xfId="10078"/>
    <cellStyle name="Comma0 - Estilo2 3" xfId="10079"/>
    <cellStyle name="Comma0 - Estilo2 3 2" xfId="10080"/>
    <cellStyle name="Comma0 - Estilo2 3_Display" xfId="10081"/>
    <cellStyle name="Comma0 - Estilo2 4" xfId="10082"/>
    <cellStyle name="Comma0 - Estilo2 5" xfId="10083"/>
    <cellStyle name="Comma0 - Estilo2 6" xfId="10084"/>
    <cellStyle name="Comma0 - Estilo2_13-Endividamento" xfId="10085"/>
    <cellStyle name="Comma0 - Estilo3" xfId="10086"/>
    <cellStyle name="Comma0 - Estilo3 2" xfId="10087"/>
    <cellStyle name="Comma0 - Estilo3 3" xfId="10088"/>
    <cellStyle name="Comma0 - Estilo3_BP - Raízen Combustíveis" xfId="10089"/>
    <cellStyle name="Comma0 - Modelo1" xfId="10090"/>
    <cellStyle name="Comma0 - Modelo1 2" xfId="10091"/>
    <cellStyle name="Comma0 - Modelo1 2 2" xfId="10092"/>
    <cellStyle name="Comma0 - Modelo1 2_BP - Raízen Combustíveis" xfId="10093"/>
    <cellStyle name="Comma0 - Modelo1 3" xfId="10094"/>
    <cellStyle name="Comma0 - Modelo1 3 2" xfId="10095"/>
    <cellStyle name="Comma0 - Modelo1 3_Display" xfId="10096"/>
    <cellStyle name="Comma0 - Modelo1 4" xfId="10097"/>
    <cellStyle name="Comma0 - Modelo1 5" xfId="10098"/>
    <cellStyle name="Comma0 - Modelo1_Base Partes Relacionadas" xfId="10099"/>
    <cellStyle name="Comma0 - Style1" xfId="10100"/>
    <cellStyle name="Comma0 - Style1 2" xfId="10101"/>
    <cellStyle name="Comma0 - Style1 2 2" xfId="10102"/>
    <cellStyle name="Comma0 - Style1 2_BP - Raízen Combustíveis" xfId="10103"/>
    <cellStyle name="Comma0 - Style1 3" xfId="10104"/>
    <cellStyle name="Comma0 - Style1 3 2" xfId="10105"/>
    <cellStyle name="Comma0 - Style1 3_Display" xfId="10106"/>
    <cellStyle name="Comma0 - Style1 4" xfId="10107"/>
    <cellStyle name="Comma0 - Style1 5" xfId="10108"/>
    <cellStyle name="Comma0 - Style1_Base Partes Relacionadas" xfId="10109"/>
    <cellStyle name="Comma0 - Style2" xfId="10110"/>
    <cellStyle name="Comma0 2" xfId="10111"/>
    <cellStyle name="Comma0 3" xfId="10112"/>
    <cellStyle name="Comma0 4" xfId="10113"/>
    <cellStyle name="Comma0 5" xfId="10114"/>
    <cellStyle name="Comma0 6" xfId="10115"/>
    <cellStyle name="Comma0 7" xfId="10116"/>
    <cellStyle name="Comma0 8" xfId="10117"/>
    <cellStyle name="Comma0 9" xfId="10118"/>
    <cellStyle name="Comma0_Antecipações B2BR 2007" xfId="10119"/>
    <cellStyle name="Comma1 - Estilo1" xfId="10120"/>
    <cellStyle name="Comma1 - Estilo1 2" xfId="10121"/>
    <cellStyle name="Comma1 - Estilo1 3" xfId="10122"/>
    <cellStyle name="Comma1 - Estilo1_BP - Raízen Combustíveis" xfId="10123"/>
    <cellStyle name="Comma1 - Modelo2" xfId="10124"/>
    <cellStyle name="Comma1 - Modelo2 2" xfId="10125"/>
    <cellStyle name="Comma1 - Modelo2 2 2" xfId="10126"/>
    <cellStyle name="Comma1 - Modelo2 2_BP - Raízen Combustíveis" xfId="10127"/>
    <cellStyle name="Comma1 - Modelo2 3" xfId="10128"/>
    <cellStyle name="Comma1 - Modelo2 3 2" xfId="10129"/>
    <cellStyle name="Comma1 - Modelo2 3_Display" xfId="10130"/>
    <cellStyle name="Comma1 - Modelo2 4" xfId="10131"/>
    <cellStyle name="Comma1 - Modelo2 5" xfId="10132"/>
    <cellStyle name="Comma1 - Modelo2_Base Partes Relacionadas" xfId="10133"/>
    <cellStyle name="Comma1 - Style1" xfId="10134"/>
    <cellStyle name="Comma1 - Style2" xfId="10135"/>
    <cellStyle name="Comma1 - Style2 2" xfId="10136"/>
    <cellStyle name="Comma1 - Style2 2 2" xfId="10137"/>
    <cellStyle name="Comma1 - Style2 2_BP - Raízen Combustíveis" xfId="10138"/>
    <cellStyle name="Comma1 - Style2 3" xfId="10139"/>
    <cellStyle name="Comma1 - Style2 3 2" xfId="10140"/>
    <cellStyle name="Comma1 - Style2 3_Display" xfId="10141"/>
    <cellStyle name="Comma1 - Style2 4" xfId="10142"/>
    <cellStyle name="Comma1 - Style2 5" xfId="10143"/>
    <cellStyle name="Comma1 - Style2_Base Partes Relacionadas" xfId="10144"/>
    <cellStyle name="Company Name" xfId="10145"/>
    <cellStyle name="Company Name 2" xfId="10146"/>
    <cellStyle name="Company Name 2 2" xfId="10147"/>
    <cellStyle name="Company Name 2_BP - Raízen Combustíveis" xfId="10148"/>
    <cellStyle name="Company Name 3" xfId="10149"/>
    <cellStyle name="Company Name 3 2" xfId="10150"/>
    <cellStyle name="Company Name 3_Display" xfId="10151"/>
    <cellStyle name="Company Name 4" xfId="10152"/>
    <cellStyle name="Company Name 5" xfId="10153"/>
    <cellStyle name="Company Name_Base Partes Relacionadas" xfId="10154"/>
    <cellStyle name="CompanyName" xfId="10155"/>
    <cellStyle name="CompanyName 2" xfId="10156"/>
    <cellStyle name="CompanyName 2 2" xfId="10157"/>
    <cellStyle name="CompanyName 2 2 2" xfId="10158"/>
    <cellStyle name="CompanyName 2 2 2 2" xfId="10159"/>
    <cellStyle name="CompanyName 2 2 2 3" xfId="10160"/>
    <cellStyle name="CompanyName 2 2 2 4" xfId="10161"/>
    <cellStyle name="CompanyName 2 2 3" xfId="10162"/>
    <cellStyle name="CompanyName 2 2 4" xfId="10163"/>
    <cellStyle name="CompanyName 2 2 5" xfId="10164"/>
    <cellStyle name="CompanyName 2 2_Display" xfId="10165"/>
    <cellStyle name="CompanyName 2 3" xfId="10166"/>
    <cellStyle name="CompanyName 2 4" xfId="10167"/>
    <cellStyle name="CompanyName 2 5" xfId="10168"/>
    <cellStyle name="CompanyName 2_BP - Raízen Combustíveis" xfId="10169"/>
    <cellStyle name="CompanyName 3" xfId="10170"/>
    <cellStyle name="CompanyName 4" xfId="10171"/>
    <cellStyle name="CompanyName 5" xfId="10172"/>
    <cellStyle name="CompanyName 6" xfId="10173"/>
    <cellStyle name="CompanyName_13-Endividamento" xfId="10174"/>
    <cellStyle name="Conferência" xfId="10175"/>
    <cellStyle name="Conta" xfId="10176"/>
    <cellStyle name="Copied" xfId="10177"/>
    <cellStyle name="Cor1" xfId="10178"/>
    <cellStyle name="Cor2" xfId="10179"/>
    <cellStyle name="Cor3" xfId="10180"/>
    <cellStyle name="Cor4" xfId="10181"/>
    <cellStyle name="Cor5" xfId="10182"/>
    <cellStyle name="Cor6" xfId="10183"/>
    <cellStyle name="Corpo" xfId="10184"/>
    <cellStyle name="Corpo 2" xfId="10185"/>
    <cellStyle name="Corpo_Apuração IR_CS Panarello" xfId="10186"/>
    <cellStyle name="Correcto" xfId="10187"/>
    <cellStyle name="COST1" xfId="10188"/>
    <cellStyle name="CRMBoldStyle" xfId="31966"/>
    <cellStyle name="CRMBottomBorderStyle" xfId="31968"/>
    <cellStyle name="CRMTopBorderStyle" xfId="31967"/>
    <cellStyle name="Cruzeiros" xfId="10189"/>
    <cellStyle name="Curren - Estilo2" xfId="10190"/>
    <cellStyle name="Curren - Style2" xfId="10191"/>
    <cellStyle name="Curren - Style2 2" xfId="10192"/>
    <cellStyle name="Curren - Style2 2 2" xfId="10193"/>
    <cellStyle name="Curren - Style2 2_BP - Raízen Combustíveis" xfId="10194"/>
    <cellStyle name="Curren - Style2 3" xfId="10195"/>
    <cellStyle name="Curren - Style2 3 2" xfId="10196"/>
    <cellStyle name="Curren - Style2 3_Display" xfId="10197"/>
    <cellStyle name="Curren - Style2 4" xfId="10198"/>
    <cellStyle name="Curren - Style2 5" xfId="10199"/>
    <cellStyle name="Curren - Style2_Base Partes Relacionadas" xfId="10200"/>
    <cellStyle name="Currency" xfId="2"/>
    <cellStyle name="Currency [0]" xfId="3"/>
    <cellStyle name="Currency [0] 2" xfId="10201"/>
    <cellStyle name="Currency [0] 3" xfId="10202"/>
    <cellStyle name="Currency [0] 4" xfId="10203"/>
    <cellStyle name="Currency [0] 5" xfId="10204"/>
    <cellStyle name="Currency [0] 6" xfId="10205"/>
    <cellStyle name="Currency [0] 7" xfId="10206"/>
    <cellStyle name="Currency 0" xfId="10207"/>
    <cellStyle name="Currency 0.0" xfId="10208"/>
    <cellStyle name="Currency 0.00" xfId="10209"/>
    <cellStyle name="Currency 0.00 2" xfId="10210"/>
    <cellStyle name="Currency 0.00 3" xfId="10211"/>
    <cellStyle name="Currency 0.00 4" xfId="10212"/>
    <cellStyle name="Currency 0.00_BP - Raízen Combustíveis" xfId="10213"/>
    <cellStyle name="Currency 0.000" xfId="10214"/>
    <cellStyle name="Currency 0_Dep_Judiciais-Contingências" xfId="10215"/>
    <cellStyle name="Currency 13" xfId="10216"/>
    <cellStyle name="Currency 13 2" xfId="10217"/>
    <cellStyle name="Currency 13_BP - Raízen Combustíveis" xfId="10218"/>
    <cellStyle name="Currency 2" xfId="10219"/>
    <cellStyle name="Currency 2 2" xfId="10220"/>
    <cellStyle name="Currency 2 2 2" xfId="10221"/>
    <cellStyle name="Currency 2 2_BP - Raízen Combustíveis" xfId="10222"/>
    <cellStyle name="Currency 2 3" xfId="10223"/>
    <cellStyle name="Currency 2 4" xfId="10224"/>
    <cellStyle name="Currency 2 5" xfId="10225"/>
    <cellStyle name="Currency 2_Base Partes Relacionadas" xfId="10226"/>
    <cellStyle name="Currency 23" xfId="10227"/>
    <cellStyle name="Currency 23 2" xfId="10228"/>
    <cellStyle name="Currency 23_BP - Raízen Combustíveis" xfId="10229"/>
    <cellStyle name="Currency 24" xfId="10230"/>
    <cellStyle name="Currency 24 2" xfId="10231"/>
    <cellStyle name="Currency 24_BP - Raízen Combustíveis" xfId="10232"/>
    <cellStyle name="Currency 3" xfId="10233"/>
    <cellStyle name="Currency 3 2" xfId="10234"/>
    <cellStyle name="Currency 3 2 2" xfId="10235"/>
    <cellStyle name="Currency 3 2 2 2" xfId="10236"/>
    <cellStyle name="Currency 3 2 2 2 2" xfId="10237"/>
    <cellStyle name="Currency 3 2 2 2 2 2" xfId="10238"/>
    <cellStyle name="Currency 3 2 2 2 2 2 2" xfId="10239"/>
    <cellStyle name="Currency 3 2 2 2 2 2_Dep_Judiciais-Contingências" xfId="10240"/>
    <cellStyle name="Currency 3 2 2 2 2 3" xfId="10241"/>
    <cellStyle name="Currency 3 2 2 2 2 4" xfId="10242"/>
    <cellStyle name="Currency 3 2 2 2 2_Dep_Judiciais-Contingências" xfId="10243"/>
    <cellStyle name="Currency 3 2 2 2 3" xfId="10244"/>
    <cellStyle name="Currency 3 2 2 2 3 2" xfId="10245"/>
    <cellStyle name="Currency 3 2 2 2 3_Dep_Judiciais-Contingências" xfId="10246"/>
    <cellStyle name="Currency 3 2 2 2 4" xfId="10247"/>
    <cellStyle name="Currency 3 2 2 2 5" xfId="10248"/>
    <cellStyle name="Currency 3 2 2 2_Dep_Judiciais-Contingências" xfId="10249"/>
    <cellStyle name="Currency 3 2 2 3" xfId="10250"/>
    <cellStyle name="Currency 3 2 2 3 2" xfId="10251"/>
    <cellStyle name="Currency 3 2 2 3 2 2" xfId="10252"/>
    <cellStyle name="Currency 3 2 2 3 2 2 2" xfId="10253"/>
    <cellStyle name="Currency 3 2 2 3 2 2_Dep_Judiciais-Contingências" xfId="10254"/>
    <cellStyle name="Currency 3 2 2 3 2 3" xfId="10255"/>
    <cellStyle name="Currency 3 2 2 3 2 4" xfId="10256"/>
    <cellStyle name="Currency 3 2 2 3 2_Dep_Judiciais-Contingências" xfId="10257"/>
    <cellStyle name="Currency 3 2 2 3 3" xfId="10258"/>
    <cellStyle name="Currency 3 2 2 3 3 2" xfId="10259"/>
    <cellStyle name="Currency 3 2 2 3 3_Dep_Judiciais-Contingências" xfId="10260"/>
    <cellStyle name="Currency 3 2 2 3 4" xfId="10261"/>
    <cellStyle name="Currency 3 2 2 3 5" xfId="10262"/>
    <cellStyle name="Currency 3 2 2 3_Dep_Judiciais-Contingências" xfId="10263"/>
    <cellStyle name="Currency 3 2 2 4" xfId="10264"/>
    <cellStyle name="Currency 3 2 2 4 2" xfId="10265"/>
    <cellStyle name="Currency 3 2 2 4 2 2" xfId="10266"/>
    <cellStyle name="Currency 3 2 2 4 2_Dep_Judiciais-Contingências" xfId="10267"/>
    <cellStyle name="Currency 3 2 2 4 3" xfId="10268"/>
    <cellStyle name="Currency 3 2 2 4 4" xfId="10269"/>
    <cellStyle name="Currency 3 2 2 4_Dep_Judiciais-Contingências" xfId="10270"/>
    <cellStyle name="Currency 3 2 2 5" xfId="10271"/>
    <cellStyle name="Currency 3 2 2 5 2" xfId="10272"/>
    <cellStyle name="Currency 3 2 2 5_Dep_Judiciais-Contingências" xfId="10273"/>
    <cellStyle name="Currency 3 2 2 6" xfId="10274"/>
    <cellStyle name="Currency 3 2 2 7" xfId="10275"/>
    <cellStyle name="Currency 3 2 2_Dep_Judiciais-Contingências" xfId="10276"/>
    <cellStyle name="Currency 3 2_Dep_Judiciais-Contingências" xfId="10277"/>
    <cellStyle name="Currency 3 3" xfId="10278"/>
    <cellStyle name="Currency 3 3 2" xfId="10279"/>
    <cellStyle name="Currency 3 3 2 2" xfId="10280"/>
    <cellStyle name="Currency 3 3 2 2 2" xfId="10281"/>
    <cellStyle name="Currency 3 3 2 2 2 2" xfId="10282"/>
    <cellStyle name="Currency 3 3 2 2 2 2 2" xfId="10283"/>
    <cellStyle name="Currency 3 3 2 2 2 2_Dep_Judiciais-Contingências" xfId="10284"/>
    <cellStyle name="Currency 3 3 2 2 2 3" xfId="10285"/>
    <cellStyle name="Currency 3 3 2 2 2 4" xfId="10286"/>
    <cellStyle name="Currency 3 3 2 2 2_Dep_Judiciais-Contingências" xfId="10287"/>
    <cellStyle name="Currency 3 3 2 2 3" xfId="10288"/>
    <cellStyle name="Currency 3 3 2 2 3 2" xfId="10289"/>
    <cellStyle name="Currency 3 3 2 2 3_Dep_Judiciais-Contingências" xfId="10290"/>
    <cellStyle name="Currency 3 3 2 2 4" xfId="10291"/>
    <cellStyle name="Currency 3 3 2 2 5" xfId="10292"/>
    <cellStyle name="Currency 3 3 2 2_Dep_Judiciais-Contingências" xfId="10293"/>
    <cellStyle name="Currency 3 3 2 3" xfId="10294"/>
    <cellStyle name="Currency 3 3 2 3 2" xfId="10295"/>
    <cellStyle name="Currency 3 3 2 3 2 2" xfId="10296"/>
    <cellStyle name="Currency 3 3 2 3 2 2 2" xfId="10297"/>
    <cellStyle name="Currency 3 3 2 3 2 2_Dep_Judiciais-Contingências" xfId="10298"/>
    <cellStyle name="Currency 3 3 2 3 2 3" xfId="10299"/>
    <cellStyle name="Currency 3 3 2 3 2 4" xfId="10300"/>
    <cellStyle name="Currency 3 3 2 3 2_Dep_Judiciais-Contingências" xfId="10301"/>
    <cellStyle name="Currency 3 3 2 3 3" xfId="10302"/>
    <cellStyle name="Currency 3 3 2 3 3 2" xfId="10303"/>
    <cellStyle name="Currency 3 3 2 3 3_Dep_Judiciais-Contingências" xfId="10304"/>
    <cellStyle name="Currency 3 3 2 3 4" xfId="10305"/>
    <cellStyle name="Currency 3 3 2 3 5" xfId="10306"/>
    <cellStyle name="Currency 3 3 2 3_Dep_Judiciais-Contingências" xfId="10307"/>
    <cellStyle name="Currency 3 3 2 4" xfId="10308"/>
    <cellStyle name="Currency 3 3 2 4 2" xfId="10309"/>
    <cellStyle name="Currency 3 3 2 4 2 2" xfId="10310"/>
    <cellStyle name="Currency 3 3 2 4 2_Dep_Judiciais-Contingências" xfId="10311"/>
    <cellStyle name="Currency 3 3 2 4 3" xfId="10312"/>
    <cellStyle name="Currency 3 3 2 4 4" xfId="10313"/>
    <cellStyle name="Currency 3 3 2 4_Dep_Judiciais-Contingências" xfId="10314"/>
    <cellStyle name="Currency 3 3 2 5" xfId="10315"/>
    <cellStyle name="Currency 3 3 2 5 2" xfId="10316"/>
    <cellStyle name="Currency 3 3 2 5_Dep_Judiciais-Contingências" xfId="10317"/>
    <cellStyle name="Currency 3 3 2 6" xfId="10318"/>
    <cellStyle name="Currency 3 3 2 7" xfId="10319"/>
    <cellStyle name="Currency 3 3 2_Dep_Judiciais-Contingências" xfId="10320"/>
    <cellStyle name="Currency 3 3 3" xfId="10321"/>
    <cellStyle name="Currency 3 3 3 2" xfId="10322"/>
    <cellStyle name="Currency 3 3 3 2 2" xfId="10323"/>
    <cellStyle name="Currency 3 3 3 2 2 2" xfId="10324"/>
    <cellStyle name="Currency 3 3 3 2 2_Dep_Judiciais-Contingências" xfId="10325"/>
    <cellStyle name="Currency 3 3 3 2 3" xfId="10326"/>
    <cellStyle name="Currency 3 3 3 2 4" xfId="10327"/>
    <cellStyle name="Currency 3 3 3 2_Dep_Judiciais-Contingências" xfId="10328"/>
    <cellStyle name="Currency 3 3 3 3" xfId="10329"/>
    <cellStyle name="Currency 3 3 3 3 2" xfId="10330"/>
    <cellStyle name="Currency 3 3 3 3_Dep_Judiciais-Contingências" xfId="10331"/>
    <cellStyle name="Currency 3 3 3 4" xfId="10332"/>
    <cellStyle name="Currency 3 3 3 5" xfId="10333"/>
    <cellStyle name="Currency 3 3 3_Dep_Judiciais-Contingências" xfId="10334"/>
    <cellStyle name="Currency 3 3 4" xfId="10335"/>
    <cellStyle name="Currency 3 3 4 2" xfId="10336"/>
    <cellStyle name="Currency 3 3 4 2 2" xfId="10337"/>
    <cellStyle name="Currency 3 3 4 2 2 2" xfId="10338"/>
    <cellStyle name="Currency 3 3 4 2 2_Dep_Judiciais-Contingências" xfId="10339"/>
    <cellStyle name="Currency 3 3 4 2 3" xfId="10340"/>
    <cellStyle name="Currency 3 3 4 2 4" xfId="10341"/>
    <cellStyle name="Currency 3 3 4 2_Dep_Judiciais-Contingências" xfId="10342"/>
    <cellStyle name="Currency 3 3 4 3" xfId="10343"/>
    <cellStyle name="Currency 3 3 4 3 2" xfId="10344"/>
    <cellStyle name="Currency 3 3 4 3_Dep_Judiciais-Contingências" xfId="10345"/>
    <cellStyle name="Currency 3 3 4 4" xfId="10346"/>
    <cellStyle name="Currency 3 3 4 5" xfId="10347"/>
    <cellStyle name="Currency 3 3 4_Dep_Judiciais-Contingências" xfId="10348"/>
    <cellStyle name="Currency 3 3 5" xfId="10349"/>
    <cellStyle name="Currency 3 3 5 2" xfId="10350"/>
    <cellStyle name="Currency 3 3 5 2 2" xfId="10351"/>
    <cellStyle name="Currency 3 3 5 2_Dep_Judiciais-Contingências" xfId="10352"/>
    <cellStyle name="Currency 3 3 5 3" xfId="10353"/>
    <cellStyle name="Currency 3 3 5 4" xfId="10354"/>
    <cellStyle name="Currency 3 3 5_Dep_Judiciais-Contingências" xfId="10355"/>
    <cellStyle name="Currency 3 3 6" xfId="10356"/>
    <cellStyle name="Currency 3 3 6 2" xfId="10357"/>
    <cellStyle name="Currency 3 3 6_Dep_Judiciais-Contingências" xfId="10358"/>
    <cellStyle name="Currency 3 3 7" xfId="10359"/>
    <cellStyle name="Currency 3 3 8" xfId="10360"/>
    <cellStyle name="Currency 3 3 9" xfId="10361"/>
    <cellStyle name="Currency 3 3_Dep_Judiciais-Contingências" xfId="10362"/>
    <cellStyle name="Currency 3 4" xfId="10363"/>
    <cellStyle name="Currency 3 4 2" xfId="10364"/>
    <cellStyle name="Currency 3 4 2 2" xfId="10365"/>
    <cellStyle name="Currency 3 4 2 2 2" xfId="10366"/>
    <cellStyle name="Currency 3 4 2 2 2 2" xfId="10367"/>
    <cellStyle name="Currency 3 4 2 2 2 2 2" xfId="10368"/>
    <cellStyle name="Currency 3 4 2 2 2 2_Dep_Judiciais-Contingências" xfId="10369"/>
    <cellStyle name="Currency 3 4 2 2 2 3" xfId="10370"/>
    <cellStyle name="Currency 3 4 2 2 2 4" xfId="10371"/>
    <cellStyle name="Currency 3 4 2 2 2_Dep_Judiciais-Contingências" xfId="10372"/>
    <cellStyle name="Currency 3 4 2 2 3" xfId="10373"/>
    <cellStyle name="Currency 3 4 2 2 3 2" xfId="10374"/>
    <cellStyle name="Currency 3 4 2 2 3_Dep_Judiciais-Contingências" xfId="10375"/>
    <cellStyle name="Currency 3 4 2 2 4" xfId="10376"/>
    <cellStyle name="Currency 3 4 2 2 5" xfId="10377"/>
    <cellStyle name="Currency 3 4 2 2_Dep_Judiciais-Contingências" xfId="10378"/>
    <cellStyle name="Currency 3 4 2 3" xfId="10379"/>
    <cellStyle name="Currency 3 4 2 3 2" xfId="10380"/>
    <cellStyle name="Currency 3 4 2 3 2 2" xfId="10381"/>
    <cellStyle name="Currency 3 4 2 3 2 2 2" xfId="10382"/>
    <cellStyle name="Currency 3 4 2 3 2 2_Dep_Judiciais-Contingências" xfId="10383"/>
    <cellStyle name="Currency 3 4 2 3 2 3" xfId="10384"/>
    <cellStyle name="Currency 3 4 2 3 2 4" xfId="10385"/>
    <cellStyle name="Currency 3 4 2 3 2_Dep_Judiciais-Contingências" xfId="10386"/>
    <cellStyle name="Currency 3 4 2 3 3" xfId="10387"/>
    <cellStyle name="Currency 3 4 2 3 3 2" xfId="10388"/>
    <cellStyle name="Currency 3 4 2 3 3_Dep_Judiciais-Contingências" xfId="10389"/>
    <cellStyle name="Currency 3 4 2 3 4" xfId="10390"/>
    <cellStyle name="Currency 3 4 2 3 5" xfId="10391"/>
    <cellStyle name="Currency 3 4 2 3_Dep_Judiciais-Contingências" xfId="10392"/>
    <cellStyle name="Currency 3 4 2 4" xfId="10393"/>
    <cellStyle name="Currency 3 4 2 4 2" xfId="10394"/>
    <cellStyle name="Currency 3 4 2 4 2 2" xfId="10395"/>
    <cellStyle name="Currency 3 4 2 4 2_Dep_Judiciais-Contingências" xfId="10396"/>
    <cellStyle name="Currency 3 4 2 4 3" xfId="10397"/>
    <cellStyle name="Currency 3 4 2 4 4" xfId="10398"/>
    <cellStyle name="Currency 3 4 2 4_Dep_Judiciais-Contingências" xfId="10399"/>
    <cellStyle name="Currency 3 4 2 5" xfId="10400"/>
    <cellStyle name="Currency 3 4 2 5 2" xfId="10401"/>
    <cellStyle name="Currency 3 4 2 5_Dep_Judiciais-Contingências" xfId="10402"/>
    <cellStyle name="Currency 3 4 2 6" xfId="10403"/>
    <cellStyle name="Currency 3 4 2 7" xfId="10404"/>
    <cellStyle name="Currency 3 4 2_Dep_Judiciais-Contingências" xfId="10405"/>
    <cellStyle name="Currency 3 4 3" xfId="10406"/>
    <cellStyle name="Currency 3 4 3 2" xfId="10407"/>
    <cellStyle name="Currency 3 4 3 2 2" xfId="10408"/>
    <cellStyle name="Currency 3 4 3 2 2 2" xfId="10409"/>
    <cellStyle name="Currency 3 4 3 2 2_Dep_Judiciais-Contingências" xfId="10410"/>
    <cellStyle name="Currency 3 4 3 2 3" xfId="10411"/>
    <cellStyle name="Currency 3 4 3 2 4" xfId="10412"/>
    <cellStyle name="Currency 3 4 3 2_Dep_Judiciais-Contingências" xfId="10413"/>
    <cellStyle name="Currency 3 4 3 3" xfId="10414"/>
    <cellStyle name="Currency 3 4 3 3 2" xfId="10415"/>
    <cellStyle name="Currency 3 4 3 3_Dep_Judiciais-Contingências" xfId="10416"/>
    <cellStyle name="Currency 3 4 3 4" xfId="10417"/>
    <cellStyle name="Currency 3 4 3 5" xfId="10418"/>
    <cellStyle name="Currency 3 4 3_Dep_Judiciais-Contingências" xfId="10419"/>
    <cellStyle name="Currency 3 4 4" xfId="10420"/>
    <cellStyle name="Currency 3 4 4 2" xfId="10421"/>
    <cellStyle name="Currency 3 4 4 2 2" xfId="10422"/>
    <cellStyle name="Currency 3 4 4 2 2 2" xfId="10423"/>
    <cellStyle name="Currency 3 4 4 2 2_Dep_Judiciais-Contingências" xfId="10424"/>
    <cellStyle name="Currency 3 4 4 2 3" xfId="10425"/>
    <cellStyle name="Currency 3 4 4 2 4" xfId="10426"/>
    <cellStyle name="Currency 3 4 4 2_Dep_Judiciais-Contingências" xfId="10427"/>
    <cellStyle name="Currency 3 4 4 3" xfId="10428"/>
    <cellStyle name="Currency 3 4 4 3 2" xfId="10429"/>
    <cellStyle name="Currency 3 4 4 3_Dep_Judiciais-Contingências" xfId="10430"/>
    <cellStyle name="Currency 3 4 4 4" xfId="10431"/>
    <cellStyle name="Currency 3 4 4 5" xfId="10432"/>
    <cellStyle name="Currency 3 4 4_Dep_Judiciais-Contingências" xfId="10433"/>
    <cellStyle name="Currency 3 4 5" xfId="10434"/>
    <cellStyle name="Currency 3 4 5 2" xfId="10435"/>
    <cellStyle name="Currency 3 4 5 2 2" xfId="10436"/>
    <cellStyle name="Currency 3 4 5 2_Dep_Judiciais-Contingências" xfId="10437"/>
    <cellStyle name="Currency 3 4 5 3" xfId="10438"/>
    <cellStyle name="Currency 3 4 5 4" xfId="10439"/>
    <cellStyle name="Currency 3 4 5_Dep_Judiciais-Contingências" xfId="10440"/>
    <cellStyle name="Currency 3 4 6" xfId="10441"/>
    <cellStyle name="Currency 3 4 6 2" xfId="10442"/>
    <cellStyle name="Currency 3 4 6_Dep_Judiciais-Contingências" xfId="10443"/>
    <cellStyle name="Currency 3 4 7" xfId="10444"/>
    <cellStyle name="Currency 3 4 8" xfId="10445"/>
    <cellStyle name="Currency 3 4_Dep_Judiciais-Contingências" xfId="10446"/>
    <cellStyle name="Currency 3 5" xfId="10447"/>
    <cellStyle name="Currency 3 5 2" xfId="10448"/>
    <cellStyle name="Currency 3 5 2 2" xfId="10449"/>
    <cellStyle name="Currency 3 5 2 2 2" xfId="10450"/>
    <cellStyle name="Currency 3 5 2 2 2 2" xfId="10451"/>
    <cellStyle name="Currency 3 5 2 2 2 2 2" xfId="10452"/>
    <cellStyle name="Currency 3 5 2 2 2 2_Dep_Judiciais-Contingências" xfId="10453"/>
    <cellStyle name="Currency 3 5 2 2 2 3" xfId="10454"/>
    <cellStyle name="Currency 3 5 2 2 2 4" xfId="10455"/>
    <cellStyle name="Currency 3 5 2 2 2_Dep_Judiciais-Contingências" xfId="10456"/>
    <cellStyle name="Currency 3 5 2 2 3" xfId="10457"/>
    <cellStyle name="Currency 3 5 2 2 3 2" xfId="10458"/>
    <cellStyle name="Currency 3 5 2 2 3_Dep_Judiciais-Contingências" xfId="10459"/>
    <cellStyle name="Currency 3 5 2 2 4" xfId="10460"/>
    <cellStyle name="Currency 3 5 2 2 5" xfId="10461"/>
    <cellStyle name="Currency 3 5 2 2_Dep_Judiciais-Contingências" xfId="10462"/>
    <cellStyle name="Currency 3 5 2 3" xfId="10463"/>
    <cellStyle name="Currency 3 5 2 3 2" xfId="10464"/>
    <cellStyle name="Currency 3 5 2 3 2 2" xfId="10465"/>
    <cellStyle name="Currency 3 5 2 3 2 2 2" xfId="10466"/>
    <cellStyle name="Currency 3 5 2 3 2 2_Dep_Judiciais-Contingências" xfId="10467"/>
    <cellStyle name="Currency 3 5 2 3 2 3" xfId="10468"/>
    <cellStyle name="Currency 3 5 2 3 2 4" xfId="10469"/>
    <cellStyle name="Currency 3 5 2 3 2_Dep_Judiciais-Contingências" xfId="10470"/>
    <cellStyle name="Currency 3 5 2 3 3" xfId="10471"/>
    <cellStyle name="Currency 3 5 2 3 3 2" xfId="10472"/>
    <cellStyle name="Currency 3 5 2 3 3_Dep_Judiciais-Contingências" xfId="10473"/>
    <cellStyle name="Currency 3 5 2 3 4" xfId="10474"/>
    <cellStyle name="Currency 3 5 2 3 5" xfId="10475"/>
    <cellStyle name="Currency 3 5 2 3_Dep_Judiciais-Contingências" xfId="10476"/>
    <cellStyle name="Currency 3 5 2 4" xfId="10477"/>
    <cellStyle name="Currency 3 5 2 4 2" xfId="10478"/>
    <cellStyle name="Currency 3 5 2 4 2 2" xfId="10479"/>
    <cellStyle name="Currency 3 5 2 4 2_Dep_Judiciais-Contingências" xfId="10480"/>
    <cellStyle name="Currency 3 5 2 4 3" xfId="10481"/>
    <cellStyle name="Currency 3 5 2 4 4" xfId="10482"/>
    <cellStyle name="Currency 3 5 2 4_Dep_Judiciais-Contingências" xfId="10483"/>
    <cellStyle name="Currency 3 5 2 5" xfId="10484"/>
    <cellStyle name="Currency 3 5 2 5 2" xfId="10485"/>
    <cellStyle name="Currency 3 5 2 5_Dep_Judiciais-Contingências" xfId="10486"/>
    <cellStyle name="Currency 3 5 2 6" xfId="10487"/>
    <cellStyle name="Currency 3 5 2 7" xfId="10488"/>
    <cellStyle name="Currency 3 5 2_Dep_Judiciais-Contingências" xfId="10489"/>
    <cellStyle name="Currency 3 5 3" xfId="10490"/>
    <cellStyle name="Currency 3 5 3 2" xfId="10491"/>
    <cellStyle name="Currency 3 5 3 2 2" xfId="10492"/>
    <cellStyle name="Currency 3 5 3 2 2 2" xfId="10493"/>
    <cellStyle name="Currency 3 5 3 2 2_Dep_Judiciais-Contingências" xfId="10494"/>
    <cellStyle name="Currency 3 5 3 2 3" xfId="10495"/>
    <cellStyle name="Currency 3 5 3 2 4" xfId="10496"/>
    <cellStyle name="Currency 3 5 3 2_Dep_Judiciais-Contingências" xfId="10497"/>
    <cellStyle name="Currency 3 5 3 3" xfId="10498"/>
    <cellStyle name="Currency 3 5 3 3 2" xfId="10499"/>
    <cellStyle name="Currency 3 5 3 3_Dep_Judiciais-Contingências" xfId="10500"/>
    <cellStyle name="Currency 3 5 3 4" xfId="10501"/>
    <cellStyle name="Currency 3 5 3 5" xfId="10502"/>
    <cellStyle name="Currency 3 5 3_Dep_Judiciais-Contingências" xfId="10503"/>
    <cellStyle name="Currency 3 5 4" xfId="10504"/>
    <cellStyle name="Currency 3 5 4 2" xfId="10505"/>
    <cellStyle name="Currency 3 5 4 2 2" xfId="10506"/>
    <cellStyle name="Currency 3 5 4 2 2 2" xfId="10507"/>
    <cellStyle name="Currency 3 5 4 2 2_Dep_Judiciais-Contingências" xfId="10508"/>
    <cellStyle name="Currency 3 5 4 2 3" xfId="10509"/>
    <cellStyle name="Currency 3 5 4 2 4" xfId="10510"/>
    <cellStyle name="Currency 3 5 4 2_Dep_Judiciais-Contingências" xfId="10511"/>
    <cellStyle name="Currency 3 5 4 3" xfId="10512"/>
    <cellStyle name="Currency 3 5 4 3 2" xfId="10513"/>
    <cellStyle name="Currency 3 5 4 3_Dep_Judiciais-Contingências" xfId="10514"/>
    <cellStyle name="Currency 3 5 4 4" xfId="10515"/>
    <cellStyle name="Currency 3 5 4 5" xfId="10516"/>
    <cellStyle name="Currency 3 5 4_Dep_Judiciais-Contingências" xfId="10517"/>
    <cellStyle name="Currency 3 5 5" xfId="10518"/>
    <cellStyle name="Currency 3 5 5 2" xfId="10519"/>
    <cellStyle name="Currency 3 5 5 2 2" xfId="10520"/>
    <cellStyle name="Currency 3 5 5 2_Dep_Judiciais-Contingências" xfId="10521"/>
    <cellStyle name="Currency 3 5 5 3" xfId="10522"/>
    <cellStyle name="Currency 3 5 5 4" xfId="10523"/>
    <cellStyle name="Currency 3 5 5_Dep_Judiciais-Contingências" xfId="10524"/>
    <cellStyle name="Currency 3 5 6" xfId="10525"/>
    <cellStyle name="Currency 3 5 6 2" xfId="10526"/>
    <cellStyle name="Currency 3 5 6_Dep_Judiciais-Contingências" xfId="10527"/>
    <cellStyle name="Currency 3 5 7" xfId="10528"/>
    <cellStyle name="Currency 3 5 8" xfId="10529"/>
    <cellStyle name="Currency 3 5_Dep_Judiciais-Contingências" xfId="10530"/>
    <cellStyle name="Currency 3 6" xfId="10531"/>
    <cellStyle name="Currency 3_Dep_Judiciais-Contingências" xfId="10532"/>
    <cellStyle name="Currency 33" xfId="10533"/>
    <cellStyle name="Currency 33 2" xfId="10534"/>
    <cellStyle name="Currency 33_BP - Raízen Combustíveis" xfId="10535"/>
    <cellStyle name="Currency 38" xfId="10536"/>
    <cellStyle name="Currency 38 2" xfId="10537"/>
    <cellStyle name="Currency 38_BP - Raízen Combustíveis" xfId="10538"/>
    <cellStyle name="Currency 39" xfId="10539"/>
    <cellStyle name="Currency 39 2" xfId="10540"/>
    <cellStyle name="Currency 39_BP - Raízen Combustíveis" xfId="10541"/>
    <cellStyle name="Currency 4" xfId="10542"/>
    <cellStyle name="Currency 4 2" xfId="10543"/>
    <cellStyle name="Currency 4 3" xfId="10544"/>
    <cellStyle name="Currency 4_Display" xfId="10545"/>
    <cellStyle name="Currency 5" xfId="10546"/>
    <cellStyle name="Currency 5 2" xfId="10547"/>
    <cellStyle name="Currency 5 3" xfId="10548"/>
    <cellStyle name="Currency 5 4" xfId="10549"/>
    <cellStyle name="Currency 5_Base Partes Relacionadas" xfId="10550"/>
    <cellStyle name="Currency 6" xfId="10551"/>
    <cellStyle name="Currency 7" xfId="10552"/>
    <cellStyle name="Currency 8" xfId="10553"/>
    <cellStyle name="Currency 9" xfId="10554"/>
    <cellStyle name="Currency0" xfId="10555"/>
    <cellStyle name="Currency0 2" xfId="10556"/>
    <cellStyle name="Currency0 3" xfId="10557"/>
    <cellStyle name="Currency0 4" xfId="10558"/>
    <cellStyle name="Currency0_Base Partes Relacionadas" xfId="10559"/>
    <cellStyle name="DadosExternos" xfId="10560"/>
    <cellStyle name="Dash" xfId="10561"/>
    <cellStyle name="Dash 2" xfId="10562"/>
    <cellStyle name="Dash 2 2" xfId="10563"/>
    <cellStyle name="Dash 2 2 2" xfId="10564"/>
    <cellStyle name="Dash 2 2 2 2" xfId="10565"/>
    <cellStyle name="Dash 2 2 2 3" xfId="10566"/>
    <cellStyle name="Dash 2 2 2 4" xfId="10567"/>
    <cellStyle name="Dash 2 2 3" xfId="10568"/>
    <cellStyle name="Dash 2 2 4" xfId="10569"/>
    <cellStyle name="Dash 2 2 5" xfId="10570"/>
    <cellStyle name="Dash 2 2_Display" xfId="10571"/>
    <cellStyle name="Dash 2 3" xfId="10572"/>
    <cellStyle name="Dash 2 4" xfId="10573"/>
    <cellStyle name="Dash 2 5" xfId="10574"/>
    <cellStyle name="Dash 2_BP - Raízen Combustíveis" xfId="10575"/>
    <cellStyle name="Dash 3" xfId="10576"/>
    <cellStyle name="Dash 4" xfId="10577"/>
    <cellStyle name="Dash 5" xfId="10578"/>
    <cellStyle name="Dash 6" xfId="10579"/>
    <cellStyle name="Dash_13-Endividamento" xfId="10580"/>
    <cellStyle name="Data" xfId="10581"/>
    <cellStyle name="Data 2" xfId="10582"/>
    <cellStyle name="Data_BP - Raízen Combustíveis" xfId="10583"/>
    <cellStyle name="Date" xfId="10584"/>
    <cellStyle name="Date - Estilo3" xfId="10585"/>
    <cellStyle name="Date 10" xfId="10586"/>
    <cellStyle name="Date 11" xfId="10587"/>
    <cellStyle name="Date 12" xfId="10588"/>
    <cellStyle name="Date 13" xfId="10589"/>
    <cellStyle name="Date 14" xfId="10590"/>
    <cellStyle name="Date 15" xfId="10591"/>
    <cellStyle name="Date 16" xfId="10592"/>
    <cellStyle name="Date 17" xfId="10593"/>
    <cellStyle name="Date 18" xfId="10594"/>
    <cellStyle name="Date 19" xfId="10595"/>
    <cellStyle name="Date 2" xfId="10596"/>
    <cellStyle name="Date 2 2" xfId="10597"/>
    <cellStyle name="Date 2 3" xfId="10598"/>
    <cellStyle name="Date 2_Display" xfId="10599"/>
    <cellStyle name="Date 20" xfId="10600"/>
    <cellStyle name="Date 21" xfId="10601"/>
    <cellStyle name="Date 3" xfId="10602"/>
    <cellStyle name="Date 4" xfId="10603"/>
    <cellStyle name="Date 5" xfId="10604"/>
    <cellStyle name="Date 6" xfId="10605"/>
    <cellStyle name="Date 7" xfId="10606"/>
    <cellStyle name="Date 8" xfId="10607"/>
    <cellStyle name="Date 9" xfId="10608"/>
    <cellStyle name="Date Aligned" xfId="10609"/>
    <cellStyle name="Date_Balancete 122007" xfId="10610"/>
    <cellStyle name="Dezimal [0]_Buch_Bel" xfId="10611"/>
    <cellStyle name="Dezimal_Buch_Bel" xfId="10612"/>
    <cellStyle name="Dia" xfId="10613"/>
    <cellStyle name="Dia 2" xfId="10614"/>
    <cellStyle name="Dia 3" xfId="10615"/>
    <cellStyle name="Dia 4" xfId="10616"/>
    <cellStyle name="Dia_Base Partes Relacionadas" xfId="10617"/>
    <cellStyle name="divisao" xfId="10618"/>
    <cellStyle name="Dollar" xfId="10619"/>
    <cellStyle name="Dollar 2" xfId="10620"/>
    <cellStyle name="Dollar 2 2" xfId="10621"/>
    <cellStyle name="Dollar 2 2 2" xfId="10622"/>
    <cellStyle name="Dollar 2 2 2 2" xfId="10623"/>
    <cellStyle name="Dollar 2 2 2 3" xfId="10624"/>
    <cellStyle name="Dollar 2 2 2 4" xfId="10625"/>
    <cellStyle name="Dollar 2 2 3" xfId="10626"/>
    <cellStyle name="Dollar 2 2 4" xfId="10627"/>
    <cellStyle name="Dollar 2 2 5" xfId="10628"/>
    <cellStyle name="Dollar 2 2_Display" xfId="10629"/>
    <cellStyle name="Dollar 2 3" xfId="10630"/>
    <cellStyle name="Dollar 2 4" xfId="10631"/>
    <cellStyle name="Dollar 2 5" xfId="10632"/>
    <cellStyle name="Dollar 2_BP - Raízen Combustíveis" xfId="10633"/>
    <cellStyle name="Dollar 3" xfId="10634"/>
    <cellStyle name="Dollar 4" xfId="10635"/>
    <cellStyle name="Dollar 5" xfId="10636"/>
    <cellStyle name="Dollar 6" xfId="10637"/>
    <cellStyle name="Dollar_13-Endividamento" xfId="10638"/>
    <cellStyle name="Dotted Line" xfId="10639"/>
    <cellStyle name="Dziesi?tny [0]_6455 Deferred taxation-PAS &amp; USGAAP" xfId="10640"/>
    <cellStyle name="Dziesi?tny_6455 Deferred taxation-PAS &amp; USGAAP" xfId="10641"/>
    <cellStyle name="Dziesiętny [0]_6455 Deferred taxation-PAS &amp; USGAAP" xfId="10642"/>
    <cellStyle name="Dziesiętny_6455 Deferred taxation-PAS &amp; USGAAP" xfId="10643"/>
    <cellStyle name="èKøÿÿ|$0‹õ¥¥¥¥‹E" xfId="10644"/>
    <cellStyle name="Eliana" xfId="10645"/>
    <cellStyle name="Eliana 2" xfId="10646"/>
    <cellStyle name="Eliana_BP - Raízen Combustíveis" xfId="10647"/>
    <cellStyle name="Encabez1" xfId="10648"/>
    <cellStyle name="Encabez1 2" xfId="10649"/>
    <cellStyle name="Encabez1 3" xfId="10650"/>
    <cellStyle name="Encabez1 4" xfId="10651"/>
    <cellStyle name="Encabez1_Base Partes Relacionadas" xfId="10652"/>
    <cellStyle name="Encabez2" xfId="10653"/>
    <cellStyle name="Encabez2 2" xfId="10654"/>
    <cellStyle name="Encabez2 3" xfId="10655"/>
    <cellStyle name="Encabez2 4" xfId="10656"/>
    <cellStyle name="Encabez2_Base Partes Relacionadas" xfId="10657"/>
    <cellStyle name="Ênfase1 10" xfId="10658"/>
    <cellStyle name="Ênfase1 10 2" xfId="10659"/>
    <cellStyle name="Ênfase1 10 3" xfId="10660"/>
    <cellStyle name="Ênfase1 10_Dep_Judiciais-Contingências" xfId="10661"/>
    <cellStyle name="Ênfase1 11" xfId="10662"/>
    <cellStyle name="Ênfase1 11 2" xfId="10663"/>
    <cellStyle name="Ênfase1 11_Dep_Judiciais-Contingências" xfId="10664"/>
    <cellStyle name="Ênfase1 12" xfId="10665"/>
    <cellStyle name="Ênfase1 13" xfId="10666"/>
    <cellStyle name="Ênfase1 14" xfId="10667"/>
    <cellStyle name="Ênfase1 15" xfId="10668"/>
    <cellStyle name="Ênfase1 16" xfId="10669"/>
    <cellStyle name="Ênfase1 17" xfId="10670"/>
    <cellStyle name="Ênfase1 2" xfId="10671"/>
    <cellStyle name="Ênfase1 2 2" xfId="10672"/>
    <cellStyle name="Ênfase1 2 2 2" xfId="10673"/>
    <cellStyle name="Ênfase1 2 2 3" xfId="10674"/>
    <cellStyle name="Ênfase1 2 2 4" xfId="10675"/>
    <cellStyle name="Ênfase1 2 2_BP - Raízen Combustíveis" xfId="10676"/>
    <cellStyle name="Ênfase1 2 3" xfId="10677"/>
    <cellStyle name="Ênfase1 2 3 2" xfId="10678"/>
    <cellStyle name="Ênfase1 2 3 3" xfId="10679"/>
    <cellStyle name="Ênfase1 2 3 4" xfId="10680"/>
    <cellStyle name="Ênfase1 2 3_BP - Raízen Combustíveis" xfId="10681"/>
    <cellStyle name="Ênfase1 2 4" xfId="10682"/>
    <cellStyle name="Ênfase1 2 4 2" xfId="10683"/>
    <cellStyle name="Ênfase1 2 4 3" xfId="10684"/>
    <cellStyle name="Ênfase1 2 4 4" xfId="10685"/>
    <cellStyle name="Ênfase1 2 4_BP - Raízen Combustíveis" xfId="10686"/>
    <cellStyle name="Ênfase1 2 5" xfId="10687"/>
    <cellStyle name="Ênfase1 2 5 2" xfId="10688"/>
    <cellStyle name="Ênfase1 2 5 3" xfId="10689"/>
    <cellStyle name="Ênfase1 2 5_BP - Raízen Combustíveis" xfId="10690"/>
    <cellStyle name="Ênfase1 2 6" xfId="10691"/>
    <cellStyle name="Ênfase1 2 6 2" xfId="10692"/>
    <cellStyle name="Ênfase1 2 6_BP - Raízen Combustíveis" xfId="10693"/>
    <cellStyle name="Ênfase1 2 7" xfId="10694"/>
    <cellStyle name="Ênfase1 2 7 2" xfId="10695"/>
    <cellStyle name="Ênfase1 2 7_Display" xfId="10696"/>
    <cellStyle name="Ênfase1 2 8" xfId="10697"/>
    <cellStyle name="Ênfase1 2 9" xfId="10698"/>
    <cellStyle name="Ênfase1 2_11_Combinação de neg. Zanin" xfId="10699"/>
    <cellStyle name="Ênfase1 3" xfId="10700"/>
    <cellStyle name="Ênfase1 3 2" xfId="10701"/>
    <cellStyle name="Ênfase1 3 2 2" xfId="10702"/>
    <cellStyle name="Ênfase1 3 2 3" xfId="10703"/>
    <cellStyle name="Ênfase1 3 2 4" xfId="10704"/>
    <cellStyle name="Ênfase1 3 2_BP - Raízen Combustíveis" xfId="10705"/>
    <cellStyle name="Ênfase1 3 3" xfId="10706"/>
    <cellStyle name="Ênfase1 3 3 2" xfId="10707"/>
    <cellStyle name="Ênfase1 3 3_BP - Raízen Combustíveis" xfId="10708"/>
    <cellStyle name="Ênfase1 3 4" xfId="10709"/>
    <cellStyle name="Ênfase1 3 4 2" xfId="10710"/>
    <cellStyle name="Ênfase1 3 4_Display" xfId="10711"/>
    <cellStyle name="Ênfase1 3 5" xfId="10712"/>
    <cellStyle name="Ênfase1 3 6" xfId="10713"/>
    <cellStyle name="Ênfase1 3_13-Endividamento" xfId="10714"/>
    <cellStyle name="Ênfase1 4" xfId="10715"/>
    <cellStyle name="Ênfase1 4 2" xfId="10716"/>
    <cellStyle name="Ênfase1 4 2 2" xfId="10717"/>
    <cellStyle name="Ênfase1 4 2 3" xfId="10718"/>
    <cellStyle name="Ênfase1 4 2 4" xfId="10719"/>
    <cellStyle name="Ênfase1 4 2_BP - Raízen Combustíveis" xfId="10720"/>
    <cellStyle name="Ênfase1 4 3" xfId="10721"/>
    <cellStyle name="Ênfase1 4 3 2" xfId="10722"/>
    <cellStyle name="Ênfase1 4 3_BP - Raízen Combustíveis" xfId="10723"/>
    <cellStyle name="Ênfase1 4 4" xfId="10724"/>
    <cellStyle name="Ênfase1 4 4 2" xfId="10725"/>
    <cellStyle name="Ênfase1 4 4_Display" xfId="10726"/>
    <cellStyle name="Ênfase1 4 5" xfId="10727"/>
    <cellStyle name="Ênfase1 4 6" xfId="10728"/>
    <cellStyle name="Ênfase1 4_13-Endividamento" xfId="10729"/>
    <cellStyle name="Ênfase1 5" xfId="10730"/>
    <cellStyle name="Ênfase1 5 2" xfId="10731"/>
    <cellStyle name="Ênfase1 5 2 2" xfId="10732"/>
    <cellStyle name="Ênfase1 5 2 3" xfId="10733"/>
    <cellStyle name="Ênfase1 5 2 4" xfId="10734"/>
    <cellStyle name="Ênfase1 5 2_BP - Raízen Combustíveis" xfId="10735"/>
    <cellStyle name="Ênfase1 5 3" xfId="10736"/>
    <cellStyle name="Ênfase1 5 3 2" xfId="10737"/>
    <cellStyle name="Ênfase1 5 3_BP - Raízen Combustíveis" xfId="10738"/>
    <cellStyle name="Ênfase1 5 4" xfId="10739"/>
    <cellStyle name="Ênfase1 5 4 2" xfId="10740"/>
    <cellStyle name="Ênfase1 5 4_Display" xfId="10741"/>
    <cellStyle name="Ênfase1 5 5" xfId="10742"/>
    <cellStyle name="Ênfase1 5 6" xfId="10743"/>
    <cellStyle name="Ênfase1 5_13-Endividamento" xfId="10744"/>
    <cellStyle name="Ênfase1 6" xfId="10745"/>
    <cellStyle name="Ênfase1 6 2" xfId="10746"/>
    <cellStyle name="Ênfase1 6 2 2" xfId="10747"/>
    <cellStyle name="Ênfase1 6 2 3" xfId="10748"/>
    <cellStyle name="Ênfase1 6 2 4" xfId="10749"/>
    <cellStyle name="Ênfase1 6 2_BP - Raízen Combustíveis" xfId="10750"/>
    <cellStyle name="Ênfase1 6 3" xfId="10751"/>
    <cellStyle name="Ênfase1 6 3 2" xfId="10752"/>
    <cellStyle name="Ênfase1 6 3_BP - Raízen Combustíveis" xfId="10753"/>
    <cellStyle name="Ênfase1 6 4" xfId="10754"/>
    <cellStyle name="Ênfase1 6 4 2" xfId="10755"/>
    <cellStyle name="Ênfase1 6 4_Display" xfId="10756"/>
    <cellStyle name="Ênfase1 6 5" xfId="10757"/>
    <cellStyle name="Ênfase1 6 6" xfId="10758"/>
    <cellStyle name="Ênfase1 6_13-Endividamento" xfId="10759"/>
    <cellStyle name="Ênfase1 7" xfId="10760"/>
    <cellStyle name="Ênfase1 7 2" xfId="10761"/>
    <cellStyle name="Ênfase1 7 2 2" xfId="10762"/>
    <cellStyle name="Ênfase1 7 2 3" xfId="10763"/>
    <cellStyle name="Ênfase1 7 2 4" xfId="10764"/>
    <cellStyle name="Ênfase1 7 2 5" xfId="10765"/>
    <cellStyle name="Ênfase1 7 2 6" xfId="10766"/>
    <cellStyle name="Ênfase1 7 2_BP - Raízen Combustíveis" xfId="10767"/>
    <cellStyle name="Ênfase1 7 3" xfId="10768"/>
    <cellStyle name="Ênfase1 7 3 2" xfId="10769"/>
    <cellStyle name="Ênfase1 7 3_BP - Raízen Combustíveis" xfId="10770"/>
    <cellStyle name="Ênfase1 7 4" xfId="10771"/>
    <cellStyle name="Ênfase1 7 4 2" xfId="10772"/>
    <cellStyle name="Ênfase1 7 4_Display" xfId="10773"/>
    <cellStyle name="Ênfase1 7 5" xfId="10774"/>
    <cellStyle name="Ênfase1 7 6" xfId="10775"/>
    <cellStyle name="Ênfase1 7 7" xfId="10776"/>
    <cellStyle name="Ênfase1 7_13-Endividamento" xfId="10777"/>
    <cellStyle name="Ênfase1 8" xfId="10778"/>
    <cellStyle name="Ênfase1 8 2" xfId="10779"/>
    <cellStyle name="Ênfase1 8 3" xfId="10780"/>
    <cellStyle name="Ênfase1 8 4" xfId="10781"/>
    <cellStyle name="Ênfase1 8_BP - Raízen Combustíveis" xfId="10782"/>
    <cellStyle name="Ênfase1 9" xfId="10783"/>
    <cellStyle name="Ênfase1 9 2" xfId="10784"/>
    <cellStyle name="Ênfase1 9 3" xfId="10785"/>
    <cellStyle name="Ênfase1 9 4" xfId="10786"/>
    <cellStyle name="Ênfase2 10" xfId="10787"/>
    <cellStyle name="Ênfase2 10 2" xfId="10788"/>
    <cellStyle name="Ênfase2 10 3" xfId="10789"/>
    <cellStyle name="Ênfase2 10_Dep_Judiciais-Contingências" xfId="10790"/>
    <cellStyle name="Ênfase2 11" xfId="10791"/>
    <cellStyle name="Ênfase2 11 2" xfId="10792"/>
    <cellStyle name="Ênfase2 11_Dep_Judiciais-Contingências" xfId="10793"/>
    <cellStyle name="Ênfase2 12" xfId="10794"/>
    <cellStyle name="Ênfase2 13" xfId="10795"/>
    <cellStyle name="Ênfase2 14" xfId="10796"/>
    <cellStyle name="Ênfase2 15" xfId="10797"/>
    <cellStyle name="Ênfase2 16" xfId="10798"/>
    <cellStyle name="Ênfase2 17" xfId="10799"/>
    <cellStyle name="Ênfase2 2" xfId="10800"/>
    <cellStyle name="Ênfase2 2 2" xfId="10801"/>
    <cellStyle name="Ênfase2 2 2 2" xfId="10802"/>
    <cellStyle name="Ênfase2 2 2 3" xfId="10803"/>
    <cellStyle name="Ênfase2 2 2 4" xfId="10804"/>
    <cellStyle name="Ênfase2 2 2_BP - Raízen Combustíveis" xfId="10805"/>
    <cellStyle name="Ênfase2 2 3" xfId="10806"/>
    <cellStyle name="Ênfase2 2 3 2" xfId="10807"/>
    <cellStyle name="Ênfase2 2 3 3" xfId="10808"/>
    <cellStyle name="Ênfase2 2 3 4" xfId="10809"/>
    <cellStyle name="Ênfase2 2 3_BP - Raízen Combustíveis" xfId="10810"/>
    <cellStyle name="Ênfase2 2 4" xfId="10811"/>
    <cellStyle name="Ênfase2 2 4 2" xfId="10812"/>
    <cellStyle name="Ênfase2 2 4 3" xfId="10813"/>
    <cellStyle name="Ênfase2 2 4 4" xfId="10814"/>
    <cellStyle name="Ênfase2 2 4_BP - Raízen Combustíveis" xfId="10815"/>
    <cellStyle name="Ênfase2 2 5" xfId="10816"/>
    <cellStyle name="Ênfase2 2 5 2" xfId="10817"/>
    <cellStyle name="Ênfase2 2 5 3" xfId="10818"/>
    <cellStyle name="Ênfase2 2 5_BP - Raízen Combustíveis" xfId="10819"/>
    <cellStyle name="Ênfase2 2 6" xfId="10820"/>
    <cellStyle name="Ênfase2 2 6 2" xfId="10821"/>
    <cellStyle name="Ênfase2 2 6_BP - Raízen Combustíveis" xfId="10822"/>
    <cellStyle name="Ênfase2 2 7" xfId="10823"/>
    <cellStyle name="Ênfase2 2 7 2" xfId="10824"/>
    <cellStyle name="Ênfase2 2 7_Display" xfId="10825"/>
    <cellStyle name="Ênfase2 2 8" xfId="10826"/>
    <cellStyle name="Ênfase2 2 9" xfId="10827"/>
    <cellStyle name="Ênfase2 2_11_Combinação de neg. Zanin" xfId="10828"/>
    <cellStyle name="Ênfase2 3" xfId="10829"/>
    <cellStyle name="Ênfase2 3 2" xfId="10830"/>
    <cellStyle name="Ênfase2 3 2 2" xfId="10831"/>
    <cellStyle name="Ênfase2 3 2 3" xfId="10832"/>
    <cellStyle name="Ênfase2 3 2 4" xfId="10833"/>
    <cellStyle name="Ênfase2 3 2_BP - Raízen Combustíveis" xfId="10834"/>
    <cellStyle name="Ênfase2 3 3" xfId="10835"/>
    <cellStyle name="Ênfase2 3 3 2" xfId="10836"/>
    <cellStyle name="Ênfase2 3 3_BP - Raízen Combustíveis" xfId="10837"/>
    <cellStyle name="Ênfase2 3 4" xfId="10838"/>
    <cellStyle name="Ênfase2 3 4 2" xfId="10839"/>
    <cellStyle name="Ênfase2 3 4_Display" xfId="10840"/>
    <cellStyle name="Ênfase2 3 5" xfId="10841"/>
    <cellStyle name="Ênfase2 3 6" xfId="10842"/>
    <cellStyle name="Ênfase2 3_13-Endividamento" xfId="10843"/>
    <cellStyle name="Ênfase2 4" xfId="10844"/>
    <cellStyle name="Ênfase2 4 2" xfId="10845"/>
    <cellStyle name="Ênfase2 4 2 2" xfId="10846"/>
    <cellStyle name="Ênfase2 4 2 3" xfId="10847"/>
    <cellStyle name="Ênfase2 4 2 4" xfId="10848"/>
    <cellStyle name="Ênfase2 4 2_BP - Raízen Combustíveis" xfId="10849"/>
    <cellStyle name="Ênfase2 4 3" xfId="10850"/>
    <cellStyle name="Ênfase2 4 3 2" xfId="10851"/>
    <cellStyle name="Ênfase2 4 3_BP - Raízen Combustíveis" xfId="10852"/>
    <cellStyle name="Ênfase2 4 4" xfId="10853"/>
    <cellStyle name="Ênfase2 4 4 2" xfId="10854"/>
    <cellStyle name="Ênfase2 4 4_Display" xfId="10855"/>
    <cellStyle name="Ênfase2 4 5" xfId="10856"/>
    <cellStyle name="Ênfase2 4 6" xfId="10857"/>
    <cellStyle name="Ênfase2 4_13-Endividamento" xfId="10858"/>
    <cellStyle name="Ênfase2 5" xfId="10859"/>
    <cellStyle name="Ênfase2 5 2" xfId="10860"/>
    <cellStyle name="Ênfase2 5 2 2" xfId="10861"/>
    <cellStyle name="Ênfase2 5 2 3" xfId="10862"/>
    <cellStyle name="Ênfase2 5 2 4" xfId="10863"/>
    <cellStyle name="Ênfase2 5 2_BP - Raízen Combustíveis" xfId="10864"/>
    <cellStyle name="Ênfase2 5 3" xfId="10865"/>
    <cellStyle name="Ênfase2 5 3 2" xfId="10866"/>
    <cellStyle name="Ênfase2 5 3_BP - Raízen Combustíveis" xfId="10867"/>
    <cellStyle name="Ênfase2 5 4" xfId="10868"/>
    <cellStyle name="Ênfase2 5 4 2" xfId="10869"/>
    <cellStyle name="Ênfase2 5 4_Display" xfId="10870"/>
    <cellStyle name="Ênfase2 5 5" xfId="10871"/>
    <cellStyle name="Ênfase2 5 6" xfId="10872"/>
    <cellStyle name="Ênfase2 5_13-Endividamento" xfId="10873"/>
    <cellStyle name="Ênfase2 6" xfId="10874"/>
    <cellStyle name="Ênfase2 6 2" xfId="10875"/>
    <cellStyle name="Ênfase2 6 2 2" xfId="10876"/>
    <cellStyle name="Ênfase2 6 2 3" xfId="10877"/>
    <cellStyle name="Ênfase2 6 2 4" xfId="10878"/>
    <cellStyle name="Ênfase2 6 2_BP - Raízen Combustíveis" xfId="10879"/>
    <cellStyle name="Ênfase2 6 3" xfId="10880"/>
    <cellStyle name="Ênfase2 6 3 2" xfId="10881"/>
    <cellStyle name="Ênfase2 6 3_BP - Raízen Combustíveis" xfId="10882"/>
    <cellStyle name="Ênfase2 6 4" xfId="10883"/>
    <cellStyle name="Ênfase2 6 4 2" xfId="10884"/>
    <cellStyle name="Ênfase2 6 4_Display" xfId="10885"/>
    <cellStyle name="Ênfase2 6 5" xfId="10886"/>
    <cellStyle name="Ênfase2 6 6" xfId="10887"/>
    <cellStyle name="Ênfase2 6_13-Endividamento" xfId="10888"/>
    <cellStyle name="Ênfase2 7" xfId="10889"/>
    <cellStyle name="Ênfase2 7 2" xfId="10890"/>
    <cellStyle name="Ênfase2 7 2 2" xfId="10891"/>
    <cellStyle name="Ênfase2 7 2 3" xfId="10892"/>
    <cellStyle name="Ênfase2 7 2 4" xfId="10893"/>
    <cellStyle name="Ênfase2 7 2 5" xfId="10894"/>
    <cellStyle name="Ênfase2 7 2 6" xfId="10895"/>
    <cellStyle name="Ênfase2 7 2_BP - Raízen Combustíveis" xfId="10896"/>
    <cellStyle name="Ênfase2 7 3" xfId="10897"/>
    <cellStyle name="Ênfase2 7 3 2" xfId="10898"/>
    <cellStyle name="Ênfase2 7 3_BP - Raízen Combustíveis" xfId="10899"/>
    <cellStyle name="Ênfase2 7 4" xfId="10900"/>
    <cellStyle name="Ênfase2 7 4 2" xfId="10901"/>
    <cellStyle name="Ênfase2 7 4_Display" xfId="10902"/>
    <cellStyle name="Ênfase2 7 5" xfId="10903"/>
    <cellStyle name="Ênfase2 7 6" xfId="10904"/>
    <cellStyle name="Ênfase2 7_13-Endividamento" xfId="10905"/>
    <cellStyle name="Ênfase2 8" xfId="10906"/>
    <cellStyle name="Ênfase2 8 2" xfId="10907"/>
    <cellStyle name="Ênfase2 8 3" xfId="10908"/>
    <cellStyle name="Ênfase2 8 4" xfId="10909"/>
    <cellStyle name="Ênfase2 8_BP - Raízen Combustíveis" xfId="10910"/>
    <cellStyle name="Ênfase2 9" xfId="10911"/>
    <cellStyle name="Ênfase2 9 2" xfId="10912"/>
    <cellStyle name="Ênfase2 9 3" xfId="10913"/>
    <cellStyle name="Ênfase2 9 4" xfId="10914"/>
    <cellStyle name="Ênfase3 10" xfId="10915"/>
    <cellStyle name="Ênfase3 10 2" xfId="10916"/>
    <cellStyle name="Ênfase3 10 3" xfId="10917"/>
    <cellStyle name="Ênfase3 10_Dep_Judiciais-Contingências" xfId="10918"/>
    <cellStyle name="Ênfase3 11" xfId="10919"/>
    <cellStyle name="Ênfase3 11 2" xfId="10920"/>
    <cellStyle name="Ênfase3 11_Dep_Judiciais-Contingências" xfId="10921"/>
    <cellStyle name="Ênfase3 12" xfId="10922"/>
    <cellStyle name="Ênfase3 13" xfId="10923"/>
    <cellStyle name="Ênfase3 14" xfId="10924"/>
    <cellStyle name="Ênfase3 15" xfId="10925"/>
    <cellStyle name="Ênfase3 16" xfId="10926"/>
    <cellStyle name="Ênfase3 17" xfId="10927"/>
    <cellStyle name="Ênfase3 2" xfId="10928"/>
    <cellStyle name="Ênfase3 2 2" xfId="10929"/>
    <cellStyle name="Ênfase3 2 2 2" xfId="10930"/>
    <cellStyle name="Ênfase3 2 2 3" xfId="10931"/>
    <cellStyle name="Ênfase3 2 2 4" xfId="10932"/>
    <cellStyle name="Ênfase3 2 2_BP - Raízen Combustíveis" xfId="10933"/>
    <cellStyle name="Ênfase3 2 3" xfId="10934"/>
    <cellStyle name="Ênfase3 2 3 2" xfId="10935"/>
    <cellStyle name="Ênfase3 2 3 3" xfId="10936"/>
    <cellStyle name="Ênfase3 2 3 4" xfId="10937"/>
    <cellStyle name="Ênfase3 2 3_BP - Raízen Combustíveis" xfId="10938"/>
    <cellStyle name="Ênfase3 2 4" xfId="10939"/>
    <cellStyle name="Ênfase3 2 4 2" xfId="10940"/>
    <cellStyle name="Ênfase3 2 4 3" xfId="10941"/>
    <cellStyle name="Ênfase3 2 4 4" xfId="10942"/>
    <cellStyle name="Ênfase3 2 4_BP - Raízen Combustíveis" xfId="10943"/>
    <cellStyle name="Ênfase3 2 5" xfId="10944"/>
    <cellStyle name="Ênfase3 2 5 2" xfId="10945"/>
    <cellStyle name="Ênfase3 2 5 3" xfId="10946"/>
    <cellStyle name="Ênfase3 2 5_BP - Raízen Combustíveis" xfId="10947"/>
    <cellStyle name="Ênfase3 2 6" xfId="10948"/>
    <cellStyle name="Ênfase3 2 6 2" xfId="10949"/>
    <cellStyle name="Ênfase3 2 6_BP - Raízen Combustíveis" xfId="10950"/>
    <cellStyle name="Ênfase3 2 7" xfId="10951"/>
    <cellStyle name="Ênfase3 2 7 2" xfId="10952"/>
    <cellStyle name="Ênfase3 2 7_Display" xfId="10953"/>
    <cellStyle name="Ênfase3 2 8" xfId="10954"/>
    <cellStyle name="Ênfase3 2 9" xfId="10955"/>
    <cellStyle name="Ênfase3 2_11_Combinação de neg. Zanin" xfId="10956"/>
    <cellStyle name="Ênfase3 3" xfId="10957"/>
    <cellStyle name="Ênfase3 3 2" xfId="10958"/>
    <cellStyle name="Ênfase3 3 2 2" xfId="10959"/>
    <cellStyle name="Ênfase3 3 2 3" xfId="10960"/>
    <cellStyle name="Ênfase3 3 2 4" xfId="10961"/>
    <cellStyle name="Ênfase3 3 2_BP - Raízen Combustíveis" xfId="10962"/>
    <cellStyle name="Ênfase3 3 3" xfId="10963"/>
    <cellStyle name="Ênfase3 3 3 2" xfId="10964"/>
    <cellStyle name="Ênfase3 3 3_BP - Raízen Combustíveis" xfId="10965"/>
    <cellStyle name="Ênfase3 3 4" xfId="10966"/>
    <cellStyle name="Ênfase3 3 4 2" xfId="10967"/>
    <cellStyle name="Ênfase3 3 4_Display" xfId="10968"/>
    <cellStyle name="Ênfase3 3 5" xfId="10969"/>
    <cellStyle name="Ênfase3 3 6" xfId="10970"/>
    <cellStyle name="Ênfase3 3_13-Endividamento" xfId="10971"/>
    <cellStyle name="Ênfase3 4" xfId="10972"/>
    <cellStyle name="Ênfase3 4 2" xfId="10973"/>
    <cellStyle name="Ênfase3 4 2 2" xfId="10974"/>
    <cellStyle name="Ênfase3 4 2 3" xfId="10975"/>
    <cellStyle name="Ênfase3 4 2 4" xfId="10976"/>
    <cellStyle name="Ênfase3 4 2_BP - Raízen Combustíveis" xfId="10977"/>
    <cellStyle name="Ênfase3 4 3" xfId="10978"/>
    <cellStyle name="Ênfase3 4 3 2" xfId="10979"/>
    <cellStyle name="Ênfase3 4 3_BP - Raízen Combustíveis" xfId="10980"/>
    <cellStyle name="Ênfase3 4 4" xfId="10981"/>
    <cellStyle name="Ênfase3 4 4 2" xfId="10982"/>
    <cellStyle name="Ênfase3 4 4_Display" xfId="10983"/>
    <cellStyle name="Ênfase3 4 5" xfId="10984"/>
    <cellStyle name="Ênfase3 4 6" xfId="10985"/>
    <cellStyle name="Ênfase3 4_13-Endividamento" xfId="10986"/>
    <cellStyle name="Ênfase3 5" xfId="10987"/>
    <cellStyle name="Ênfase3 5 2" xfId="10988"/>
    <cellStyle name="Ênfase3 5 2 2" xfId="10989"/>
    <cellStyle name="Ênfase3 5 2 3" xfId="10990"/>
    <cellStyle name="Ênfase3 5 2 4" xfId="10991"/>
    <cellStyle name="Ênfase3 5 2_BP - Raízen Combustíveis" xfId="10992"/>
    <cellStyle name="Ênfase3 5 3" xfId="10993"/>
    <cellStyle name="Ênfase3 5 3 2" xfId="10994"/>
    <cellStyle name="Ênfase3 5 3_BP - Raízen Combustíveis" xfId="10995"/>
    <cellStyle name="Ênfase3 5 4" xfId="10996"/>
    <cellStyle name="Ênfase3 5 4 2" xfId="10997"/>
    <cellStyle name="Ênfase3 5 4_Display" xfId="10998"/>
    <cellStyle name="Ênfase3 5 5" xfId="10999"/>
    <cellStyle name="Ênfase3 5 6" xfId="11000"/>
    <cellStyle name="Ênfase3 5_13-Endividamento" xfId="11001"/>
    <cellStyle name="Ênfase3 6" xfId="11002"/>
    <cellStyle name="Ênfase3 6 2" xfId="11003"/>
    <cellStyle name="Ênfase3 6 2 2" xfId="11004"/>
    <cellStyle name="Ênfase3 6 2 3" xfId="11005"/>
    <cellStyle name="Ênfase3 6 2 4" xfId="11006"/>
    <cellStyle name="Ênfase3 6 2_BP - Raízen Combustíveis" xfId="11007"/>
    <cellStyle name="Ênfase3 6 3" xfId="11008"/>
    <cellStyle name="Ênfase3 6 3 2" xfId="11009"/>
    <cellStyle name="Ênfase3 6 3 3" xfId="11010"/>
    <cellStyle name="Ênfase3 6 3_BP - Raízen Combustíveis" xfId="11011"/>
    <cellStyle name="Ênfase3 6 4" xfId="11012"/>
    <cellStyle name="Ênfase3 6 4 2" xfId="11013"/>
    <cellStyle name="Ênfase3 6 4 3" xfId="11014"/>
    <cellStyle name="Ênfase3 6 4_Display" xfId="11015"/>
    <cellStyle name="Ênfase3 6 5" xfId="11016"/>
    <cellStyle name="Ênfase3 6 6" xfId="11017"/>
    <cellStyle name="Ênfase3 6_13-Endividamento" xfId="11018"/>
    <cellStyle name="Ênfase3 7" xfId="11019"/>
    <cellStyle name="Ênfase3 7 2" xfId="11020"/>
    <cellStyle name="Ênfase3 7 2 2" xfId="11021"/>
    <cellStyle name="Ênfase3 7 2 3" xfId="11022"/>
    <cellStyle name="Ênfase3 7 2 4" xfId="11023"/>
    <cellStyle name="Ênfase3 7 2 5" xfId="11024"/>
    <cellStyle name="Ênfase3 7 2_BP - Raízen Combustíveis" xfId="11025"/>
    <cellStyle name="Ênfase3 7 3" xfId="11026"/>
    <cellStyle name="Ênfase3 7 3 2" xfId="11027"/>
    <cellStyle name="Ênfase3 7 3 3" xfId="11028"/>
    <cellStyle name="Ênfase3 7 3_BP - Raízen Combustíveis" xfId="11029"/>
    <cellStyle name="Ênfase3 7 4" xfId="11030"/>
    <cellStyle name="Ênfase3 7 4 2" xfId="11031"/>
    <cellStyle name="Ênfase3 7 4 3" xfId="11032"/>
    <cellStyle name="Ênfase3 7 4_Display" xfId="11033"/>
    <cellStyle name="Ênfase3 7 5" xfId="11034"/>
    <cellStyle name="Ênfase3 7 6" xfId="11035"/>
    <cellStyle name="Ênfase3 7 7" xfId="11036"/>
    <cellStyle name="Ênfase3 7_13-Endividamento" xfId="11037"/>
    <cellStyle name="Ênfase3 8" xfId="11038"/>
    <cellStyle name="Ênfase3 8 2" xfId="11039"/>
    <cellStyle name="Ênfase3 8 3" xfId="11040"/>
    <cellStyle name="Ênfase3 8 4" xfId="11041"/>
    <cellStyle name="Ênfase3 8_BP - Raízen Combustíveis" xfId="11042"/>
    <cellStyle name="Ênfase3 9" xfId="11043"/>
    <cellStyle name="Ênfase3 9 2" xfId="11044"/>
    <cellStyle name="Ênfase3 9 3" xfId="11045"/>
    <cellStyle name="Ênfase3 9 4" xfId="11046"/>
    <cellStyle name="Ênfase4 10" xfId="11047"/>
    <cellStyle name="Ênfase4 10 2" xfId="11048"/>
    <cellStyle name="Ênfase4 10 3" xfId="11049"/>
    <cellStyle name="Ênfase4 10_Dep_Judiciais-Contingências" xfId="11050"/>
    <cellStyle name="Ênfase4 11" xfId="11051"/>
    <cellStyle name="Ênfase4 11 2" xfId="11052"/>
    <cellStyle name="Ênfase4 11_Dep_Judiciais-Contingências" xfId="11053"/>
    <cellStyle name="Ênfase4 12" xfId="11054"/>
    <cellStyle name="Ênfase4 13" xfId="11055"/>
    <cellStyle name="Ênfase4 14" xfId="11056"/>
    <cellStyle name="Ênfase4 15" xfId="11057"/>
    <cellStyle name="Ênfase4 16" xfId="11058"/>
    <cellStyle name="Ênfase4 17" xfId="11059"/>
    <cellStyle name="Ênfase4 2" xfId="11060"/>
    <cellStyle name="Ênfase4 2 10" xfId="11061"/>
    <cellStyle name="Ênfase4 2 11" xfId="11062"/>
    <cellStyle name="Ênfase4 2 2" xfId="11063"/>
    <cellStyle name="Ênfase4 2 2 2" xfId="11064"/>
    <cellStyle name="Ênfase4 2 2 2 2" xfId="11065"/>
    <cellStyle name="Ênfase4 2 2 2 3" xfId="11066"/>
    <cellStyle name="Ênfase4 2 2 2 4" xfId="11067"/>
    <cellStyle name="Ênfase4 2 2 3" xfId="11068"/>
    <cellStyle name="Ênfase4 2 2 4" xfId="11069"/>
    <cellStyle name="Ênfase4 2 2_BP - Raízen Combustíveis" xfId="11070"/>
    <cellStyle name="Ênfase4 2 3" xfId="11071"/>
    <cellStyle name="Ênfase4 2 3 2" xfId="11072"/>
    <cellStyle name="Ênfase4 2 3 2 2" xfId="11073"/>
    <cellStyle name="Ênfase4 2 3 2 3" xfId="11074"/>
    <cellStyle name="Ênfase4 2 3 2 4" xfId="11075"/>
    <cellStyle name="Ênfase4 2 3 3" xfId="11076"/>
    <cellStyle name="Ênfase4 2 3 4" xfId="11077"/>
    <cellStyle name="Ênfase4 2 3_BP - Raízen Combustíveis" xfId="11078"/>
    <cellStyle name="Ênfase4 2 4" xfId="11079"/>
    <cellStyle name="Ênfase4 2 4 2" xfId="11080"/>
    <cellStyle name="Ênfase4 2 4 3" xfId="11081"/>
    <cellStyle name="Ênfase4 2 4 4" xfId="11082"/>
    <cellStyle name="Ênfase4 2 4_BP - Raízen Combustíveis" xfId="11083"/>
    <cellStyle name="Ênfase4 2 5" xfId="11084"/>
    <cellStyle name="Ênfase4 2 5 2" xfId="11085"/>
    <cellStyle name="Ênfase4 2 5 3" xfId="11086"/>
    <cellStyle name="Ênfase4 2 5_BP - Raízen Combustíveis" xfId="11087"/>
    <cellStyle name="Ênfase4 2 6" xfId="11088"/>
    <cellStyle name="Ênfase4 2 6 2" xfId="11089"/>
    <cellStyle name="Ênfase4 2 6 3" xfId="11090"/>
    <cellStyle name="Ênfase4 2 6_BP - Raízen Combustíveis" xfId="11091"/>
    <cellStyle name="Ênfase4 2 7" xfId="11092"/>
    <cellStyle name="Ênfase4 2 7 2" xfId="11093"/>
    <cellStyle name="Ênfase4 2 7 3" xfId="11094"/>
    <cellStyle name="Ênfase4 2 7_Display" xfId="11095"/>
    <cellStyle name="Ênfase4 2 8" xfId="11096"/>
    <cellStyle name="Ênfase4 2 9" xfId="11097"/>
    <cellStyle name="Ênfase4 2_11_Combinação de neg. Zanin" xfId="11098"/>
    <cellStyle name="Ênfase4 3" xfId="11099"/>
    <cellStyle name="Ênfase4 3 2" xfId="11100"/>
    <cellStyle name="Ênfase4 3 2 2" xfId="11101"/>
    <cellStyle name="Ênfase4 3 2 3" xfId="11102"/>
    <cellStyle name="Ênfase4 3 2 4" xfId="11103"/>
    <cellStyle name="Ênfase4 3 2 5" xfId="11104"/>
    <cellStyle name="Ênfase4 3 2_BP - Raízen Combustíveis" xfId="11105"/>
    <cellStyle name="Ênfase4 3 3" xfId="11106"/>
    <cellStyle name="Ênfase4 3 3 2" xfId="11107"/>
    <cellStyle name="Ênfase4 3 3 3" xfId="11108"/>
    <cellStyle name="Ênfase4 3 3_BP - Raízen Combustíveis" xfId="11109"/>
    <cellStyle name="Ênfase4 3 4" xfId="11110"/>
    <cellStyle name="Ênfase4 3 4 2" xfId="11111"/>
    <cellStyle name="Ênfase4 3 4 3" xfId="11112"/>
    <cellStyle name="Ênfase4 3 4_Display" xfId="11113"/>
    <cellStyle name="Ênfase4 3 5" xfId="11114"/>
    <cellStyle name="Ênfase4 3 6" xfId="11115"/>
    <cellStyle name="Ênfase4 3 7" xfId="11116"/>
    <cellStyle name="Ênfase4 3_13-Endividamento" xfId="11117"/>
    <cellStyle name="Ênfase4 4" xfId="11118"/>
    <cellStyle name="Ênfase4 4 2" xfId="11119"/>
    <cellStyle name="Ênfase4 4 2 2" xfId="11120"/>
    <cellStyle name="Ênfase4 4 2 3" xfId="11121"/>
    <cellStyle name="Ênfase4 4 2 4" xfId="11122"/>
    <cellStyle name="Ênfase4 4 2 5" xfId="11123"/>
    <cellStyle name="Ênfase4 4 2_BP - Raízen Combustíveis" xfId="11124"/>
    <cellStyle name="Ênfase4 4 3" xfId="11125"/>
    <cellStyle name="Ênfase4 4 3 2" xfId="11126"/>
    <cellStyle name="Ênfase4 4 3 3" xfId="11127"/>
    <cellStyle name="Ênfase4 4 3_BP - Raízen Combustíveis" xfId="11128"/>
    <cellStyle name="Ênfase4 4 4" xfId="11129"/>
    <cellStyle name="Ênfase4 4 4 2" xfId="11130"/>
    <cellStyle name="Ênfase4 4 4 3" xfId="11131"/>
    <cellStyle name="Ênfase4 4 4_Display" xfId="11132"/>
    <cellStyle name="Ênfase4 4 5" xfId="11133"/>
    <cellStyle name="Ênfase4 4 6" xfId="11134"/>
    <cellStyle name="Ênfase4 4 7" xfId="11135"/>
    <cellStyle name="Ênfase4 4_13-Endividamento" xfId="11136"/>
    <cellStyle name="Ênfase4 5" xfId="11137"/>
    <cellStyle name="Ênfase4 5 2" xfId="11138"/>
    <cellStyle name="Ênfase4 5 2 2" xfId="11139"/>
    <cellStyle name="Ênfase4 5 2 3" xfId="11140"/>
    <cellStyle name="Ênfase4 5 2 4" xfId="11141"/>
    <cellStyle name="Ênfase4 5 2 5" xfId="11142"/>
    <cellStyle name="Ênfase4 5 2_BP - Raízen Combustíveis" xfId="11143"/>
    <cellStyle name="Ênfase4 5 3" xfId="11144"/>
    <cellStyle name="Ênfase4 5 3 2" xfId="11145"/>
    <cellStyle name="Ênfase4 5 3 3" xfId="11146"/>
    <cellStyle name="Ênfase4 5 3_BP - Raízen Combustíveis" xfId="11147"/>
    <cellStyle name="Ênfase4 5 4" xfId="11148"/>
    <cellStyle name="Ênfase4 5 4 2" xfId="11149"/>
    <cellStyle name="Ênfase4 5 4 3" xfId="11150"/>
    <cellStyle name="Ênfase4 5 4_Display" xfId="11151"/>
    <cellStyle name="Ênfase4 5 5" xfId="11152"/>
    <cellStyle name="Ênfase4 5 6" xfId="11153"/>
    <cellStyle name="Ênfase4 5 7" xfId="11154"/>
    <cellStyle name="Ênfase4 5_13-Endividamento" xfId="11155"/>
    <cellStyle name="Ênfase4 6" xfId="11156"/>
    <cellStyle name="Ênfase4 6 2" xfId="11157"/>
    <cellStyle name="Ênfase4 6 2 2" xfId="11158"/>
    <cellStyle name="Ênfase4 6 2 3" xfId="11159"/>
    <cellStyle name="Ênfase4 6 2 4" xfId="11160"/>
    <cellStyle name="Ênfase4 6 2 5" xfId="11161"/>
    <cellStyle name="Ênfase4 6 2_BP - Raízen Combustíveis" xfId="11162"/>
    <cellStyle name="Ênfase4 6 3" xfId="11163"/>
    <cellStyle name="Ênfase4 6 3 2" xfId="11164"/>
    <cellStyle name="Ênfase4 6 3 3" xfId="11165"/>
    <cellStyle name="Ênfase4 6 3_BP - Raízen Combustíveis" xfId="11166"/>
    <cellStyle name="Ênfase4 6 4" xfId="11167"/>
    <cellStyle name="Ênfase4 6 4 2" xfId="11168"/>
    <cellStyle name="Ênfase4 6 4 3" xfId="11169"/>
    <cellStyle name="Ênfase4 6 4_Display" xfId="11170"/>
    <cellStyle name="Ênfase4 6 5" xfId="11171"/>
    <cellStyle name="Ênfase4 6 6" xfId="11172"/>
    <cellStyle name="Ênfase4 6 7" xfId="11173"/>
    <cellStyle name="Ênfase4 6_13-Endividamento" xfId="11174"/>
    <cellStyle name="Ênfase4 7" xfId="11175"/>
    <cellStyle name="Ênfase4 7 2" xfId="11176"/>
    <cellStyle name="Ênfase4 7 2 2" xfId="11177"/>
    <cellStyle name="Ênfase4 7 2 3" xfId="11178"/>
    <cellStyle name="Ênfase4 7 2 4" xfId="11179"/>
    <cellStyle name="Ênfase4 7 2 5" xfId="11180"/>
    <cellStyle name="Ênfase4 7 2_BP - Raízen Combustíveis" xfId="11181"/>
    <cellStyle name="Ênfase4 7 3" xfId="11182"/>
    <cellStyle name="Ênfase4 7 3 2" xfId="11183"/>
    <cellStyle name="Ênfase4 7 3 3" xfId="11184"/>
    <cellStyle name="Ênfase4 7 3_BP - Raízen Combustíveis" xfId="11185"/>
    <cellStyle name="Ênfase4 7 4" xfId="11186"/>
    <cellStyle name="Ênfase4 7 4 2" xfId="11187"/>
    <cellStyle name="Ênfase4 7 4 3" xfId="11188"/>
    <cellStyle name="Ênfase4 7 4_Display" xfId="11189"/>
    <cellStyle name="Ênfase4 7 5" xfId="11190"/>
    <cellStyle name="Ênfase4 7 5 2" xfId="11191"/>
    <cellStyle name="Ênfase4 7 5 3" xfId="11192"/>
    <cellStyle name="Ênfase4 7 6" xfId="11193"/>
    <cellStyle name="Ênfase4 7 7" xfId="11194"/>
    <cellStyle name="Ênfase4 7 8" xfId="11195"/>
    <cellStyle name="Ênfase4 7_13-Endividamento" xfId="11196"/>
    <cellStyle name="Ênfase4 8" xfId="11197"/>
    <cellStyle name="Ênfase4 8 2" xfId="11198"/>
    <cellStyle name="Ênfase4 8 3" xfId="11199"/>
    <cellStyle name="Ênfase4 8 4" xfId="11200"/>
    <cellStyle name="Ênfase4 8_BP - Raízen Combustíveis" xfId="11201"/>
    <cellStyle name="Ênfase4 9" xfId="11202"/>
    <cellStyle name="Ênfase4 9 2" xfId="11203"/>
    <cellStyle name="Ênfase4 9 3" xfId="11204"/>
    <cellStyle name="Ênfase4 9 4" xfId="11205"/>
    <cellStyle name="Ênfase5 10" xfId="11206"/>
    <cellStyle name="Ênfase5 10 2" xfId="11207"/>
    <cellStyle name="Ênfase5 10 3" xfId="11208"/>
    <cellStyle name="Ênfase5 10_Dep_Judiciais-Contingências" xfId="11209"/>
    <cellStyle name="Ênfase5 11" xfId="11210"/>
    <cellStyle name="Ênfase5 11 2" xfId="11211"/>
    <cellStyle name="Ênfase5 11_Dep_Judiciais-Contingências" xfId="11212"/>
    <cellStyle name="Ênfase5 12" xfId="11213"/>
    <cellStyle name="Ênfase5 13" xfId="11214"/>
    <cellStyle name="Ênfase5 14" xfId="11215"/>
    <cellStyle name="Ênfase5 15" xfId="11216"/>
    <cellStyle name="Ênfase5 16" xfId="11217"/>
    <cellStyle name="Ênfase5 17" xfId="11218"/>
    <cellStyle name="Ênfase5 2" xfId="11219"/>
    <cellStyle name="Ênfase5 2 10" xfId="11220"/>
    <cellStyle name="Ênfase5 2 11" xfId="11221"/>
    <cellStyle name="Ênfase5 2 2" xfId="11222"/>
    <cellStyle name="Ênfase5 2 2 2" xfId="11223"/>
    <cellStyle name="Ênfase5 2 2 2 2" xfId="11224"/>
    <cellStyle name="Ênfase5 2 2 2 3" xfId="11225"/>
    <cellStyle name="Ênfase5 2 2 2 4" xfId="11226"/>
    <cellStyle name="Ênfase5 2 2 3" xfId="11227"/>
    <cellStyle name="Ênfase5 2 2 4" xfId="11228"/>
    <cellStyle name="Ênfase5 2 2_BP - Raízen Combustíveis" xfId="11229"/>
    <cellStyle name="Ênfase5 2 3" xfId="11230"/>
    <cellStyle name="Ênfase5 2 3 2" xfId="11231"/>
    <cellStyle name="Ênfase5 2 3 2 2" xfId="11232"/>
    <cellStyle name="Ênfase5 2 3 2 3" xfId="11233"/>
    <cellStyle name="Ênfase5 2 3 2 4" xfId="11234"/>
    <cellStyle name="Ênfase5 2 3 3" xfId="11235"/>
    <cellStyle name="Ênfase5 2 3 4" xfId="11236"/>
    <cellStyle name="Ênfase5 2 3_BP - Raízen Combustíveis" xfId="11237"/>
    <cellStyle name="Ênfase5 2 4" xfId="11238"/>
    <cellStyle name="Ênfase5 2 4 2" xfId="11239"/>
    <cellStyle name="Ênfase5 2 4 3" xfId="11240"/>
    <cellStyle name="Ênfase5 2 4 4" xfId="11241"/>
    <cellStyle name="Ênfase5 2 4_BP - Raízen Combustíveis" xfId="11242"/>
    <cellStyle name="Ênfase5 2 5" xfId="11243"/>
    <cellStyle name="Ênfase5 2 5 2" xfId="11244"/>
    <cellStyle name="Ênfase5 2 5 3" xfId="11245"/>
    <cellStyle name="Ênfase5 2 5_BP - Raízen Combustíveis" xfId="11246"/>
    <cellStyle name="Ênfase5 2 6" xfId="11247"/>
    <cellStyle name="Ênfase5 2 6 2" xfId="11248"/>
    <cellStyle name="Ênfase5 2 6 3" xfId="11249"/>
    <cellStyle name="Ênfase5 2 6_BP - Raízen Combustíveis" xfId="11250"/>
    <cellStyle name="Ênfase5 2 7" xfId="11251"/>
    <cellStyle name="Ênfase5 2 7 2" xfId="11252"/>
    <cellStyle name="Ênfase5 2 7 3" xfId="11253"/>
    <cellStyle name="Ênfase5 2 7_Display" xfId="11254"/>
    <cellStyle name="Ênfase5 2 8" xfId="11255"/>
    <cellStyle name="Ênfase5 2 9" xfId="11256"/>
    <cellStyle name="Ênfase5 2_11_Combinação de neg. Zanin" xfId="11257"/>
    <cellStyle name="Ênfase5 3" xfId="11258"/>
    <cellStyle name="Ênfase5 3 2" xfId="11259"/>
    <cellStyle name="Ênfase5 3 2 2" xfId="11260"/>
    <cellStyle name="Ênfase5 3 2 3" xfId="11261"/>
    <cellStyle name="Ênfase5 3 2 4" xfId="11262"/>
    <cellStyle name="Ênfase5 3 2 5" xfId="11263"/>
    <cellStyle name="Ênfase5 3 2_BP - Raízen Combustíveis" xfId="11264"/>
    <cellStyle name="Ênfase5 3 3" xfId="11265"/>
    <cellStyle name="Ênfase5 3 3 2" xfId="11266"/>
    <cellStyle name="Ênfase5 3 3 3" xfId="11267"/>
    <cellStyle name="Ênfase5 3 3_BP - Raízen Combustíveis" xfId="11268"/>
    <cellStyle name="Ênfase5 3 4" xfId="11269"/>
    <cellStyle name="Ênfase5 3 4 2" xfId="11270"/>
    <cellStyle name="Ênfase5 3 4 3" xfId="11271"/>
    <cellStyle name="Ênfase5 3 4_Display" xfId="11272"/>
    <cellStyle name="Ênfase5 3 5" xfId="11273"/>
    <cellStyle name="Ênfase5 3 6" xfId="11274"/>
    <cellStyle name="Ênfase5 3 7" xfId="11275"/>
    <cellStyle name="Ênfase5 3_13-Endividamento" xfId="11276"/>
    <cellStyle name="Ênfase5 4" xfId="11277"/>
    <cellStyle name="Ênfase5 4 2" xfId="11278"/>
    <cellStyle name="Ênfase5 4 2 2" xfId="11279"/>
    <cellStyle name="Ênfase5 4 2 3" xfId="11280"/>
    <cellStyle name="Ênfase5 4 2 4" xfId="11281"/>
    <cellStyle name="Ênfase5 4 2 5" xfId="11282"/>
    <cellStyle name="Ênfase5 4 2_BP - Raízen Combustíveis" xfId="11283"/>
    <cellStyle name="Ênfase5 4 3" xfId="11284"/>
    <cellStyle name="Ênfase5 4 3 2" xfId="11285"/>
    <cellStyle name="Ênfase5 4 3 3" xfId="11286"/>
    <cellStyle name="Ênfase5 4 3_BP - Raízen Combustíveis" xfId="11287"/>
    <cellStyle name="Ênfase5 4 4" xfId="11288"/>
    <cellStyle name="Ênfase5 4 4 2" xfId="11289"/>
    <cellStyle name="Ênfase5 4 4 3" xfId="11290"/>
    <cellStyle name="Ênfase5 4 4_Display" xfId="11291"/>
    <cellStyle name="Ênfase5 4 5" xfId="11292"/>
    <cellStyle name="Ênfase5 4 6" xfId="11293"/>
    <cellStyle name="Ênfase5 4 7" xfId="11294"/>
    <cellStyle name="Ênfase5 4_13-Endividamento" xfId="11295"/>
    <cellStyle name="Ênfase5 5" xfId="11296"/>
    <cellStyle name="Ênfase5 5 2" xfId="11297"/>
    <cellStyle name="Ênfase5 5 2 2" xfId="11298"/>
    <cellStyle name="Ênfase5 5 2 3" xfId="11299"/>
    <cellStyle name="Ênfase5 5 2 4" xfId="11300"/>
    <cellStyle name="Ênfase5 5 2 5" xfId="11301"/>
    <cellStyle name="Ênfase5 5 2_BP - Raízen Combustíveis" xfId="11302"/>
    <cellStyle name="Ênfase5 5 3" xfId="11303"/>
    <cellStyle name="Ênfase5 5 3 2" xfId="11304"/>
    <cellStyle name="Ênfase5 5 3 3" xfId="11305"/>
    <cellStyle name="Ênfase5 5 3_BP - Raízen Combustíveis" xfId="11306"/>
    <cellStyle name="Ênfase5 5 4" xfId="11307"/>
    <cellStyle name="Ênfase5 5 4 2" xfId="11308"/>
    <cellStyle name="Ênfase5 5 4 3" xfId="11309"/>
    <cellStyle name="Ênfase5 5 4_Display" xfId="11310"/>
    <cellStyle name="Ênfase5 5 5" xfId="11311"/>
    <cellStyle name="Ênfase5 5 6" xfId="11312"/>
    <cellStyle name="Ênfase5 5 7" xfId="11313"/>
    <cellStyle name="Ênfase5 5_13-Endividamento" xfId="11314"/>
    <cellStyle name="Ênfase5 6" xfId="11315"/>
    <cellStyle name="Ênfase5 6 2" xfId="11316"/>
    <cellStyle name="Ênfase5 6 2 2" xfId="11317"/>
    <cellStyle name="Ênfase5 6 2 3" xfId="11318"/>
    <cellStyle name="Ênfase5 6 2 4" xfId="11319"/>
    <cellStyle name="Ênfase5 6 2 5" xfId="11320"/>
    <cellStyle name="Ênfase5 6 2_BP - Raízen Combustíveis" xfId="11321"/>
    <cellStyle name="Ênfase5 6 3" xfId="11322"/>
    <cellStyle name="Ênfase5 6 3 2" xfId="11323"/>
    <cellStyle name="Ênfase5 6 3 3" xfId="11324"/>
    <cellStyle name="Ênfase5 6 3_BP - Raízen Combustíveis" xfId="11325"/>
    <cellStyle name="Ênfase5 6 4" xfId="11326"/>
    <cellStyle name="Ênfase5 6 4 2" xfId="11327"/>
    <cellStyle name="Ênfase5 6 4 3" xfId="11328"/>
    <cellStyle name="Ênfase5 6 4_Display" xfId="11329"/>
    <cellStyle name="Ênfase5 6 5" xfId="11330"/>
    <cellStyle name="Ênfase5 6 6" xfId="11331"/>
    <cellStyle name="Ênfase5 6 7" xfId="11332"/>
    <cellStyle name="Ênfase5 6_13-Endividamento" xfId="11333"/>
    <cellStyle name="Ênfase5 7" xfId="11334"/>
    <cellStyle name="Ênfase5 7 2" xfId="11335"/>
    <cellStyle name="Ênfase5 7 2 2" xfId="11336"/>
    <cellStyle name="Ênfase5 7 2 3" xfId="11337"/>
    <cellStyle name="Ênfase5 7 2 4" xfId="11338"/>
    <cellStyle name="Ênfase5 7 2 5" xfId="11339"/>
    <cellStyle name="Ênfase5 7 2_BP - Raízen Combustíveis" xfId="11340"/>
    <cellStyle name="Ênfase5 7 3" xfId="11341"/>
    <cellStyle name="Ênfase5 7 3 2" xfId="11342"/>
    <cellStyle name="Ênfase5 7 3 3" xfId="11343"/>
    <cellStyle name="Ênfase5 7 3_BP - Raízen Combustíveis" xfId="11344"/>
    <cellStyle name="Ênfase5 7 4" xfId="11345"/>
    <cellStyle name="Ênfase5 7 4 2" xfId="11346"/>
    <cellStyle name="Ênfase5 7 4 3" xfId="11347"/>
    <cellStyle name="Ênfase5 7 5" xfId="11348"/>
    <cellStyle name="Ênfase5 7 6" xfId="11349"/>
    <cellStyle name="Ênfase5 7 7" xfId="11350"/>
    <cellStyle name="Ênfase5 7_13-Endividamento" xfId="11351"/>
    <cellStyle name="Ênfase5 8" xfId="11352"/>
    <cellStyle name="Ênfase5 8 2" xfId="11353"/>
    <cellStyle name="Ênfase5 8 3" xfId="11354"/>
    <cellStyle name="Ênfase5 8 4" xfId="11355"/>
    <cellStyle name="Ênfase5 8_BP - Raízen Combustíveis" xfId="11356"/>
    <cellStyle name="Ênfase5 9" xfId="11357"/>
    <cellStyle name="Ênfase5 9 2" xfId="11358"/>
    <cellStyle name="Ênfase5 9 3" xfId="11359"/>
    <cellStyle name="Ênfase5 9 4" xfId="11360"/>
    <cellStyle name="Ênfase6 10" xfId="11361"/>
    <cellStyle name="Ênfase6 10 2" xfId="11362"/>
    <cellStyle name="Ênfase6 10 3" xfId="11363"/>
    <cellStyle name="Ênfase6 10_Dep_Judiciais-Contingências" xfId="11364"/>
    <cellStyle name="Ênfase6 11" xfId="11365"/>
    <cellStyle name="Ênfase6 11 2" xfId="11366"/>
    <cellStyle name="Ênfase6 11_Dep_Judiciais-Contingências" xfId="11367"/>
    <cellStyle name="Ênfase6 12" xfId="11368"/>
    <cellStyle name="Ênfase6 13" xfId="11369"/>
    <cellStyle name="Ênfase6 14" xfId="11370"/>
    <cellStyle name="Ênfase6 15" xfId="11371"/>
    <cellStyle name="Ênfase6 16" xfId="11372"/>
    <cellStyle name="Ênfase6 17" xfId="11373"/>
    <cellStyle name="Ênfase6 2" xfId="11374"/>
    <cellStyle name="Ênfase6 2 10" xfId="11375"/>
    <cellStyle name="Ênfase6 2 11" xfId="11376"/>
    <cellStyle name="Ênfase6 2 2" xfId="11377"/>
    <cellStyle name="Ênfase6 2 2 2" xfId="11378"/>
    <cellStyle name="Ênfase6 2 2 2 2" xfId="11379"/>
    <cellStyle name="Ênfase6 2 2 2 3" xfId="11380"/>
    <cellStyle name="Ênfase6 2 2 2 4" xfId="11381"/>
    <cellStyle name="Ênfase6 2 2 3" xfId="11382"/>
    <cellStyle name="Ênfase6 2 2 4" xfId="11383"/>
    <cellStyle name="Ênfase6 2 2_BP - Raízen Combustíveis" xfId="11384"/>
    <cellStyle name="Ênfase6 2 3" xfId="11385"/>
    <cellStyle name="Ênfase6 2 3 2" xfId="11386"/>
    <cellStyle name="Ênfase6 2 3 2 2" xfId="11387"/>
    <cellStyle name="Ênfase6 2 3 2 3" xfId="11388"/>
    <cellStyle name="Ênfase6 2 3 2 4" xfId="11389"/>
    <cellStyle name="Ênfase6 2 3 3" xfId="11390"/>
    <cellStyle name="Ênfase6 2 3 4" xfId="11391"/>
    <cellStyle name="Ênfase6 2 3_BP - Raízen Combustíveis" xfId="11392"/>
    <cellStyle name="Ênfase6 2 4" xfId="11393"/>
    <cellStyle name="Ênfase6 2 4 2" xfId="11394"/>
    <cellStyle name="Ênfase6 2 4 3" xfId="11395"/>
    <cellStyle name="Ênfase6 2 4 4" xfId="11396"/>
    <cellStyle name="Ênfase6 2 4_BP - Raízen Combustíveis" xfId="11397"/>
    <cellStyle name="Ênfase6 2 5" xfId="11398"/>
    <cellStyle name="Ênfase6 2 5 2" xfId="11399"/>
    <cellStyle name="Ênfase6 2 5 3" xfId="11400"/>
    <cellStyle name="Ênfase6 2 5_BP - Raízen Combustíveis" xfId="11401"/>
    <cellStyle name="Ênfase6 2 6" xfId="11402"/>
    <cellStyle name="Ênfase6 2 6 2" xfId="11403"/>
    <cellStyle name="Ênfase6 2 6 3" xfId="11404"/>
    <cellStyle name="Ênfase6 2 6_BP - Raízen Combustíveis" xfId="11405"/>
    <cellStyle name="Ênfase6 2 7" xfId="11406"/>
    <cellStyle name="Ênfase6 2 7 2" xfId="11407"/>
    <cellStyle name="Ênfase6 2 7 3" xfId="11408"/>
    <cellStyle name="Ênfase6 2 8" xfId="11409"/>
    <cellStyle name="Ênfase6 2 9" xfId="11410"/>
    <cellStyle name="Ênfase6 2_11_Combinação de neg. Zanin" xfId="11411"/>
    <cellStyle name="Ênfase6 3" xfId="11412"/>
    <cellStyle name="Ênfase6 3 2" xfId="11413"/>
    <cellStyle name="Ênfase6 3 2 2" xfId="11414"/>
    <cellStyle name="Ênfase6 3 2 3" xfId="11415"/>
    <cellStyle name="Ênfase6 3 2 4" xfId="11416"/>
    <cellStyle name="Ênfase6 3 2 5" xfId="11417"/>
    <cellStyle name="Ênfase6 3 2_BP - Raízen Combustíveis" xfId="11418"/>
    <cellStyle name="Ênfase6 3 3" xfId="11419"/>
    <cellStyle name="Ênfase6 3 3 2" xfId="11420"/>
    <cellStyle name="Ênfase6 3 3 3" xfId="11421"/>
    <cellStyle name="Ênfase6 3 3_BP - Raízen Combustíveis" xfId="11422"/>
    <cellStyle name="Ênfase6 3 4" xfId="11423"/>
    <cellStyle name="Ênfase6 3 4 2" xfId="11424"/>
    <cellStyle name="Ênfase6 3 4 3" xfId="11425"/>
    <cellStyle name="Ênfase6 3 5" xfId="11426"/>
    <cellStyle name="Ênfase6 3 6" xfId="11427"/>
    <cellStyle name="Ênfase6 3 7" xfId="11428"/>
    <cellStyle name="Ênfase6 3_13-Endividamento" xfId="11429"/>
    <cellStyle name="Ênfase6 4" xfId="11430"/>
    <cellStyle name="Ênfase6 4 2" xfId="11431"/>
    <cellStyle name="Ênfase6 4 2 2" xfId="11432"/>
    <cellStyle name="Ênfase6 4 2 3" xfId="11433"/>
    <cellStyle name="Ênfase6 4 2 4" xfId="11434"/>
    <cellStyle name="Ênfase6 4 2 5" xfId="11435"/>
    <cellStyle name="Ênfase6 4 2_BP - Raízen Combustíveis" xfId="11436"/>
    <cellStyle name="Ênfase6 4 3" xfId="11437"/>
    <cellStyle name="Ênfase6 4 3 2" xfId="11438"/>
    <cellStyle name="Ênfase6 4 3 3" xfId="11439"/>
    <cellStyle name="Ênfase6 4 3_BP - Raízen Combustíveis" xfId="11440"/>
    <cellStyle name="Ênfase6 4 4" xfId="11441"/>
    <cellStyle name="Ênfase6 4 4 2" xfId="11442"/>
    <cellStyle name="Ênfase6 4 4 3" xfId="11443"/>
    <cellStyle name="Ênfase6 4 5" xfId="11444"/>
    <cellStyle name="Ênfase6 4 6" xfId="11445"/>
    <cellStyle name="Ênfase6 4 7" xfId="11446"/>
    <cellStyle name="Ênfase6 4_13-Endividamento" xfId="11447"/>
    <cellStyle name="Ênfase6 5" xfId="11448"/>
    <cellStyle name="Ênfase6 5 2" xfId="11449"/>
    <cellStyle name="Ênfase6 5 2 2" xfId="11450"/>
    <cellStyle name="Ênfase6 5 2 3" xfId="11451"/>
    <cellStyle name="Ênfase6 5 2 4" xfId="11452"/>
    <cellStyle name="Ênfase6 5 2 5" xfId="11453"/>
    <cellStyle name="Ênfase6 5 2_BP - Raízen Combustíveis" xfId="11454"/>
    <cellStyle name="Ênfase6 5 3" xfId="11455"/>
    <cellStyle name="Ênfase6 5 3 2" xfId="11456"/>
    <cellStyle name="Ênfase6 5 3 3" xfId="11457"/>
    <cellStyle name="Ênfase6 5 3_BP - Raízen Combustíveis" xfId="11458"/>
    <cellStyle name="Ênfase6 5 4" xfId="11459"/>
    <cellStyle name="Ênfase6 5 4 2" xfId="11460"/>
    <cellStyle name="Ênfase6 5 4 3" xfId="11461"/>
    <cellStyle name="Ênfase6 5 5" xfId="11462"/>
    <cellStyle name="Ênfase6 5 6" xfId="11463"/>
    <cellStyle name="Ênfase6 5 7" xfId="11464"/>
    <cellStyle name="Ênfase6 5_13-Endividamento" xfId="11465"/>
    <cellStyle name="Ênfase6 6" xfId="11466"/>
    <cellStyle name="Ênfase6 6 2" xfId="11467"/>
    <cellStyle name="Ênfase6 6 2 2" xfId="11468"/>
    <cellStyle name="Ênfase6 6 2 3" xfId="11469"/>
    <cellStyle name="Ênfase6 6 2 4" xfId="11470"/>
    <cellStyle name="Ênfase6 6 2 5" xfId="11471"/>
    <cellStyle name="Ênfase6 6 2_BP - Raízen Combustíveis" xfId="11472"/>
    <cellStyle name="Ênfase6 6 3" xfId="11473"/>
    <cellStyle name="Ênfase6 6 3 2" xfId="11474"/>
    <cellStyle name="Ênfase6 6 3 3" xfId="11475"/>
    <cellStyle name="Ênfase6 6 3_BP - Raízen Combustíveis" xfId="11476"/>
    <cellStyle name="Ênfase6 6 4" xfId="11477"/>
    <cellStyle name="Ênfase6 6 4 2" xfId="11478"/>
    <cellStyle name="Ênfase6 6 4 3" xfId="11479"/>
    <cellStyle name="Ênfase6 6 5" xfId="11480"/>
    <cellStyle name="Ênfase6 6 6" xfId="11481"/>
    <cellStyle name="Ênfase6 6 7" xfId="11482"/>
    <cellStyle name="Ênfase6 6_13-Endividamento" xfId="11483"/>
    <cellStyle name="Ênfase6 7" xfId="11484"/>
    <cellStyle name="Ênfase6 7 2" xfId="11485"/>
    <cellStyle name="Ênfase6 7 2 2" xfId="11486"/>
    <cellStyle name="Ênfase6 7 2 3" xfId="11487"/>
    <cellStyle name="Ênfase6 7 2 4" xfId="11488"/>
    <cellStyle name="Ênfase6 7 2 5" xfId="11489"/>
    <cellStyle name="Ênfase6 7 2_BP - Raízen Combustíveis" xfId="11490"/>
    <cellStyle name="Ênfase6 7 3" xfId="11491"/>
    <cellStyle name="Ênfase6 7 3 2" xfId="11492"/>
    <cellStyle name="Ênfase6 7 3 3" xfId="11493"/>
    <cellStyle name="Ênfase6 7 3_BP - Raízen Combustíveis" xfId="11494"/>
    <cellStyle name="Ênfase6 7 4" xfId="11495"/>
    <cellStyle name="Ênfase6 7 4 2" xfId="11496"/>
    <cellStyle name="Ênfase6 7 4 3" xfId="11497"/>
    <cellStyle name="Ênfase6 7 5" xfId="11498"/>
    <cellStyle name="Ênfase6 7 5 2" xfId="11499"/>
    <cellStyle name="Ênfase6 7 5 3" xfId="11500"/>
    <cellStyle name="Ênfase6 7 6" xfId="11501"/>
    <cellStyle name="Ênfase6 7 7" xfId="11502"/>
    <cellStyle name="Ênfase6 7 8" xfId="11503"/>
    <cellStyle name="Ênfase6 7_13-Endividamento" xfId="11504"/>
    <cellStyle name="Ênfase6 8" xfId="11505"/>
    <cellStyle name="Ênfase6 8 2" xfId="11506"/>
    <cellStyle name="Ênfase6 8 3" xfId="11507"/>
    <cellStyle name="Ênfase6 8 4" xfId="11508"/>
    <cellStyle name="Ênfase6 8_BP - Raízen Combustíveis" xfId="11509"/>
    <cellStyle name="Ênfase6 9" xfId="11510"/>
    <cellStyle name="Ênfase6 9 2" xfId="11511"/>
    <cellStyle name="Ênfase6 9 3" xfId="11512"/>
    <cellStyle name="Ênfase6 9 4" xfId="11513"/>
    <cellStyle name="Enter Currency (0)" xfId="11514"/>
    <cellStyle name="Enter Currency (0) 2" xfId="11515"/>
    <cellStyle name="Enter Currency (0) 3" xfId="11516"/>
    <cellStyle name="Entered" xfId="11517"/>
    <cellStyle name="Entered 2" xfId="11518"/>
    <cellStyle name="Entered 3" xfId="11519"/>
    <cellStyle name="Entrada 10" xfId="11520"/>
    <cellStyle name="Entrada 10 2" xfId="11521"/>
    <cellStyle name="Entrada 10 3" xfId="11522"/>
    <cellStyle name="Entrada 10_Dep_Judiciais-Contingências" xfId="11523"/>
    <cellStyle name="Entrada 11" xfId="11524"/>
    <cellStyle name="Entrada 11 2" xfId="11525"/>
    <cellStyle name="Entrada 11_Dep_Judiciais-Contingências" xfId="11526"/>
    <cellStyle name="Entrada 12" xfId="11527"/>
    <cellStyle name="Entrada 13" xfId="11528"/>
    <cellStyle name="Entrada 14" xfId="11529"/>
    <cellStyle name="Entrada 15" xfId="11530"/>
    <cellStyle name="Entrada 16" xfId="11531"/>
    <cellStyle name="Entrada 17" xfId="11532"/>
    <cellStyle name="Entrada 2" xfId="11533"/>
    <cellStyle name="Entrada 2 10" xfId="11534"/>
    <cellStyle name="Entrada 2 11" xfId="11535"/>
    <cellStyle name="Entrada 2 2" xfId="11536"/>
    <cellStyle name="Entrada 2 2 2" xfId="11537"/>
    <cellStyle name="Entrada 2 2 2 2" xfId="11538"/>
    <cellStyle name="Entrada 2 2 2 3" xfId="11539"/>
    <cellStyle name="Entrada 2 2 2 4" xfId="11540"/>
    <cellStyle name="Entrada 2 2 2_BP - Raízen Combustíveis" xfId="11541"/>
    <cellStyle name="Entrada 2 2 3" xfId="11542"/>
    <cellStyle name="Entrada 2 2 4" xfId="11543"/>
    <cellStyle name="Entrada 2 2_Base Partes Relacionadas" xfId="11544"/>
    <cellStyle name="Entrada 2 3" xfId="11545"/>
    <cellStyle name="Entrada 2 3 2" xfId="11546"/>
    <cellStyle name="Entrada 2 3 2 2" xfId="11547"/>
    <cellStyle name="Entrada 2 3 2 3" xfId="11548"/>
    <cellStyle name="Entrada 2 3 2 4" xfId="11549"/>
    <cellStyle name="Entrada 2 3 3" xfId="11550"/>
    <cellStyle name="Entrada 2 3 4" xfId="11551"/>
    <cellStyle name="Entrada 2 3 5" xfId="11552"/>
    <cellStyle name="Entrada 2 3_Base Partes Relacionadas" xfId="11553"/>
    <cellStyle name="Entrada 2 4" xfId="11554"/>
    <cellStyle name="Entrada 2 4 2" xfId="11555"/>
    <cellStyle name="Entrada 2 4 3" xfId="11556"/>
    <cellStyle name="Entrada 2 4 4" xfId="11557"/>
    <cellStyle name="Entrada 2 4_Base Partes Relacionadas" xfId="11558"/>
    <cellStyle name="Entrada 2 5" xfId="11559"/>
    <cellStyle name="Entrada 2 5 2" xfId="11560"/>
    <cellStyle name="Entrada 2 5 3" xfId="11561"/>
    <cellStyle name="Entrada 2 5_Base Partes Relacionadas" xfId="11562"/>
    <cellStyle name="Entrada 2 6" xfId="11563"/>
    <cellStyle name="Entrada 2 6 2" xfId="11564"/>
    <cellStyle name="Entrada 2 6 3" xfId="11565"/>
    <cellStyle name="Entrada 2 6_Base Partes Relacionadas" xfId="11566"/>
    <cellStyle name="Entrada 2 7" xfId="11567"/>
    <cellStyle name="Entrada 2 7 2" xfId="11568"/>
    <cellStyle name="Entrada 2 7 3" xfId="11569"/>
    <cellStyle name="Entrada 2 7_Base Partes Relacionadas" xfId="11570"/>
    <cellStyle name="Entrada 2 8" xfId="11571"/>
    <cellStyle name="Entrada 2 9" xfId="11572"/>
    <cellStyle name="Entrada 2_11_Combinação de neg. Zanin" xfId="11573"/>
    <cellStyle name="Entrada 3" xfId="11574"/>
    <cellStyle name="Entrada 3 2" xfId="11575"/>
    <cellStyle name="Entrada 3 2 2" xfId="11576"/>
    <cellStyle name="Entrada 3 2 3" xfId="11577"/>
    <cellStyle name="Entrada 3 2 4" xfId="11578"/>
    <cellStyle name="Entrada 3 2 5" xfId="11579"/>
    <cellStyle name="Entrada 3 2_Base Partes Relacionadas" xfId="11580"/>
    <cellStyle name="Entrada 3 3" xfId="11581"/>
    <cellStyle name="Entrada 3 3 2" xfId="11582"/>
    <cellStyle name="Entrada 3 3 3" xfId="11583"/>
    <cellStyle name="Entrada 3 3_Base Partes Relacionadas" xfId="11584"/>
    <cellStyle name="Entrada 3 4" xfId="11585"/>
    <cellStyle name="Entrada 3 4 2" xfId="11586"/>
    <cellStyle name="Entrada 3 4 3" xfId="11587"/>
    <cellStyle name="Entrada 3 4_Base Partes Relacionadas" xfId="11588"/>
    <cellStyle name="Entrada 3 5" xfId="11589"/>
    <cellStyle name="Entrada 3 6" xfId="11590"/>
    <cellStyle name="Entrada 3 7" xfId="11591"/>
    <cellStyle name="Entrada 3_13-Endividamento" xfId="11592"/>
    <cellStyle name="Entrada 4" xfId="11593"/>
    <cellStyle name="Entrada 4 2" xfId="11594"/>
    <cellStyle name="Entrada 4 2 2" xfId="11595"/>
    <cellStyle name="Entrada 4 2 3" xfId="11596"/>
    <cellStyle name="Entrada 4 2 4" xfId="11597"/>
    <cellStyle name="Entrada 4 2 5" xfId="11598"/>
    <cellStyle name="Entrada 4 2_Base Partes Relacionadas" xfId="11599"/>
    <cellStyle name="Entrada 4 3" xfId="11600"/>
    <cellStyle name="Entrada 4 3 2" xfId="11601"/>
    <cellStyle name="Entrada 4 3 3" xfId="11602"/>
    <cellStyle name="Entrada 4 3_Base Partes Relacionadas" xfId="11603"/>
    <cellStyle name="Entrada 4 4" xfId="11604"/>
    <cellStyle name="Entrada 4 4 2" xfId="11605"/>
    <cellStyle name="Entrada 4 4 3" xfId="11606"/>
    <cellStyle name="Entrada 4 4_Base Partes Relacionadas" xfId="11607"/>
    <cellStyle name="Entrada 4 5" xfId="11608"/>
    <cellStyle name="Entrada 4 6" xfId="11609"/>
    <cellStyle name="Entrada 4 7" xfId="11610"/>
    <cellStyle name="Entrada 4_13-Endividamento" xfId="11611"/>
    <cellStyle name="Entrada 5" xfId="11612"/>
    <cellStyle name="Entrada 5 2" xfId="11613"/>
    <cellStyle name="Entrada 5 2 2" xfId="11614"/>
    <cellStyle name="Entrada 5 2 3" xfId="11615"/>
    <cellStyle name="Entrada 5 2 4" xfId="11616"/>
    <cellStyle name="Entrada 5 2 5" xfId="11617"/>
    <cellStyle name="Entrada 5 2_Base Partes Relacionadas" xfId="11618"/>
    <cellStyle name="Entrada 5 3" xfId="11619"/>
    <cellStyle name="Entrada 5 3 2" xfId="11620"/>
    <cellStyle name="Entrada 5 3 3" xfId="11621"/>
    <cellStyle name="Entrada 5 3_Base Partes Relacionadas" xfId="11622"/>
    <cellStyle name="Entrada 5 4" xfId="11623"/>
    <cellStyle name="Entrada 5 4 2" xfId="11624"/>
    <cellStyle name="Entrada 5 4 3" xfId="11625"/>
    <cellStyle name="Entrada 5 4_Base Partes Relacionadas" xfId="11626"/>
    <cellStyle name="Entrada 5 5" xfId="11627"/>
    <cellStyle name="Entrada 5 6" xfId="11628"/>
    <cellStyle name="Entrada 5 7" xfId="11629"/>
    <cellStyle name="Entrada 5_13-Endividamento" xfId="11630"/>
    <cellStyle name="Entrada 6" xfId="11631"/>
    <cellStyle name="Entrada 6 2" xfId="11632"/>
    <cellStyle name="Entrada 6 2 2" xfId="11633"/>
    <cellStyle name="Entrada 6 2 3" xfId="11634"/>
    <cellStyle name="Entrada 6 2 4" xfId="11635"/>
    <cellStyle name="Entrada 6 2 5" xfId="11636"/>
    <cellStyle name="Entrada 6 2_Base Partes Relacionadas" xfId="11637"/>
    <cellStyle name="Entrada 6 3" xfId="11638"/>
    <cellStyle name="Entrada 6 3 2" xfId="11639"/>
    <cellStyle name="Entrada 6 3 3" xfId="11640"/>
    <cellStyle name="Entrada 6 3_Base Partes Relacionadas" xfId="11641"/>
    <cellStyle name="Entrada 6 4" xfId="11642"/>
    <cellStyle name="Entrada 6 4 2" xfId="11643"/>
    <cellStyle name="Entrada 6 4 3" xfId="11644"/>
    <cellStyle name="Entrada 6 4_Base Partes Relacionadas" xfId="11645"/>
    <cellStyle name="Entrada 6 5" xfId="11646"/>
    <cellStyle name="Entrada 6 6" xfId="11647"/>
    <cellStyle name="Entrada 6 7" xfId="11648"/>
    <cellStyle name="Entrada 6_13-Endividamento" xfId="11649"/>
    <cellStyle name="Entrada 7" xfId="11650"/>
    <cellStyle name="Entrada 7 2" xfId="11651"/>
    <cellStyle name="Entrada 7 2 2" xfId="11652"/>
    <cellStyle name="Entrada 7 2 3" xfId="11653"/>
    <cellStyle name="Entrada 7 2 4" xfId="11654"/>
    <cellStyle name="Entrada 7 2 5" xfId="11655"/>
    <cellStyle name="Entrada 7 2_Base Partes Relacionadas" xfId="11656"/>
    <cellStyle name="Entrada 7 3" xfId="11657"/>
    <cellStyle name="Entrada 7 3 2" xfId="11658"/>
    <cellStyle name="Entrada 7 3 3" xfId="11659"/>
    <cellStyle name="Entrada 7 3_Base Partes Relacionadas" xfId="11660"/>
    <cellStyle name="Entrada 7 4" xfId="11661"/>
    <cellStyle name="Entrada 7 4 2" xfId="11662"/>
    <cellStyle name="Entrada 7 4 3" xfId="11663"/>
    <cellStyle name="Entrada 7 4_COSAN SA CONSOLID_MÊS" xfId="11664"/>
    <cellStyle name="Entrada 7 5" xfId="11665"/>
    <cellStyle name="Entrada 7 6" xfId="11666"/>
    <cellStyle name="Entrada 7 7" xfId="11667"/>
    <cellStyle name="Entrada 7_13-Endividamento" xfId="11668"/>
    <cellStyle name="Entrada 8" xfId="11669"/>
    <cellStyle name="Entrada 8 2" xfId="11670"/>
    <cellStyle name="Entrada 8 2 2" xfId="11671"/>
    <cellStyle name="Entrada 8 2 3" xfId="11672"/>
    <cellStyle name="Entrada 8 3" xfId="11673"/>
    <cellStyle name="Entrada 8 4" xfId="11674"/>
    <cellStyle name="Entrada 8 5" xfId="11675"/>
    <cellStyle name="Entrada 8_Base Partes Relacionadas" xfId="11676"/>
    <cellStyle name="Entrada 9" xfId="11677"/>
    <cellStyle name="Entrada 9 2" xfId="11678"/>
    <cellStyle name="Entrada 9 3" xfId="11679"/>
    <cellStyle name="Entrada 9 4" xfId="11680"/>
    <cellStyle name="Entrada 9_BP - Raízen Combustíveis" xfId="11681"/>
    <cellStyle name="Escondido" xfId="11682"/>
    <cellStyle name="Estilo 1" xfId="11683"/>
    <cellStyle name="Estilo 1 10" xfId="11684"/>
    <cellStyle name="Estilo 1 11" xfId="11685"/>
    <cellStyle name="Estilo 1 2" xfId="11686"/>
    <cellStyle name="Estilo 1 2 2" xfId="11687"/>
    <cellStyle name="Estilo 1 2 2 2" xfId="11688"/>
    <cellStyle name="Estilo 1 2 2 3" xfId="11689"/>
    <cellStyle name="Estilo 1 2 2 4" xfId="11690"/>
    <cellStyle name="Estilo 1 2 2_BP - Raízen Combustíveis" xfId="11691"/>
    <cellStyle name="Estilo 1 2 3" xfId="11692"/>
    <cellStyle name="Estilo 1 2 3 2" xfId="11693"/>
    <cellStyle name="Estilo 1 2 3 3" xfId="11694"/>
    <cellStyle name="Estilo 1 2 3_BP - Raízen Combustíveis" xfId="11695"/>
    <cellStyle name="Estilo 1 2 4" xfId="11696"/>
    <cellStyle name="Estilo 1 2 4 2" xfId="11697"/>
    <cellStyle name="Estilo 1 2 4 3" xfId="11698"/>
    <cellStyle name="Estilo 1 2 5" xfId="11699"/>
    <cellStyle name="Estilo 1 2 6" xfId="11700"/>
    <cellStyle name="Estilo 1 2 7" xfId="11701"/>
    <cellStyle name="Estilo 1 2_13-Endividamento" xfId="11702"/>
    <cellStyle name="Estilo 1 3" xfId="11703"/>
    <cellStyle name="Estilo 1 3 2" xfId="11704"/>
    <cellStyle name="Estilo 1 3 3" xfId="11705"/>
    <cellStyle name="Estilo 1 3 4" xfId="11706"/>
    <cellStyle name="Estilo 1 3_BP - Raízen Combustíveis" xfId="11707"/>
    <cellStyle name="Estilo 1 4" xfId="11708"/>
    <cellStyle name="Estilo 1 4 2" xfId="11709"/>
    <cellStyle name="Estilo 1 4 3" xfId="11710"/>
    <cellStyle name="Estilo 1 4_BP - Raízen Combustíveis" xfId="11711"/>
    <cellStyle name="Estilo 1 5" xfId="11712"/>
    <cellStyle name="Estilo 1 5 2" xfId="11713"/>
    <cellStyle name="Estilo 1 5 3" xfId="11714"/>
    <cellStyle name="Estilo 1 6" xfId="11715"/>
    <cellStyle name="Estilo 1 6 2" xfId="11716"/>
    <cellStyle name="Estilo 1 6 3" xfId="11717"/>
    <cellStyle name="Estilo 1 7" xfId="11718"/>
    <cellStyle name="Estilo 1 7 2" xfId="11719"/>
    <cellStyle name="Estilo 1 7 3" xfId="11720"/>
    <cellStyle name="Estilo 1 8" xfId="11721"/>
    <cellStyle name="Estilo 1 9" xfId="11722"/>
    <cellStyle name="Estilo 1_13-Endividamento" xfId="11723"/>
    <cellStyle name="Euro" xfId="11724"/>
    <cellStyle name="Euro 10" xfId="11725"/>
    <cellStyle name="Euro 10 2" xfId="11726"/>
    <cellStyle name="Euro 10 3" xfId="11727"/>
    <cellStyle name="Euro 10_BP - Raízen Combustíveis" xfId="11728"/>
    <cellStyle name="Euro 11" xfId="11729"/>
    <cellStyle name="Euro 11 2" xfId="11730"/>
    <cellStyle name="Euro 11 3" xfId="11731"/>
    <cellStyle name="Euro 11_BP - Raízen Combustíveis" xfId="11732"/>
    <cellStyle name="Euro 12" xfId="11733"/>
    <cellStyle name="Euro 12 2" xfId="11734"/>
    <cellStyle name="Euro 12 3" xfId="11735"/>
    <cellStyle name="Euro 12_BP - Raízen Combustíveis" xfId="11736"/>
    <cellStyle name="Euro 13" xfId="11737"/>
    <cellStyle name="Euro 13 2" xfId="11738"/>
    <cellStyle name="Euro 13 3" xfId="11739"/>
    <cellStyle name="Euro 13_BP - Raízen Combustíveis" xfId="11740"/>
    <cellStyle name="Euro 14" xfId="11741"/>
    <cellStyle name="Euro 14 2" xfId="11742"/>
    <cellStyle name="Euro 14 3" xfId="11743"/>
    <cellStyle name="Euro 14_BP - Raízen Combustíveis" xfId="11744"/>
    <cellStyle name="Euro 15" xfId="11745"/>
    <cellStyle name="Euro 15 2" xfId="11746"/>
    <cellStyle name="Euro 15 3" xfId="11747"/>
    <cellStyle name="Euro 15_BP - Raízen Combustíveis" xfId="11748"/>
    <cellStyle name="Euro 16" xfId="11749"/>
    <cellStyle name="Euro 16 2" xfId="11750"/>
    <cellStyle name="Euro 16 3" xfId="11751"/>
    <cellStyle name="Euro 16_BP - Raízen Combustíveis" xfId="11752"/>
    <cellStyle name="Euro 17" xfId="11753"/>
    <cellStyle name="Euro 17 2" xfId="11754"/>
    <cellStyle name="Euro 17 3" xfId="11755"/>
    <cellStyle name="Euro 17_BP - Raízen Combustíveis" xfId="11756"/>
    <cellStyle name="Euro 18" xfId="11757"/>
    <cellStyle name="Euro 18 2" xfId="11758"/>
    <cellStyle name="Euro 18 3" xfId="11759"/>
    <cellStyle name="Euro 18_BP - Raízen Combustíveis" xfId="11760"/>
    <cellStyle name="Euro 19" xfId="11761"/>
    <cellStyle name="Euro 19 2" xfId="11762"/>
    <cellStyle name="Euro 19 3" xfId="11763"/>
    <cellStyle name="Euro 19_BP - Raízen Combustíveis" xfId="11764"/>
    <cellStyle name="Euro 2" xfId="11765"/>
    <cellStyle name="Euro 2 10" xfId="11766"/>
    <cellStyle name="Euro 2 11" xfId="11767"/>
    <cellStyle name="Euro 2 2" xfId="11768"/>
    <cellStyle name="Euro 2 2 2" xfId="11769"/>
    <cellStyle name="Euro 2 2 2 2" xfId="11770"/>
    <cellStyle name="Euro 2 2 2 3" xfId="11771"/>
    <cellStyle name="Euro 2 2 2 4" xfId="11772"/>
    <cellStyle name="Euro 2 2 2_BP - Raízen Combustíveis" xfId="11773"/>
    <cellStyle name="Euro 2 2 3" xfId="11774"/>
    <cellStyle name="Euro 2 2 3 2" xfId="11775"/>
    <cellStyle name="Euro 2 2 3 2 2" xfId="11776"/>
    <cellStyle name="Euro 2 2 3 2 3" xfId="11777"/>
    <cellStyle name="Euro 2 2 3 3" xfId="11778"/>
    <cellStyle name="Euro 2 2 3 4" xfId="11779"/>
    <cellStyle name="Euro 2 2 3_BP - Raízen Combustíveis" xfId="11780"/>
    <cellStyle name="Euro 2 2 4" xfId="11781"/>
    <cellStyle name="Euro 2 2 5" xfId="11782"/>
    <cellStyle name="Euro 2 2 6" xfId="11783"/>
    <cellStyle name="Euro 2 2_13-Endividamento" xfId="11784"/>
    <cellStyle name="Euro 2 3" xfId="11785"/>
    <cellStyle name="Euro 2 3 2" xfId="11786"/>
    <cellStyle name="Euro 2 3 2 2" xfId="11787"/>
    <cellStyle name="Euro 2 3 2 3" xfId="11788"/>
    <cellStyle name="Euro 2 3 3" xfId="11789"/>
    <cellStyle name="Euro 2 3 4" xfId="11790"/>
    <cellStyle name="Euro 2 3_BP - Raízen Combustíveis" xfId="11791"/>
    <cellStyle name="Euro 2 4" xfId="11792"/>
    <cellStyle name="Euro 2 4 2" xfId="11793"/>
    <cellStyle name="Euro 2 4 2 2" xfId="11794"/>
    <cellStyle name="Euro 2 4 2 3" xfId="11795"/>
    <cellStyle name="Euro 2 4 3" xfId="11796"/>
    <cellStyle name="Euro 2 4 4" xfId="11797"/>
    <cellStyle name="Euro 2 4_BP - Raízen Combustíveis" xfId="11798"/>
    <cellStyle name="Euro 2 5" xfId="11799"/>
    <cellStyle name="Euro 2 5 2" xfId="11800"/>
    <cellStyle name="Euro 2 5 3" xfId="11801"/>
    <cellStyle name="Euro 2 5_BP - Raízen Combustíveis" xfId="11802"/>
    <cellStyle name="Euro 2 6" xfId="11803"/>
    <cellStyle name="Euro 2 7" xfId="11804"/>
    <cellStyle name="Euro 2 8" xfId="11805"/>
    <cellStyle name="Euro 2 9" xfId="11806"/>
    <cellStyle name="Euro 2_13-Endividamento" xfId="11807"/>
    <cellStyle name="Euro 20" xfId="11808"/>
    <cellStyle name="Euro 20 2" xfId="11809"/>
    <cellStyle name="Euro 20 3" xfId="11810"/>
    <cellStyle name="Euro 21" xfId="11811"/>
    <cellStyle name="Euro 22" xfId="11812"/>
    <cellStyle name="Euro 23" xfId="11813"/>
    <cellStyle name="Euro 24" xfId="11814"/>
    <cellStyle name="Euro 25" xfId="11815"/>
    <cellStyle name="Euro 26" xfId="11816"/>
    <cellStyle name="Euro 3" xfId="11817"/>
    <cellStyle name="Euro 3 2" xfId="11818"/>
    <cellStyle name="Euro 3 2 2" xfId="11819"/>
    <cellStyle name="Euro 3 2 2 2" xfId="11820"/>
    <cellStyle name="Euro 3 2 2 3" xfId="11821"/>
    <cellStyle name="Euro 3 2 2 4" xfId="11822"/>
    <cellStyle name="Euro 3 2 2_BP - Raízen Combustíveis" xfId="11823"/>
    <cellStyle name="Euro 3 2 3" xfId="11824"/>
    <cellStyle name="Euro 3 2 3 2" xfId="11825"/>
    <cellStyle name="Euro 3 2 3 3" xfId="11826"/>
    <cellStyle name="Euro 3 2 3_BP - Raízen Combustíveis" xfId="11827"/>
    <cellStyle name="Euro 3 2 4" xfId="11828"/>
    <cellStyle name="Euro 3 2 5" xfId="11829"/>
    <cellStyle name="Euro 3 2 6" xfId="11830"/>
    <cellStyle name="Euro 3 2_13-Endividamento" xfId="11831"/>
    <cellStyle name="Euro 3 3" xfId="11832"/>
    <cellStyle name="Euro 3 3 2" xfId="11833"/>
    <cellStyle name="Euro 3 3 2 2" xfId="11834"/>
    <cellStyle name="Euro 3 3 2 3" xfId="11835"/>
    <cellStyle name="Euro 3 3 3" xfId="11836"/>
    <cellStyle name="Euro 3 3 4" xfId="11837"/>
    <cellStyle name="Euro 3 3_BP - Raízen Combustíveis" xfId="11838"/>
    <cellStyle name="Euro 3 4" xfId="11839"/>
    <cellStyle name="Euro 3 4 2" xfId="11840"/>
    <cellStyle name="Euro 3 4 3" xfId="11841"/>
    <cellStyle name="Euro 3 4_BP - Raízen Combustíveis" xfId="11842"/>
    <cellStyle name="Euro 3 5" xfId="11843"/>
    <cellStyle name="Euro 3 6" xfId="11844"/>
    <cellStyle name="Euro 3 7" xfId="11845"/>
    <cellStyle name="Euro 3_13-Endividamento" xfId="11846"/>
    <cellStyle name="Euro 4" xfId="11847"/>
    <cellStyle name="Euro 4 2" xfId="11848"/>
    <cellStyle name="Euro 4 2 2" xfId="11849"/>
    <cellStyle name="Euro 4 2 3" xfId="11850"/>
    <cellStyle name="Euro 4 2_BP - Raízen Combustíveis" xfId="11851"/>
    <cellStyle name="Euro 4 3" xfId="11852"/>
    <cellStyle name="Euro 4 3 2" xfId="11853"/>
    <cellStyle name="Euro 4 3 3" xfId="11854"/>
    <cellStyle name="Euro 4 4" xfId="11855"/>
    <cellStyle name="Euro 4 5" xfId="11856"/>
    <cellStyle name="Euro 4 6" xfId="11857"/>
    <cellStyle name="Euro 4_13-Endividamento" xfId="11858"/>
    <cellStyle name="Euro 5" xfId="11859"/>
    <cellStyle name="Euro 5 2" xfId="11860"/>
    <cellStyle name="Euro 5 2 2" xfId="11861"/>
    <cellStyle name="Euro 5 2 3" xfId="11862"/>
    <cellStyle name="Euro 5 3" xfId="11863"/>
    <cellStyle name="Euro 5 4" xfId="11864"/>
    <cellStyle name="Euro 5_BP - Raízen Combustíveis" xfId="11865"/>
    <cellStyle name="Euro 6" xfId="11866"/>
    <cellStyle name="Euro 6 2" xfId="11867"/>
    <cellStyle name="Euro 6 2 2" xfId="11868"/>
    <cellStyle name="Euro 6 2 3" xfId="11869"/>
    <cellStyle name="Euro 6 3" xfId="11870"/>
    <cellStyle name="Euro 6 4" xfId="11871"/>
    <cellStyle name="Euro 6_BP - Raízen Combustíveis" xfId="11872"/>
    <cellStyle name="Euro 7" xfId="11873"/>
    <cellStyle name="Euro 7 2" xfId="11874"/>
    <cellStyle name="Euro 7 3" xfId="11875"/>
    <cellStyle name="Euro 7_BP - Raízen Combustíveis" xfId="11876"/>
    <cellStyle name="Euro 8" xfId="11877"/>
    <cellStyle name="Euro 8 2" xfId="11878"/>
    <cellStyle name="Euro 8 3" xfId="11879"/>
    <cellStyle name="Euro 8_BP - Raízen Combustíveis" xfId="11880"/>
    <cellStyle name="Euro 9" xfId="11881"/>
    <cellStyle name="Euro 9 2" xfId="11882"/>
    <cellStyle name="Euro 9 3" xfId="11883"/>
    <cellStyle name="Euro 9_BP - Raízen Combustíveis" xfId="11884"/>
    <cellStyle name="Euro_13-Endividamento" xfId="11885"/>
    <cellStyle name="Excel.Chart" xfId="11886"/>
    <cellStyle name="Excel.Chart 2" xfId="11887"/>
    <cellStyle name="Excel.Chart 3" xfId="11888"/>
    <cellStyle name="Explanatory Text 10" xfId="11889"/>
    <cellStyle name="Explanatory Text 10 2" xfId="11890"/>
    <cellStyle name="Explanatory Text 10 3" xfId="11891"/>
    <cellStyle name="Explanatory Text 10_BP - Raízen Combustíveis" xfId="11892"/>
    <cellStyle name="Explanatory Text 11" xfId="11893"/>
    <cellStyle name="Explanatory Text 11 2" xfId="11894"/>
    <cellStyle name="Explanatory Text 11 3" xfId="11895"/>
    <cellStyle name="Explanatory Text 11_BP - Raízen Combustíveis" xfId="11896"/>
    <cellStyle name="Explanatory Text 12" xfId="11897"/>
    <cellStyle name="Explanatory Text 12 2" xfId="11898"/>
    <cellStyle name="Explanatory Text 12 3" xfId="11899"/>
    <cellStyle name="Explanatory Text 12_BP - Raízen Combustíveis" xfId="11900"/>
    <cellStyle name="Explanatory Text 13" xfId="11901"/>
    <cellStyle name="Explanatory Text 13 2" xfId="11902"/>
    <cellStyle name="Explanatory Text 13 3" xfId="11903"/>
    <cellStyle name="Explanatory Text 13_BP - Raízen Combustíveis" xfId="11904"/>
    <cellStyle name="Explanatory Text 14" xfId="11905"/>
    <cellStyle name="Explanatory Text 14 2" xfId="11906"/>
    <cellStyle name="Explanatory Text 14 3" xfId="11907"/>
    <cellStyle name="Explanatory Text 14_BP - Raízen Combustíveis" xfId="11908"/>
    <cellStyle name="Explanatory Text 15" xfId="11909"/>
    <cellStyle name="Explanatory Text 15 2" xfId="11910"/>
    <cellStyle name="Explanatory Text 15 3" xfId="11911"/>
    <cellStyle name="Explanatory Text 15_BP - Raízen Combustíveis" xfId="11912"/>
    <cellStyle name="Explanatory Text 16" xfId="11913"/>
    <cellStyle name="Explanatory Text 2" xfId="11914"/>
    <cellStyle name="Explanatory Text 2 2" xfId="11915"/>
    <cellStyle name="Explanatory Text 2 2 2" xfId="11916"/>
    <cellStyle name="Explanatory Text 2 2 3" xfId="11917"/>
    <cellStyle name="Explanatory Text 2 2_BP - Raízen Combustíveis" xfId="11918"/>
    <cellStyle name="Explanatory Text 2 3" xfId="11919"/>
    <cellStyle name="Explanatory Text 2 3 2" xfId="11920"/>
    <cellStyle name="Explanatory Text 2 3 3" xfId="11921"/>
    <cellStyle name="Explanatory Text 2 3_BP - Raízen Combustíveis" xfId="11922"/>
    <cellStyle name="Explanatory Text 2 4" xfId="11923"/>
    <cellStyle name="Explanatory Text 2 4 2" xfId="11924"/>
    <cellStyle name="Explanatory Text 2 4 3" xfId="11925"/>
    <cellStyle name="Explanatory Text 2 4_BP - Raízen Combustíveis" xfId="11926"/>
    <cellStyle name="Explanatory Text 2 5" xfId="11927"/>
    <cellStyle name="Explanatory Text 2 5 2" xfId="11928"/>
    <cellStyle name="Explanatory Text 2 5 3" xfId="11929"/>
    <cellStyle name="Explanatory Text 2 5_BP - Raízen Combustíveis" xfId="11930"/>
    <cellStyle name="Explanatory Text 2 6" xfId="11931"/>
    <cellStyle name="Explanatory Text 2 6 2" xfId="11932"/>
    <cellStyle name="Explanatory Text 2 6 3" xfId="11933"/>
    <cellStyle name="Explanatory Text 2 6_BP - Raízen Combustíveis" xfId="11934"/>
    <cellStyle name="Explanatory Text 2 7" xfId="11935"/>
    <cellStyle name="Explanatory Text 2 7 2" xfId="11936"/>
    <cellStyle name="Explanatory Text 2 7 3" xfId="11937"/>
    <cellStyle name="Explanatory Text 2 8" xfId="11938"/>
    <cellStyle name="Explanatory Text 2 9" xfId="11939"/>
    <cellStyle name="Explanatory Text 2_Base Partes Relacionadas" xfId="11940"/>
    <cellStyle name="Explanatory Text 3" xfId="11941"/>
    <cellStyle name="Explanatory Text 3 2" xfId="11942"/>
    <cellStyle name="Explanatory Text 3 2 2" xfId="11943"/>
    <cellStyle name="Explanatory Text 3 2 3" xfId="11944"/>
    <cellStyle name="Explanatory Text 3 2_BP - Raízen Combustíveis" xfId="11945"/>
    <cellStyle name="Explanatory Text 3 3" xfId="11946"/>
    <cellStyle name="Explanatory Text 3 3 2" xfId="11947"/>
    <cellStyle name="Explanatory Text 3 3 3" xfId="11948"/>
    <cellStyle name="Explanatory Text 3 3_BP - Raízen Combustíveis" xfId="11949"/>
    <cellStyle name="Explanatory Text 3 4" xfId="11950"/>
    <cellStyle name="Explanatory Text 3 4 2" xfId="11951"/>
    <cellStyle name="Explanatory Text 3 4 3" xfId="11952"/>
    <cellStyle name="Explanatory Text 3 4_BP - Raízen Combustíveis" xfId="11953"/>
    <cellStyle name="Explanatory Text 3 5" xfId="11954"/>
    <cellStyle name="Explanatory Text 3 5 2" xfId="11955"/>
    <cellStyle name="Explanatory Text 3 5 3" xfId="11956"/>
    <cellStyle name="Explanatory Text 3 5_BP - Raízen Combustíveis" xfId="11957"/>
    <cellStyle name="Explanatory Text 3 6" xfId="11958"/>
    <cellStyle name="Explanatory Text 3 7" xfId="11959"/>
    <cellStyle name="Explanatory Text 3_Base Partes Relacionadas" xfId="11960"/>
    <cellStyle name="Explanatory Text 4" xfId="11961"/>
    <cellStyle name="Explanatory Text 4 2" xfId="11962"/>
    <cellStyle name="Explanatory Text 4 3" xfId="11963"/>
    <cellStyle name="Explanatory Text 4_BP - Raízen Combustíveis" xfId="11964"/>
    <cellStyle name="Explanatory Text 5" xfId="11965"/>
    <cellStyle name="Explanatory Text 5 2" xfId="11966"/>
    <cellStyle name="Explanatory Text 5 3" xfId="11967"/>
    <cellStyle name="Explanatory Text 5_BP - Raízen Combustíveis" xfId="11968"/>
    <cellStyle name="Explanatory Text 6" xfId="11969"/>
    <cellStyle name="Explanatory Text 6 2" xfId="11970"/>
    <cellStyle name="Explanatory Text 7" xfId="11971"/>
    <cellStyle name="Explanatory Text 8" xfId="11972"/>
    <cellStyle name="Explanatory Text 9" xfId="11973"/>
    <cellStyle name="EY House" xfId="11974"/>
    <cellStyle name="Ezres [0]_RESULTS" xfId="11975"/>
    <cellStyle name="Ezres_RESULTS" xfId="11976"/>
    <cellStyle name="F2" xfId="11977"/>
    <cellStyle name="F2 2" xfId="11978"/>
    <cellStyle name="F2 2 2" xfId="11979"/>
    <cellStyle name="F2 2_BP - Raízen Combustíveis" xfId="11980"/>
    <cellStyle name="F2 3" xfId="11981"/>
    <cellStyle name="F2 3 2" xfId="11982"/>
    <cellStyle name="F2 4" xfId="11983"/>
    <cellStyle name="F2_Base Partes Relacionadas" xfId="11984"/>
    <cellStyle name="F3" xfId="11985"/>
    <cellStyle name="F3 2" xfId="11986"/>
    <cellStyle name="F3 2 2" xfId="11987"/>
    <cellStyle name="F3 2_BP - Raízen Combustíveis" xfId="11988"/>
    <cellStyle name="F3 3" xfId="11989"/>
    <cellStyle name="F3 3 2" xfId="11990"/>
    <cellStyle name="F3 4" xfId="11991"/>
    <cellStyle name="F3_Base Partes Relacionadas" xfId="11992"/>
    <cellStyle name="F4" xfId="11993"/>
    <cellStyle name="F4 2" xfId="11994"/>
    <cellStyle name="F4 2 2" xfId="11995"/>
    <cellStyle name="F4 2_BP - Raízen Combustíveis" xfId="11996"/>
    <cellStyle name="F4 3" xfId="11997"/>
    <cellStyle name="F4 3 2" xfId="11998"/>
    <cellStyle name="F4 4" xfId="11999"/>
    <cellStyle name="F4_Base Partes Relacionadas" xfId="12000"/>
    <cellStyle name="F5" xfId="12001"/>
    <cellStyle name="F5 2" xfId="12002"/>
    <cellStyle name="F5 2 2" xfId="12003"/>
    <cellStyle name="F5 2_BP - Raízen Combustíveis" xfId="12004"/>
    <cellStyle name="F5 3" xfId="12005"/>
    <cellStyle name="F5 3 2" xfId="12006"/>
    <cellStyle name="F5 4" xfId="12007"/>
    <cellStyle name="F5_Base Partes Relacionadas" xfId="12008"/>
    <cellStyle name="F6" xfId="12009"/>
    <cellStyle name="F6 2" xfId="12010"/>
    <cellStyle name="F6 2 2" xfId="12011"/>
    <cellStyle name="F6 2_BP - Raízen Combustíveis" xfId="12012"/>
    <cellStyle name="F6 3" xfId="12013"/>
    <cellStyle name="F6 3 2" xfId="12014"/>
    <cellStyle name="F6 4" xfId="12015"/>
    <cellStyle name="F6_Base Partes Relacionadas" xfId="12016"/>
    <cellStyle name="F7" xfId="12017"/>
    <cellStyle name="F7 2" xfId="12018"/>
    <cellStyle name="F7 2 2" xfId="12019"/>
    <cellStyle name="F7 2_BP - Raízen Combustíveis" xfId="12020"/>
    <cellStyle name="F7 3" xfId="12021"/>
    <cellStyle name="F7 3 2" xfId="12022"/>
    <cellStyle name="F7 4" xfId="12023"/>
    <cellStyle name="F7_Base Partes Relacionadas" xfId="12024"/>
    <cellStyle name="F8" xfId="12025"/>
    <cellStyle name="F8 2" xfId="12026"/>
    <cellStyle name="F8 2 2" xfId="12027"/>
    <cellStyle name="F8 2_BP - Raízen Combustíveis" xfId="12028"/>
    <cellStyle name="F8 3" xfId="12029"/>
    <cellStyle name="F8 3 2" xfId="12030"/>
    <cellStyle name="F8 4" xfId="12031"/>
    <cellStyle name="F8_Base Partes Relacionadas" xfId="12032"/>
    <cellStyle name="Ficha" xfId="12033"/>
    <cellStyle name="Fijo" xfId="12034"/>
    <cellStyle name="Fijo 2" xfId="12035"/>
    <cellStyle name="Fijo 2 2" xfId="12036"/>
    <cellStyle name="Fijo 2_BP - Raízen Combustíveis" xfId="12037"/>
    <cellStyle name="Fijo 3" xfId="12038"/>
    <cellStyle name="Fijo 3 2" xfId="12039"/>
    <cellStyle name="Fijo 4" xfId="12040"/>
    <cellStyle name="Fijo_Base Partes Relacionadas" xfId="12041"/>
    <cellStyle name="Financiero" xfId="12042"/>
    <cellStyle name="Financiero 2" xfId="12043"/>
    <cellStyle name="Financiero 2 2" xfId="12044"/>
    <cellStyle name="Financiero 2_BP - Raízen Combustíveis" xfId="12045"/>
    <cellStyle name="Financiero 3" xfId="12046"/>
    <cellStyle name="Financiero 3 2" xfId="12047"/>
    <cellStyle name="Financiero 4" xfId="12048"/>
    <cellStyle name="Financiero_Base Partes Relacionadas" xfId="12049"/>
    <cellStyle name="Fixed" xfId="12050"/>
    <cellStyle name="Fixed 10" xfId="12051"/>
    <cellStyle name="Fixed 11" xfId="12052"/>
    <cellStyle name="Fixed 12" xfId="12053"/>
    <cellStyle name="Fixed 13" xfId="12054"/>
    <cellStyle name="Fixed 14" xfId="12055"/>
    <cellStyle name="Fixed 15" xfId="12056"/>
    <cellStyle name="Fixed 16" xfId="12057"/>
    <cellStyle name="Fixed 17" xfId="12058"/>
    <cellStyle name="Fixed 18" xfId="12059"/>
    <cellStyle name="Fixed 19" xfId="12060"/>
    <cellStyle name="Fixed 2" xfId="12061"/>
    <cellStyle name="Fixed 2 10" xfId="12062"/>
    <cellStyle name="Fixed 2 2" xfId="12063"/>
    <cellStyle name="Fixed 2 2 2" xfId="12064"/>
    <cellStyle name="Fixed 2 2 2 2" xfId="12065"/>
    <cellStyle name="Fixed 2 2 2 3" xfId="12066"/>
    <cellStyle name="Fixed 2 2 2 4" xfId="12067"/>
    <cellStyle name="Fixed 2 2 2_BP - Raízen Combustíveis" xfId="12068"/>
    <cellStyle name="Fixed 2 2 3" xfId="12069"/>
    <cellStyle name="Fixed 2 2 3 2" xfId="12070"/>
    <cellStyle name="Fixed 2 2 3_BP - Raízen Combustíveis" xfId="12071"/>
    <cellStyle name="Fixed 2 2 4" xfId="12072"/>
    <cellStyle name="Fixed 2 2 5" xfId="12073"/>
    <cellStyle name="Fixed 2 2_13-Endividamento" xfId="12074"/>
    <cellStyle name="Fixed 2 3" xfId="12075"/>
    <cellStyle name="Fixed 2 3 2" xfId="12076"/>
    <cellStyle name="Fixed 2 3 2 2" xfId="12077"/>
    <cellStyle name="Fixed 2 3 2_BP - Raízen Combustíveis" xfId="12078"/>
    <cellStyle name="Fixed 2 3 3" xfId="12079"/>
    <cellStyle name="Fixed 2 3 4" xfId="12080"/>
    <cellStyle name="Fixed 2 3 5" xfId="12081"/>
    <cellStyle name="Fixed 2 3_13-Endividamento" xfId="12082"/>
    <cellStyle name="Fixed 2 4" xfId="12083"/>
    <cellStyle name="Fixed 2 5" xfId="12084"/>
    <cellStyle name="Fixed 2 6" xfId="12085"/>
    <cellStyle name="Fixed 2 6 2" xfId="12086"/>
    <cellStyle name="Fixed 2 6_BP - Raízen Combustíveis" xfId="12087"/>
    <cellStyle name="Fixed 2 7" xfId="12088"/>
    <cellStyle name="Fixed 2 8" xfId="12089"/>
    <cellStyle name="Fixed 2 9" xfId="12090"/>
    <cellStyle name="Fixed 2_13-Endividamento" xfId="12091"/>
    <cellStyle name="Fixed 20" xfId="12092"/>
    <cellStyle name="Fixed 21" xfId="12093"/>
    <cellStyle name="Fixed 22" xfId="12094"/>
    <cellStyle name="Fixed 23" xfId="12095"/>
    <cellStyle name="Fixed 24" xfId="12096"/>
    <cellStyle name="Fixed 25" xfId="12097"/>
    <cellStyle name="Fixed 26" xfId="12098"/>
    <cellStyle name="Fixed 27" xfId="12099"/>
    <cellStyle name="Fixed 28" xfId="12100"/>
    <cellStyle name="Fixed 29" xfId="12101"/>
    <cellStyle name="Fixed 3" xfId="12102"/>
    <cellStyle name="Fixed 3 2" xfId="12103"/>
    <cellStyle name="Fixed 3 2 2" xfId="12104"/>
    <cellStyle name="Fixed 3 2 2 2" xfId="12105"/>
    <cellStyle name="Fixed 3 2 2 3" xfId="12106"/>
    <cellStyle name="Fixed 3 2 2 4" xfId="12107"/>
    <cellStyle name="Fixed 3 2 2_BP - Raízen Combustíveis" xfId="12108"/>
    <cellStyle name="Fixed 3 2 3" xfId="12109"/>
    <cellStyle name="Fixed 3 2 3 2" xfId="12110"/>
    <cellStyle name="Fixed 3 2 3_BP - Raízen Combustíveis" xfId="12111"/>
    <cellStyle name="Fixed 3 2 4" xfId="12112"/>
    <cellStyle name="Fixed 3 2 5" xfId="12113"/>
    <cellStyle name="Fixed 3 2_13-Endividamento" xfId="12114"/>
    <cellStyle name="Fixed 3 3" xfId="12115"/>
    <cellStyle name="Fixed 3 3 2" xfId="12116"/>
    <cellStyle name="Fixed 3 3 2 2" xfId="12117"/>
    <cellStyle name="Fixed 3 3 2_BP - Raízen Combustíveis" xfId="12118"/>
    <cellStyle name="Fixed 3 3 3" xfId="12119"/>
    <cellStyle name="Fixed 3 3 4" xfId="12120"/>
    <cellStyle name="Fixed 3 3 5" xfId="12121"/>
    <cellStyle name="Fixed 3 3_13-Endividamento" xfId="12122"/>
    <cellStyle name="Fixed 3 4" xfId="12123"/>
    <cellStyle name="Fixed 3 5" xfId="12124"/>
    <cellStyle name="Fixed 3 6" xfId="12125"/>
    <cellStyle name="Fixed 3 6 2" xfId="12126"/>
    <cellStyle name="Fixed 3 6_BP - Raízen Combustíveis" xfId="12127"/>
    <cellStyle name="Fixed 3 7" xfId="12128"/>
    <cellStyle name="Fixed 3 8" xfId="12129"/>
    <cellStyle name="Fixed 3_13-Endividamento" xfId="12130"/>
    <cellStyle name="Fixed 30" xfId="12131"/>
    <cellStyle name="Fixed 31" xfId="12132"/>
    <cellStyle name="Fixed 32" xfId="12133"/>
    <cellStyle name="Fixed 33" xfId="12134"/>
    <cellStyle name="Fixed 34" xfId="12135"/>
    <cellStyle name="Fixed 35" xfId="12136"/>
    <cellStyle name="Fixed 36" xfId="12137"/>
    <cellStyle name="Fixed 37" xfId="12138"/>
    <cellStyle name="Fixed 37 2" xfId="12139"/>
    <cellStyle name="Fixed 37_BP - Raízen Combustíveis" xfId="12140"/>
    <cellStyle name="Fixed 38" xfId="12141"/>
    <cellStyle name="Fixed 39" xfId="12142"/>
    <cellStyle name="Fixed 4" xfId="12143"/>
    <cellStyle name="Fixed 4 2" xfId="12144"/>
    <cellStyle name="Fixed 4 3" xfId="12145"/>
    <cellStyle name="Fixed 4 4" xfId="12146"/>
    <cellStyle name="Fixed 4 5" xfId="12147"/>
    <cellStyle name="Fixed 4 5 2" xfId="12148"/>
    <cellStyle name="Fixed 4 5_BP - Raízen Combustíveis" xfId="12149"/>
    <cellStyle name="Fixed 4 6" xfId="12150"/>
    <cellStyle name="Fixed 4 7" xfId="12151"/>
    <cellStyle name="Fixed 4 8" xfId="12152"/>
    <cellStyle name="Fixed 4_13-Endividamento" xfId="12153"/>
    <cellStyle name="Fixed 40" xfId="12154"/>
    <cellStyle name="Fixed 41" xfId="12155"/>
    <cellStyle name="Fixed 5" xfId="12156"/>
    <cellStyle name="Fixed 5 2" xfId="12157"/>
    <cellStyle name="Fixed 5_Base Partes Relacionadas" xfId="12158"/>
    <cellStyle name="Fixed 6" xfId="12159"/>
    <cellStyle name="Fixed 6 2" xfId="12160"/>
    <cellStyle name="Fixed 6_Base Partes Relacionadas" xfId="12161"/>
    <cellStyle name="Fixed 7" xfId="12162"/>
    <cellStyle name="Fixed 8" xfId="12163"/>
    <cellStyle name="Fixed 9" xfId="12164"/>
    <cellStyle name="Fixed_13-Endividamento" xfId="12165"/>
    <cellStyle name="Fixo" xfId="12166"/>
    <cellStyle name="Fixo 2" xfId="12167"/>
    <cellStyle name="Fixo_BP - Raízen Combustíveis" xfId="12168"/>
    <cellStyle name="Footnote" xfId="12169"/>
    <cellStyle name="fundoamarelo" xfId="12170"/>
    <cellStyle name="fundoazul" xfId="12171"/>
    <cellStyle name="fundocinza" xfId="12172"/>
    <cellStyle name="fundodeentrada" xfId="12173"/>
    <cellStyle name="fundodeentrada 2" xfId="12174"/>
    <cellStyle name="fundodeentrada_Dep_Judiciais-Contingências" xfId="12175"/>
    <cellStyle name="fundoentrada" xfId="12176"/>
    <cellStyle name="Geral" xfId="12177"/>
    <cellStyle name="Good 10" xfId="12178"/>
    <cellStyle name="Good 11" xfId="12179"/>
    <cellStyle name="Good 2" xfId="12180"/>
    <cellStyle name="Good 2 2" xfId="12181"/>
    <cellStyle name="Good 2 2 2" xfId="12182"/>
    <cellStyle name="Good 2 2 3" xfId="12183"/>
    <cellStyle name="Good 2 2_BP - Raízen Combustíveis" xfId="12184"/>
    <cellStyle name="Good 2 3" xfId="12185"/>
    <cellStyle name="Good 2 3 2" xfId="12186"/>
    <cellStyle name="Good 2 3_BP - Raízen Combustíveis" xfId="12187"/>
    <cellStyle name="Good 2 4" xfId="12188"/>
    <cellStyle name="Good 2 4 2" xfId="12189"/>
    <cellStyle name="Good 2 4_BP - Raízen Combustíveis" xfId="12190"/>
    <cellStyle name="Good 2 5" xfId="12191"/>
    <cellStyle name="Good 2 5 2" xfId="12192"/>
    <cellStyle name="Good 2 5_BP - Raízen Combustíveis" xfId="12193"/>
    <cellStyle name="Good 2 6" xfId="12194"/>
    <cellStyle name="Good 2 6 2" xfId="12195"/>
    <cellStyle name="Good 2 6_BP - Raízen Combustíveis" xfId="12196"/>
    <cellStyle name="Good 2 7" xfId="12197"/>
    <cellStyle name="Good 2 8" xfId="12198"/>
    <cellStyle name="Good 2 9" xfId="12199"/>
    <cellStyle name="Good 2_13-Endividamento" xfId="12200"/>
    <cellStyle name="Good 3" xfId="12201"/>
    <cellStyle name="Good 3 2" xfId="12202"/>
    <cellStyle name="Good 3 2 2" xfId="12203"/>
    <cellStyle name="Good 3 2_BP - Raízen Combustíveis" xfId="12204"/>
    <cellStyle name="Good 3 3" xfId="12205"/>
    <cellStyle name="Good 3 3 2" xfId="12206"/>
    <cellStyle name="Good 3 3_BP - Raízen Combustíveis" xfId="12207"/>
    <cellStyle name="Good 3 4" xfId="12208"/>
    <cellStyle name="Good 3 4 2" xfId="12209"/>
    <cellStyle name="Good 3 4_BP - Raízen Combustíveis" xfId="12210"/>
    <cellStyle name="Good 3 5" xfId="12211"/>
    <cellStyle name="Good 3 5 2" xfId="12212"/>
    <cellStyle name="Good 3 5_BP - Raízen Combustíveis" xfId="12213"/>
    <cellStyle name="Good 3 6" xfId="12214"/>
    <cellStyle name="Good 3 7" xfId="12215"/>
    <cellStyle name="Good 3_Base Partes Relacionadas" xfId="12216"/>
    <cellStyle name="Good 4" xfId="12217"/>
    <cellStyle name="Good 4 2" xfId="12218"/>
    <cellStyle name="Good 4_BP - Raízen Combustíveis" xfId="12219"/>
    <cellStyle name="Good 5" xfId="12220"/>
    <cellStyle name="Good 5 2" xfId="12221"/>
    <cellStyle name="Good 5_BP - Raízen Combustíveis" xfId="12222"/>
    <cellStyle name="Good 6" xfId="12223"/>
    <cellStyle name="Good 6 2" xfId="12224"/>
    <cellStyle name="Good 6_BP - Raízen Combustíveis" xfId="12225"/>
    <cellStyle name="Good 7" xfId="12226"/>
    <cellStyle name="Good 7 2" xfId="12227"/>
    <cellStyle name="Good 7_BP - Raízen Combustíveis" xfId="12228"/>
    <cellStyle name="Good 8" xfId="12229"/>
    <cellStyle name="Good 9" xfId="12230"/>
    <cellStyle name="Green" xfId="12231"/>
    <cellStyle name="Green 2" xfId="12232"/>
    <cellStyle name="Green 3" xfId="12233"/>
    <cellStyle name="Green_BP - Raízen Combustíveis" xfId="12234"/>
    <cellStyle name="Grey" xfId="12235"/>
    <cellStyle name="Grey 10" xfId="12236"/>
    <cellStyle name="Grey 10 2" xfId="12237"/>
    <cellStyle name="Grey 10_BP - Raízen Combustíveis" xfId="12238"/>
    <cellStyle name="Grey 11" xfId="12239"/>
    <cellStyle name="Grey 11 2" xfId="12240"/>
    <cellStyle name="Grey 11_BP - Raízen Combustíveis" xfId="12241"/>
    <cellStyle name="Grey 12" xfId="12242"/>
    <cellStyle name="Grey 12 2" xfId="12243"/>
    <cellStyle name="Grey 12_BP - Raízen Combustíveis" xfId="12244"/>
    <cellStyle name="Grey 13" xfId="12245"/>
    <cellStyle name="Grey 13 2" xfId="12246"/>
    <cellStyle name="Grey 13_BP - Raízen Combustíveis" xfId="12247"/>
    <cellStyle name="Grey 14" xfId="12248"/>
    <cellStyle name="Grey 14 2" xfId="12249"/>
    <cellStyle name="Grey 14_BP - Raízen Combustíveis" xfId="12250"/>
    <cellStyle name="Grey 15" xfId="12251"/>
    <cellStyle name="Grey 15 2" xfId="12252"/>
    <cellStyle name="Grey 15_BP - Raízen Combustíveis" xfId="12253"/>
    <cellStyle name="Grey 16" xfId="12254"/>
    <cellStyle name="Grey 16 2" xfId="12255"/>
    <cellStyle name="Grey 16_BP - Raízen Combustíveis" xfId="12256"/>
    <cellStyle name="Grey 17" xfId="12257"/>
    <cellStyle name="Grey 17 2" xfId="12258"/>
    <cellStyle name="Grey 17_BP - Raízen Combustíveis" xfId="12259"/>
    <cellStyle name="Grey 18" xfId="12260"/>
    <cellStyle name="Grey 18 2" xfId="12261"/>
    <cellStyle name="Grey 18_BP - Raízen Combustíveis" xfId="12262"/>
    <cellStyle name="Grey 19" xfId="12263"/>
    <cellStyle name="Grey 19 2" xfId="12264"/>
    <cellStyle name="Grey 19_BP - Raízen Combustíveis" xfId="12265"/>
    <cellStyle name="Grey 2" xfId="12266"/>
    <cellStyle name="Grey 2 2" xfId="12267"/>
    <cellStyle name="Grey 2 3" xfId="12268"/>
    <cellStyle name="Grey 2 4" xfId="12269"/>
    <cellStyle name="Grey 2_BP - Raízen Combustíveis" xfId="12270"/>
    <cellStyle name="Grey 20" xfId="12271"/>
    <cellStyle name="Grey 20 2" xfId="12272"/>
    <cellStyle name="Grey 20_BP - Raízen Combustíveis" xfId="12273"/>
    <cellStyle name="Grey 21" xfId="12274"/>
    <cellStyle name="Grey 21 2" xfId="12275"/>
    <cellStyle name="Grey 21_BP - Raízen Combustíveis" xfId="12276"/>
    <cellStyle name="Grey 22" xfId="12277"/>
    <cellStyle name="Grey 22 2" xfId="12278"/>
    <cellStyle name="Grey 22_BP - Raízen Combustíveis" xfId="12279"/>
    <cellStyle name="Grey 23" xfId="12280"/>
    <cellStyle name="Grey 23 2" xfId="12281"/>
    <cellStyle name="Grey 23_BP - Raízen Combustíveis" xfId="12282"/>
    <cellStyle name="Grey 24" xfId="12283"/>
    <cellStyle name="Grey 25" xfId="12284"/>
    <cellStyle name="Grey 3" xfId="12285"/>
    <cellStyle name="Grey 3 2" xfId="12286"/>
    <cellStyle name="Grey 3_BP - Raízen Combustíveis" xfId="12287"/>
    <cellStyle name="Grey 4" xfId="12288"/>
    <cellStyle name="Grey 4 2" xfId="12289"/>
    <cellStyle name="Grey 4_BP - Raízen Combustíveis" xfId="12290"/>
    <cellStyle name="Grey 5" xfId="12291"/>
    <cellStyle name="Grey 5 2" xfId="12292"/>
    <cellStyle name="Grey 5_BP - Raízen Combustíveis" xfId="12293"/>
    <cellStyle name="Grey 6" xfId="12294"/>
    <cellStyle name="Grey 6 2" xfId="12295"/>
    <cellStyle name="Grey 6_BP - Raízen Combustíveis" xfId="12296"/>
    <cellStyle name="Grey 7" xfId="12297"/>
    <cellStyle name="Grey 7 2" xfId="12298"/>
    <cellStyle name="Grey 7_BP - Raízen Combustíveis" xfId="12299"/>
    <cellStyle name="Grey 8" xfId="12300"/>
    <cellStyle name="Grey 8 2" xfId="12301"/>
    <cellStyle name="Grey 8_BP - Raízen Combustíveis" xfId="12302"/>
    <cellStyle name="Grey 9" xfId="12303"/>
    <cellStyle name="Grey 9 2" xfId="12304"/>
    <cellStyle name="Grey 9_BP - Raízen Combustíveis" xfId="12305"/>
    <cellStyle name="Grey_1.1 - Apuração IRPJ_CSLL - 2200 - 2012_MAI_V1" xfId="12306"/>
    <cellStyle name="Grupo" xfId="12307"/>
    <cellStyle name="Grupo 2" xfId="12308"/>
    <cellStyle name="Grupo_BP - Raízen Combustíveis" xfId="12309"/>
    <cellStyle name="Hard Percent" xfId="12310"/>
    <cellStyle name="heade4r" xfId="12311"/>
    <cellStyle name="Header" xfId="12312"/>
    <cellStyle name="Header 10" xfId="12313"/>
    <cellStyle name="Header 11" xfId="12314"/>
    <cellStyle name="header 2" xfId="12315"/>
    <cellStyle name="header 2 10" xfId="12316"/>
    <cellStyle name="header 2 2" xfId="12317"/>
    <cellStyle name="header 2 3" xfId="12318"/>
    <cellStyle name="header 2 4" xfId="12319"/>
    <cellStyle name="header 2 5" xfId="12320"/>
    <cellStyle name="header 2 6" xfId="12321"/>
    <cellStyle name="header 2 7" xfId="12322"/>
    <cellStyle name="header 2 8" xfId="12323"/>
    <cellStyle name="header 2 9" xfId="12324"/>
    <cellStyle name="header 2_BP - Raízen Combustíveis" xfId="12325"/>
    <cellStyle name="Header 3" xfId="12326"/>
    <cellStyle name="Header 3 2" xfId="12327"/>
    <cellStyle name="Header 3_BP - Raízen Combustíveis" xfId="12328"/>
    <cellStyle name="Header 4" xfId="12329"/>
    <cellStyle name="Header 4 2" xfId="12330"/>
    <cellStyle name="Header 5" xfId="12331"/>
    <cellStyle name="Header 6" xfId="12332"/>
    <cellStyle name="Header 7" xfId="12333"/>
    <cellStyle name="Header 8" xfId="12334"/>
    <cellStyle name="Header 9" xfId="12335"/>
    <cellStyle name="Header_13-Endividamento" xfId="12336"/>
    <cellStyle name="Header1" xfId="12337"/>
    <cellStyle name="Header1 10" xfId="12338"/>
    <cellStyle name="Header1 11" xfId="12339"/>
    <cellStyle name="header1 2" xfId="12340"/>
    <cellStyle name="header1 2 10" xfId="12341"/>
    <cellStyle name="Header1 2 2" xfId="12342"/>
    <cellStyle name="Header1 2 2 2" xfId="12343"/>
    <cellStyle name="Header1 2 2_Dep_Judiciais-Contingências" xfId="12344"/>
    <cellStyle name="header1 2 3" xfId="12345"/>
    <cellStyle name="header1 2 4" xfId="12346"/>
    <cellStyle name="header1 2 5" xfId="12347"/>
    <cellStyle name="header1 2 6" xfId="12348"/>
    <cellStyle name="header1 2 7" xfId="12349"/>
    <cellStyle name="header1 2 8" xfId="12350"/>
    <cellStyle name="header1 2 9" xfId="12351"/>
    <cellStyle name="header1 2_BP - Raízen Combustíveis" xfId="12352"/>
    <cellStyle name="Header1 3" xfId="12353"/>
    <cellStyle name="Header1 3 2" xfId="12354"/>
    <cellStyle name="Header1 3_BP - Raízen Combustíveis" xfId="12355"/>
    <cellStyle name="Header1 4" xfId="12356"/>
    <cellStyle name="Header1 4 2" xfId="12357"/>
    <cellStyle name="Header1 5" xfId="12358"/>
    <cellStyle name="Header1 6" xfId="12359"/>
    <cellStyle name="Header1 7" xfId="12360"/>
    <cellStyle name="Header1 8" xfId="12361"/>
    <cellStyle name="Header1 9" xfId="12362"/>
    <cellStyle name="Header1_13-Endividamento" xfId="12363"/>
    <cellStyle name="Header2" xfId="12364"/>
    <cellStyle name="Header2 10" xfId="12365"/>
    <cellStyle name="Header2 10 2" xfId="12366"/>
    <cellStyle name="Header2 10 3" xfId="12367"/>
    <cellStyle name="Header2 10 4" xfId="12368"/>
    <cellStyle name="Header2 11" xfId="12369"/>
    <cellStyle name="Header2 11 2" xfId="12370"/>
    <cellStyle name="Header2 11 3" xfId="12371"/>
    <cellStyle name="Header2 11 4" xfId="12372"/>
    <cellStyle name="Header2 12" xfId="12373"/>
    <cellStyle name="Header2 12 2" xfId="12374"/>
    <cellStyle name="Header2 12 3" xfId="12375"/>
    <cellStyle name="Header2 12 4" xfId="12376"/>
    <cellStyle name="Header2 13" xfId="12377"/>
    <cellStyle name="Header2 13 2" xfId="12378"/>
    <cellStyle name="Header2 13 3" xfId="12379"/>
    <cellStyle name="Header2 13 4" xfId="12380"/>
    <cellStyle name="Header2 14" xfId="12381"/>
    <cellStyle name="Header2 14 2" xfId="12382"/>
    <cellStyle name="Header2 14 3" xfId="12383"/>
    <cellStyle name="Header2 14 4" xfId="12384"/>
    <cellStyle name="Header2 15" xfId="12385"/>
    <cellStyle name="Header2 15 2" xfId="12386"/>
    <cellStyle name="Header2 15 3" xfId="12387"/>
    <cellStyle name="Header2 15 4" xfId="12388"/>
    <cellStyle name="Header2 16" xfId="12389"/>
    <cellStyle name="Header2 17" xfId="12390"/>
    <cellStyle name="Header2 18" xfId="12391"/>
    <cellStyle name="Header2 19" xfId="12392"/>
    <cellStyle name="Header2 2" xfId="12393"/>
    <cellStyle name="Header2 2 2" xfId="12394"/>
    <cellStyle name="Header2 2 2 2" xfId="12395"/>
    <cellStyle name="Header2 2 2_COMGAS" xfId="12396"/>
    <cellStyle name="header2 2 3" xfId="12397"/>
    <cellStyle name="Header2 2 4" xfId="12398"/>
    <cellStyle name="Header2 2 5" xfId="12399"/>
    <cellStyle name="Header2 2 6" xfId="12400"/>
    <cellStyle name="Header2 2_BP - Raízen Combustíveis" xfId="12401"/>
    <cellStyle name="Header2 3" xfId="12402"/>
    <cellStyle name="Header2 3 2" xfId="12403"/>
    <cellStyle name="Header2 3 3" xfId="12404"/>
    <cellStyle name="Header2 3 4" xfId="12405"/>
    <cellStyle name="Header2 3 5" xfId="12406"/>
    <cellStyle name="Header2 3_BP - Raízen Combustíveis" xfId="12407"/>
    <cellStyle name="Header2 4" xfId="12408"/>
    <cellStyle name="Header2 4 2" xfId="12409"/>
    <cellStyle name="Header2 4 3" xfId="12410"/>
    <cellStyle name="Header2 4 4" xfId="12411"/>
    <cellStyle name="Header2 5" xfId="12412"/>
    <cellStyle name="Header2 5 2" xfId="12413"/>
    <cellStyle name="Header2 5 3" xfId="12414"/>
    <cellStyle name="Header2 5 4" xfId="12415"/>
    <cellStyle name="Header2 6" xfId="12416"/>
    <cellStyle name="Header2 6 2" xfId="12417"/>
    <cellStyle name="Header2 6 3" xfId="12418"/>
    <cellStyle name="Header2 6 4" xfId="12419"/>
    <cellStyle name="Header2 7" xfId="12420"/>
    <cellStyle name="Header2 7 2" xfId="12421"/>
    <cellStyle name="Header2 8" xfId="12422"/>
    <cellStyle name="Header2 8 2" xfId="12423"/>
    <cellStyle name="Header2 8 3" xfId="12424"/>
    <cellStyle name="Header2 8 4" xfId="12425"/>
    <cellStyle name="Header2 9" xfId="12426"/>
    <cellStyle name="Header2 9 2" xfId="12427"/>
    <cellStyle name="Header2 9 3" xfId="12428"/>
    <cellStyle name="Header2 9 4" xfId="12429"/>
    <cellStyle name="Header2_13-Endividamento" xfId="12430"/>
    <cellStyle name="header3" xfId="12431"/>
    <cellStyle name="header3 2" xfId="12432"/>
    <cellStyle name="header3_Dep_Judiciais-Contingências" xfId="12433"/>
    <cellStyle name="Heading" xfId="12434"/>
    <cellStyle name="Heading 1 10" xfId="12435"/>
    <cellStyle name="Heading 1 2" xfId="12436"/>
    <cellStyle name="Heading 1 2 2" xfId="12437"/>
    <cellStyle name="Heading 1 2 2 2" xfId="12438"/>
    <cellStyle name="Heading 1 2 2 3" xfId="12439"/>
    <cellStyle name="Heading 1 2 2_BP - Raízen Combustíveis" xfId="12440"/>
    <cellStyle name="Heading 1 2 3" xfId="12441"/>
    <cellStyle name="Heading 1 2 3 2" xfId="12442"/>
    <cellStyle name="Heading 1 2 3_BP - Raízen Combustíveis" xfId="12443"/>
    <cellStyle name="Heading 1 2 4" xfId="12444"/>
    <cellStyle name="Heading 1 2 4 2" xfId="12445"/>
    <cellStyle name="Heading 1 2 4_BP - Raízen Combustíveis" xfId="12446"/>
    <cellStyle name="Heading 1 2 5" xfId="12447"/>
    <cellStyle name="Heading 1 2 5 2" xfId="12448"/>
    <cellStyle name="Heading 1 2 5_BP - Raízen Combustíveis" xfId="12449"/>
    <cellStyle name="Heading 1 2 6" xfId="12450"/>
    <cellStyle name="Heading 1 2 6 2" xfId="12451"/>
    <cellStyle name="Heading 1 2 6_BP - Raízen Combustíveis" xfId="12452"/>
    <cellStyle name="Heading 1 2 7" xfId="12453"/>
    <cellStyle name="Heading 1 2 8" xfId="12454"/>
    <cellStyle name="Heading 1 2 9" xfId="12455"/>
    <cellStyle name="Heading 1 2_13-Endividamento" xfId="12456"/>
    <cellStyle name="Heading 1 3" xfId="12457"/>
    <cellStyle name="Heading 1 3 2" xfId="12458"/>
    <cellStyle name="Heading 1 3 2 2" xfId="12459"/>
    <cellStyle name="Heading 1 3 2_BP - Raízen Combustíveis" xfId="12460"/>
    <cellStyle name="Heading 1 3 3" xfId="12461"/>
    <cellStyle name="Heading 1 3 3 2" xfId="12462"/>
    <cellStyle name="Heading 1 3 3_BP - Raízen Combustíveis" xfId="12463"/>
    <cellStyle name="Heading 1 3 4" xfId="12464"/>
    <cellStyle name="Heading 1 3 4 2" xfId="12465"/>
    <cellStyle name="Heading 1 3 4_BP - Raízen Combustíveis" xfId="12466"/>
    <cellStyle name="Heading 1 3 5" xfId="12467"/>
    <cellStyle name="Heading 1 3 5 2" xfId="12468"/>
    <cellStyle name="Heading 1 3 5_BP - Raízen Combustíveis" xfId="12469"/>
    <cellStyle name="Heading 1 3 6" xfId="12470"/>
    <cellStyle name="Heading 1 3 7" xfId="12471"/>
    <cellStyle name="Heading 1 3_Base Partes Relacionadas" xfId="12472"/>
    <cellStyle name="Heading 1 4" xfId="12473"/>
    <cellStyle name="Heading 1 4 2" xfId="12474"/>
    <cellStyle name="Heading 1 4_BP - Raízen Combustíveis" xfId="12475"/>
    <cellStyle name="Heading 1 5" xfId="12476"/>
    <cellStyle name="Heading 1 5 2" xfId="12477"/>
    <cellStyle name="Heading 1 5_BP - Raízen Combustíveis" xfId="12478"/>
    <cellStyle name="Heading 1 6" xfId="12479"/>
    <cellStyle name="Heading 1 7" xfId="12480"/>
    <cellStyle name="Heading 1 8" xfId="12481"/>
    <cellStyle name="Heading 1 9" xfId="12482"/>
    <cellStyle name="Heading 10" xfId="12483"/>
    <cellStyle name="Heading 2 10" xfId="12484"/>
    <cellStyle name="Heading 2 2" xfId="12485"/>
    <cellStyle name="Heading 2 2 2" xfId="12486"/>
    <cellStyle name="Heading 2 2 2 2" xfId="12487"/>
    <cellStyle name="Heading 2 2 2 3" xfId="12488"/>
    <cellStyle name="Heading 2 2 2_BP - Raízen Combustíveis" xfId="12489"/>
    <cellStyle name="Heading 2 2 3" xfId="12490"/>
    <cellStyle name="Heading 2 2 3 2" xfId="12491"/>
    <cellStyle name="Heading 2 2 3_BP - Raízen Combustíveis" xfId="12492"/>
    <cellStyle name="Heading 2 2 4" xfId="12493"/>
    <cellStyle name="Heading 2 2 4 2" xfId="12494"/>
    <cellStyle name="Heading 2 2 4_BP - Raízen Combustíveis" xfId="12495"/>
    <cellStyle name="Heading 2 2 5" xfId="12496"/>
    <cellStyle name="Heading 2 2 5 2" xfId="12497"/>
    <cellStyle name="Heading 2 2 5_BP - Raízen Combustíveis" xfId="12498"/>
    <cellStyle name="Heading 2 2 6" xfId="12499"/>
    <cellStyle name="Heading 2 2 6 2" xfId="12500"/>
    <cellStyle name="Heading 2 2 6_BP - Raízen Combustíveis" xfId="12501"/>
    <cellStyle name="Heading 2 2 7" xfId="12502"/>
    <cellStyle name="Heading 2 2 8" xfId="12503"/>
    <cellStyle name="Heading 2 2 9" xfId="12504"/>
    <cellStyle name="Heading 2 2_13-Endividamento" xfId="12505"/>
    <cellStyle name="Heading 2 3" xfId="12506"/>
    <cellStyle name="Heading 2 3 2" xfId="12507"/>
    <cellStyle name="Heading 2 3 2 2" xfId="12508"/>
    <cellStyle name="Heading 2 3 2_BP - Raízen Combustíveis" xfId="12509"/>
    <cellStyle name="Heading 2 3 3" xfId="12510"/>
    <cellStyle name="Heading 2 3 3 2" xfId="12511"/>
    <cellStyle name="Heading 2 3 3_BP - Raízen Combustíveis" xfId="12512"/>
    <cellStyle name="Heading 2 3 4" xfId="12513"/>
    <cellStyle name="Heading 2 3 4 2" xfId="12514"/>
    <cellStyle name="Heading 2 3 4_BP - Raízen Combustíveis" xfId="12515"/>
    <cellStyle name="Heading 2 3 5" xfId="12516"/>
    <cellStyle name="Heading 2 3 5 2" xfId="12517"/>
    <cellStyle name="Heading 2 3 5_BP - Raízen Combustíveis" xfId="12518"/>
    <cellStyle name="Heading 2 3 6" xfId="12519"/>
    <cellStyle name="Heading 2 3 7" xfId="12520"/>
    <cellStyle name="Heading 2 3_Base Partes Relacionadas" xfId="12521"/>
    <cellStyle name="Heading 2 4" xfId="12522"/>
    <cellStyle name="Heading 2 4 2" xfId="12523"/>
    <cellStyle name="Heading 2 4_BP - Raízen Combustíveis" xfId="12524"/>
    <cellStyle name="Heading 2 5" xfId="12525"/>
    <cellStyle name="Heading 2 5 2" xfId="12526"/>
    <cellStyle name="Heading 2 5_BP - Raízen Combustíveis" xfId="12527"/>
    <cellStyle name="Heading 2 6" xfId="12528"/>
    <cellStyle name="Heading 2 7" xfId="12529"/>
    <cellStyle name="Heading 2 8" xfId="12530"/>
    <cellStyle name="Heading 2 9" xfId="12531"/>
    <cellStyle name="Heading 3 10" xfId="12532"/>
    <cellStyle name="Heading 3 2" xfId="12533"/>
    <cellStyle name="Heading 3 2 2" xfId="12534"/>
    <cellStyle name="Heading 3 2 2 2" xfId="12535"/>
    <cellStyle name="Heading 3 2 2 3" xfId="12536"/>
    <cellStyle name="Heading 3 2 2_BP - Raízen Combustíveis" xfId="12537"/>
    <cellStyle name="Heading 3 2 3" xfId="12538"/>
    <cellStyle name="Heading 3 2 3 2" xfId="12539"/>
    <cellStyle name="Heading 3 2 3_BP - Raízen Combustíveis" xfId="12540"/>
    <cellStyle name="Heading 3 2 4" xfId="12541"/>
    <cellStyle name="Heading 3 2 4 2" xfId="12542"/>
    <cellStyle name="Heading 3 2 4_BP - Raízen Combustíveis" xfId="12543"/>
    <cellStyle name="Heading 3 2 5" xfId="12544"/>
    <cellStyle name="Heading 3 2 5 2" xfId="12545"/>
    <cellStyle name="Heading 3 2 5_BP - Raízen Combustíveis" xfId="12546"/>
    <cellStyle name="Heading 3 2 6" xfId="12547"/>
    <cellStyle name="Heading 3 2 6 2" xfId="12548"/>
    <cellStyle name="Heading 3 2 6_BP - Raízen Combustíveis" xfId="12549"/>
    <cellStyle name="Heading 3 2 7" xfId="12550"/>
    <cellStyle name="Heading 3 2 8" xfId="12551"/>
    <cellStyle name="Heading 3 2 9" xfId="12552"/>
    <cellStyle name="Heading 3 2_13-Endividamento" xfId="12553"/>
    <cellStyle name="Heading 3 3" xfId="12554"/>
    <cellStyle name="Heading 3 3 2" xfId="12555"/>
    <cellStyle name="Heading 3 3 2 2" xfId="12556"/>
    <cellStyle name="Heading 3 3 2_BP - Raízen Combustíveis" xfId="12557"/>
    <cellStyle name="Heading 3 3 3" xfId="12558"/>
    <cellStyle name="Heading 3 3 3 2" xfId="12559"/>
    <cellStyle name="Heading 3 3 3_BP - Raízen Combustíveis" xfId="12560"/>
    <cellStyle name="Heading 3 3 4" xfId="12561"/>
    <cellStyle name="Heading 3 3 4 2" xfId="12562"/>
    <cellStyle name="Heading 3 3 4_BP - Raízen Combustíveis" xfId="12563"/>
    <cellStyle name="Heading 3 3 5" xfId="12564"/>
    <cellStyle name="Heading 3 3 5 2" xfId="12565"/>
    <cellStyle name="Heading 3 3 5_BP - Raízen Combustíveis" xfId="12566"/>
    <cellStyle name="Heading 3 3 6" xfId="12567"/>
    <cellStyle name="Heading 3 3 7" xfId="12568"/>
    <cellStyle name="Heading 3 3_Base Partes Relacionadas" xfId="12569"/>
    <cellStyle name="Heading 3 4" xfId="12570"/>
    <cellStyle name="Heading 3 4 2" xfId="12571"/>
    <cellStyle name="Heading 3 4_BP - Raízen Combustíveis" xfId="12572"/>
    <cellStyle name="Heading 3 5" xfId="12573"/>
    <cellStyle name="Heading 3 5 2" xfId="12574"/>
    <cellStyle name="Heading 3 5_BP - Raízen Combustíveis" xfId="12575"/>
    <cellStyle name="Heading 3 6" xfId="12576"/>
    <cellStyle name="Heading 3 7" xfId="12577"/>
    <cellStyle name="Heading 3 8" xfId="12578"/>
    <cellStyle name="Heading 3 9" xfId="12579"/>
    <cellStyle name="Heading 4 10" xfId="12580"/>
    <cellStyle name="Heading 4 2" xfId="12581"/>
    <cellStyle name="Heading 4 2 2" xfId="12582"/>
    <cellStyle name="Heading 4 2 2 2" xfId="12583"/>
    <cellStyle name="Heading 4 2 2 3" xfId="12584"/>
    <cellStyle name="Heading 4 2 2_BP - Raízen Combustíveis" xfId="12585"/>
    <cellStyle name="Heading 4 2 3" xfId="12586"/>
    <cellStyle name="Heading 4 2 3 2" xfId="12587"/>
    <cellStyle name="Heading 4 2 3_BP - Raízen Combustíveis" xfId="12588"/>
    <cellStyle name="Heading 4 2 4" xfId="12589"/>
    <cellStyle name="Heading 4 2 4 2" xfId="12590"/>
    <cellStyle name="Heading 4 2 4_BP - Raízen Combustíveis" xfId="12591"/>
    <cellStyle name="Heading 4 2 5" xfId="12592"/>
    <cellStyle name="Heading 4 2 5 2" xfId="12593"/>
    <cellStyle name="Heading 4 2 5_BP - Raízen Combustíveis" xfId="12594"/>
    <cellStyle name="Heading 4 2 6" xfId="12595"/>
    <cellStyle name="Heading 4 2 6 2" xfId="12596"/>
    <cellStyle name="Heading 4 2 6_BP - Raízen Combustíveis" xfId="12597"/>
    <cellStyle name="Heading 4 2 7" xfId="12598"/>
    <cellStyle name="Heading 4 2 8" xfId="12599"/>
    <cellStyle name="Heading 4 2 9" xfId="12600"/>
    <cellStyle name="Heading 4 2_13-Endividamento" xfId="12601"/>
    <cellStyle name="Heading 4 3" xfId="12602"/>
    <cellStyle name="Heading 4 3 2" xfId="12603"/>
    <cellStyle name="Heading 4 3 2 2" xfId="12604"/>
    <cellStyle name="Heading 4 3 2_BP - Raízen Combustíveis" xfId="12605"/>
    <cellStyle name="Heading 4 3 3" xfId="12606"/>
    <cellStyle name="Heading 4 3 3 2" xfId="12607"/>
    <cellStyle name="Heading 4 3 3_BP - Raízen Combustíveis" xfId="12608"/>
    <cellStyle name="Heading 4 3 4" xfId="12609"/>
    <cellStyle name="Heading 4 3 4 2" xfId="12610"/>
    <cellStyle name="Heading 4 3 4_BP - Raízen Combustíveis" xfId="12611"/>
    <cellStyle name="Heading 4 3 5" xfId="12612"/>
    <cellStyle name="Heading 4 3 5 2" xfId="12613"/>
    <cellStyle name="Heading 4 3 5_BP - Raízen Combustíveis" xfId="12614"/>
    <cellStyle name="Heading 4 3 6" xfId="12615"/>
    <cellStyle name="Heading 4 3 7" xfId="12616"/>
    <cellStyle name="Heading 4 3_Base Partes Relacionadas" xfId="12617"/>
    <cellStyle name="Heading 4 4" xfId="12618"/>
    <cellStyle name="Heading 4 4 2" xfId="12619"/>
    <cellStyle name="Heading 4 4_BP - Raízen Combustíveis" xfId="12620"/>
    <cellStyle name="Heading 4 5" xfId="12621"/>
    <cellStyle name="Heading 4 5 2" xfId="12622"/>
    <cellStyle name="Heading 4 5_BP - Raízen Combustíveis" xfId="12623"/>
    <cellStyle name="Heading 4 6" xfId="12624"/>
    <cellStyle name="Heading 4 7" xfId="12625"/>
    <cellStyle name="Heading 4 8" xfId="12626"/>
    <cellStyle name="Heading 4 9" xfId="12627"/>
    <cellStyle name="Heading 5" xfId="12628"/>
    <cellStyle name="Heading 5 2" xfId="12629"/>
    <cellStyle name="Heading 5_Dep_Judiciais-Contingências" xfId="12630"/>
    <cellStyle name="Heading 6" xfId="12631"/>
    <cellStyle name="Heading 6 2" xfId="12632"/>
    <cellStyle name="Heading 7" xfId="12633"/>
    <cellStyle name="Heading 7 2" xfId="12634"/>
    <cellStyle name="Heading 8" xfId="12635"/>
    <cellStyle name="Heading 8 2" xfId="12636"/>
    <cellStyle name="Heading 9" xfId="12637"/>
    <cellStyle name="Heading 9 2" xfId="12638"/>
    <cellStyle name="Heading No Underline" xfId="12639"/>
    <cellStyle name="Heading No Underline 2" xfId="12640"/>
    <cellStyle name="Heading No Underline 2 2" xfId="12641"/>
    <cellStyle name="Heading No Underline 2_BP - Raízen Combustíveis" xfId="12642"/>
    <cellStyle name="Heading No Underline 3" xfId="12643"/>
    <cellStyle name="Heading No Underline 3 2" xfId="12644"/>
    <cellStyle name="Heading No Underline 4" xfId="12645"/>
    <cellStyle name="Heading No Underline 5" xfId="12646"/>
    <cellStyle name="Heading No Underline_Base Partes Relacionadas" xfId="12647"/>
    <cellStyle name="Heading With Underline" xfId="12648"/>
    <cellStyle name="Heading With Underline 2" xfId="12649"/>
    <cellStyle name="Heading With Underline 2 2" xfId="12650"/>
    <cellStyle name="Heading With Underline 2_BP - Raízen Combustíveis" xfId="12651"/>
    <cellStyle name="Heading With Underline 3" xfId="12652"/>
    <cellStyle name="Heading With Underline 3 2" xfId="12653"/>
    <cellStyle name="Heading With Underline 4" xfId="12654"/>
    <cellStyle name="Heading With Underline 5" xfId="12655"/>
    <cellStyle name="Heading With Underline_Base Partes Relacionadas" xfId="12656"/>
    <cellStyle name="Heading1" xfId="12657"/>
    <cellStyle name="Heading2" xfId="12658"/>
    <cellStyle name="Headings" xfId="12659"/>
    <cellStyle name="Headings 2" xfId="12660"/>
    <cellStyle name="Headings 3" xfId="12661"/>
    <cellStyle name="Headings_BP - Raízen Combustíveis" xfId="12662"/>
    <cellStyle name="hidebold" xfId="12663"/>
    <cellStyle name="hidebold 2" xfId="12664"/>
    <cellStyle name="hidebold 3" xfId="12665"/>
    <cellStyle name="hidebold_BP - Raízen Combustíveis" xfId="12666"/>
    <cellStyle name="hidenorm" xfId="12667"/>
    <cellStyle name="hidenorm 2" xfId="12668"/>
    <cellStyle name="hidenorm 3" xfId="12669"/>
    <cellStyle name="hidenorm_BP - Raízen Combustíveis" xfId="12670"/>
    <cellStyle name="Hiper??cze_Arkusz2" xfId="12671"/>
    <cellStyle name="Hiperłącze_Arkusz2" xfId="12672"/>
    <cellStyle name="Hiperlink" xfId="7"/>
    <cellStyle name="Hipervínculo" xfId="12673"/>
    <cellStyle name="Hipervínculo visitado" xfId="12674"/>
    <cellStyle name="Hipervínculo_Base Partes Relacionadas" xfId="12675"/>
    <cellStyle name="Historico" xfId="12676"/>
    <cellStyle name="Hyperlink 2" xfId="12677"/>
    <cellStyle name="Hyperlink 2 2" xfId="12678"/>
    <cellStyle name="Hyperlink 2 2 2" xfId="12679"/>
    <cellStyle name="Hyperlink 2 2 3" xfId="12680"/>
    <cellStyle name="Hyperlink 2 2 4" xfId="12681"/>
    <cellStyle name="Hyperlink 2 2 5" xfId="12682"/>
    <cellStyle name="Hyperlink 2 2_BP - Raízen Combustíveis" xfId="12683"/>
    <cellStyle name="Hyperlink 2 3" xfId="12684"/>
    <cellStyle name="Hyperlink 2 3 2" xfId="12685"/>
    <cellStyle name="Hyperlink 2 3_BP - Raízen Combustíveis" xfId="12686"/>
    <cellStyle name="Hyperlink 2 4" xfId="12687"/>
    <cellStyle name="Hyperlink 2 4 2" xfId="12688"/>
    <cellStyle name="Hyperlink 2 5" xfId="12689"/>
    <cellStyle name="Hyperlink 2 6" xfId="12690"/>
    <cellStyle name="Hyperlink 2 7" xfId="12691"/>
    <cellStyle name="Hyperlink 2_13-Endividamento" xfId="12692"/>
    <cellStyle name="Hyperlink 3" xfId="12693"/>
    <cellStyle name="Hyperlink 3 2" xfId="12694"/>
    <cellStyle name="Hyperlink 3 3" xfId="12695"/>
    <cellStyle name="Hyperlink 3_BP - Raízen Combustíveis" xfId="12696"/>
    <cellStyle name="Incorrecto" xfId="12697"/>
    <cellStyle name="Incorreto 10" xfId="12698"/>
    <cellStyle name="Incorreto 10 2" xfId="12699"/>
    <cellStyle name="Incorreto 10 3" xfId="12700"/>
    <cellStyle name="Incorreto 10_Dep_Judiciais-Contingências" xfId="12701"/>
    <cellStyle name="Incorreto 11" xfId="12702"/>
    <cellStyle name="Incorreto 11 2" xfId="12703"/>
    <cellStyle name="Incorreto 11_Dep_Judiciais-Contingências" xfId="12704"/>
    <cellStyle name="Incorreto 12" xfId="12705"/>
    <cellStyle name="Incorreto 13" xfId="12706"/>
    <cellStyle name="Incorreto 14" xfId="12707"/>
    <cellStyle name="Incorreto 15" xfId="12708"/>
    <cellStyle name="Incorreto 16" xfId="12709"/>
    <cellStyle name="Incorreto 17" xfId="12710"/>
    <cellStyle name="Incorreto 2" xfId="12711"/>
    <cellStyle name="Incorreto 2 2" xfId="12712"/>
    <cellStyle name="Incorreto 2 2 2" xfId="12713"/>
    <cellStyle name="Incorreto 2 2 2 2" xfId="12714"/>
    <cellStyle name="Incorreto 2 2 2 3" xfId="12715"/>
    <cellStyle name="Incorreto 2 2 2 4" xfId="12716"/>
    <cellStyle name="Incorreto 2 2 3" xfId="12717"/>
    <cellStyle name="Incorreto 2 2 4" xfId="12718"/>
    <cellStyle name="Incorreto 2 2_BP - Raízen Combustíveis" xfId="12719"/>
    <cellStyle name="Incorreto 2 3" xfId="12720"/>
    <cellStyle name="Incorreto 2 3 2" xfId="12721"/>
    <cellStyle name="Incorreto 2 3 2 2" xfId="12722"/>
    <cellStyle name="Incorreto 2 3 2 3" xfId="12723"/>
    <cellStyle name="Incorreto 2 3 2 4" xfId="12724"/>
    <cellStyle name="Incorreto 2 3 3" xfId="12725"/>
    <cellStyle name="Incorreto 2 3 4" xfId="12726"/>
    <cellStyle name="Incorreto 2 3_BP - Raízen Combustíveis" xfId="12727"/>
    <cellStyle name="Incorreto 2 4" xfId="12728"/>
    <cellStyle name="Incorreto 2 4 2" xfId="12729"/>
    <cellStyle name="Incorreto 2 4 3" xfId="12730"/>
    <cellStyle name="Incorreto 2 4 4" xfId="12731"/>
    <cellStyle name="Incorreto 2 4_BP - Raízen Combustíveis" xfId="12732"/>
    <cellStyle name="Incorreto 2 5" xfId="12733"/>
    <cellStyle name="Incorreto 2 5 2" xfId="12734"/>
    <cellStyle name="Incorreto 2 5_BP - Raízen Combustíveis" xfId="12735"/>
    <cellStyle name="Incorreto 2 6" xfId="12736"/>
    <cellStyle name="Incorreto 2 6 2" xfId="12737"/>
    <cellStyle name="Incorreto 2 6_BP - Raízen Combustíveis" xfId="12738"/>
    <cellStyle name="Incorreto 2 7" xfId="12739"/>
    <cellStyle name="Incorreto 2 7 2" xfId="12740"/>
    <cellStyle name="Incorreto 2 8" xfId="12741"/>
    <cellStyle name="Incorreto 2 9" xfId="12742"/>
    <cellStyle name="Incorreto 2_11_Combinação de neg. Zanin" xfId="12743"/>
    <cellStyle name="Incorreto 3" xfId="12744"/>
    <cellStyle name="Incorreto 3 2" xfId="12745"/>
    <cellStyle name="Incorreto 3 2 2" xfId="12746"/>
    <cellStyle name="Incorreto 3 2 3" xfId="12747"/>
    <cellStyle name="Incorreto 3 2 4" xfId="12748"/>
    <cellStyle name="Incorreto 3 2 5" xfId="12749"/>
    <cellStyle name="Incorreto 3 2_BP - Raízen Combustíveis" xfId="12750"/>
    <cellStyle name="Incorreto 3 3" xfId="12751"/>
    <cellStyle name="Incorreto 3 3 2" xfId="12752"/>
    <cellStyle name="Incorreto 3 3_BP - Raízen Combustíveis" xfId="12753"/>
    <cellStyle name="Incorreto 3 4" xfId="12754"/>
    <cellStyle name="Incorreto 3 4 2" xfId="12755"/>
    <cellStyle name="Incorreto 3 5" xfId="12756"/>
    <cellStyle name="Incorreto 3 6" xfId="12757"/>
    <cellStyle name="Incorreto 3_13-Endividamento" xfId="12758"/>
    <cellStyle name="Incorreto 4" xfId="12759"/>
    <cellStyle name="Incorreto 4 2" xfId="12760"/>
    <cellStyle name="Incorreto 4 2 2" xfId="12761"/>
    <cellStyle name="Incorreto 4 2 3" xfId="12762"/>
    <cellStyle name="Incorreto 4 2 4" xfId="12763"/>
    <cellStyle name="Incorreto 4 2 5" xfId="12764"/>
    <cellStyle name="Incorreto 4 2_BP - Raízen Combustíveis" xfId="12765"/>
    <cellStyle name="Incorreto 4 3" xfId="12766"/>
    <cellStyle name="Incorreto 4 3 2" xfId="12767"/>
    <cellStyle name="Incorreto 4 3_BP - Raízen Combustíveis" xfId="12768"/>
    <cellStyle name="Incorreto 4 4" xfId="12769"/>
    <cellStyle name="Incorreto 4 4 2" xfId="12770"/>
    <cellStyle name="Incorreto 4 5" xfId="12771"/>
    <cellStyle name="Incorreto 4 6" xfId="12772"/>
    <cellStyle name="Incorreto 4_13-Endividamento" xfId="12773"/>
    <cellStyle name="Incorreto 5" xfId="12774"/>
    <cellStyle name="Incorreto 5 2" xfId="12775"/>
    <cellStyle name="Incorreto 5 2 2" xfId="12776"/>
    <cellStyle name="Incorreto 5 2 3" xfId="12777"/>
    <cellStyle name="Incorreto 5 2 4" xfId="12778"/>
    <cellStyle name="Incorreto 5 2 5" xfId="12779"/>
    <cellStyle name="Incorreto 5 2_BP - Raízen Combustíveis" xfId="12780"/>
    <cellStyle name="Incorreto 5 3" xfId="12781"/>
    <cellStyle name="Incorreto 5 3 2" xfId="12782"/>
    <cellStyle name="Incorreto 5 3_BP - Raízen Combustíveis" xfId="12783"/>
    <cellStyle name="Incorreto 5 4" xfId="12784"/>
    <cellStyle name="Incorreto 5 4 2" xfId="12785"/>
    <cellStyle name="Incorreto 5 5" xfId="12786"/>
    <cellStyle name="Incorreto 5 6" xfId="12787"/>
    <cellStyle name="Incorreto 5_13-Endividamento" xfId="12788"/>
    <cellStyle name="Incorreto 6" xfId="12789"/>
    <cellStyle name="Incorreto 6 2" xfId="12790"/>
    <cellStyle name="Incorreto 6 2 2" xfId="12791"/>
    <cellStyle name="Incorreto 6 2 3" xfId="12792"/>
    <cellStyle name="Incorreto 6 2 4" xfId="12793"/>
    <cellStyle name="Incorreto 6 2 5" xfId="12794"/>
    <cellStyle name="Incorreto 6 2_BP - Raízen Combustíveis" xfId="12795"/>
    <cellStyle name="Incorreto 6 3" xfId="12796"/>
    <cellStyle name="Incorreto 6 3 2" xfId="12797"/>
    <cellStyle name="Incorreto 6 3_BP - Raízen Combustíveis" xfId="12798"/>
    <cellStyle name="Incorreto 6 4" xfId="12799"/>
    <cellStyle name="Incorreto 6 4 2" xfId="12800"/>
    <cellStyle name="Incorreto 6 5" xfId="12801"/>
    <cellStyle name="Incorreto 6 6" xfId="12802"/>
    <cellStyle name="Incorreto 6_13-Endividamento" xfId="12803"/>
    <cellStyle name="Incorreto 7" xfId="12804"/>
    <cellStyle name="Incorreto 7 2" xfId="12805"/>
    <cellStyle name="Incorreto 7 2 2" xfId="12806"/>
    <cellStyle name="Incorreto 7 2 3" xfId="12807"/>
    <cellStyle name="Incorreto 7 2 4" xfId="12808"/>
    <cellStyle name="Incorreto 7 2 5" xfId="12809"/>
    <cellStyle name="Incorreto 7 2_BP - Raízen Combustíveis" xfId="12810"/>
    <cellStyle name="Incorreto 7 3" xfId="12811"/>
    <cellStyle name="Incorreto 7 3 2" xfId="12812"/>
    <cellStyle name="Incorreto 7 3_BP - Raízen Combustíveis" xfId="12813"/>
    <cellStyle name="Incorreto 7 4" xfId="12814"/>
    <cellStyle name="Incorreto 7 4 2" xfId="12815"/>
    <cellStyle name="Incorreto 7 5" xfId="12816"/>
    <cellStyle name="Incorreto 7 6" xfId="12817"/>
    <cellStyle name="Incorreto 7 7" xfId="12818"/>
    <cellStyle name="Incorreto 7_13-Endividamento" xfId="12819"/>
    <cellStyle name="Incorreto 8" xfId="12820"/>
    <cellStyle name="Incorreto 8 2" xfId="12821"/>
    <cellStyle name="Incorreto 8 3" xfId="12822"/>
    <cellStyle name="Incorreto 8 4" xfId="12823"/>
    <cellStyle name="Incorreto 8_BP - Raízen Combustíveis" xfId="12824"/>
    <cellStyle name="Incorreto 9" xfId="12825"/>
    <cellStyle name="Incorreto 9 2" xfId="12826"/>
    <cellStyle name="Incorreto 9 3" xfId="12827"/>
    <cellStyle name="Incorreto 9 4" xfId="12828"/>
    <cellStyle name="Indefinido" xfId="12829"/>
    <cellStyle name="Indefinido 10" xfId="12830"/>
    <cellStyle name="Indefinido 2" xfId="12831"/>
    <cellStyle name="Indefinido 2 2" xfId="12832"/>
    <cellStyle name="Indefinido 2 3" xfId="12833"/>
    <cellStyle name="Indefinido 2 4" xfId="12834"/>
    <cellStyle name="Indefinido 2_BP - Raízen Combustíveis" xfId="12835"/>
    <cellStyle name="Indefinido 3" xfId="12836"/>
    <cellStyle name="Indefinido 3 2" xfId="12837"/>
    <cellStyle name="Indefinido 3_BP - Raízen Combustíveis" xfId="12838"/>
    <cellStyle name="Indefinido 4" xfId="12839"/>
    <cellStyle name="Indefinido 5" xfId="12840"/>
    <cellStyle name="Indefinido 6" xfId="12841"/>
    <cellStyle name="Indefinido 7" xfId="12842"/>
    <cellStyle name="Indefinido 8" xfId="12843"/>
    <cellStyle name="Indefinido 9" xfId="12844"/>
    <cellStyle name="Indefinido_13-Endividamento" xfId="12845"/>
    <cellStyle name="indice" xfId="12846"/>
    <cellStyle name="indice 2" xfId="12847"/>
    <cellStyle name="indice_Dep_Judiciais-Contingências" xfId="12848"/>
    <cellStyle name="Input %" xfId="12849"/>
    <cellStyle name="Input [yellow]" xfId="12850"/>
    <cellStyle name="Input [yellow] 10" xfId="12851"/>
    <cellStyle name="Input [yellow] 10 2" xfId="12852"/>
    <cellStyle name="Input [yellow] 10 3" xfId="12853"/>
    <cellStyle name="Input [yellow] 10 4" xfId="12854"/>
    <cellStyle name="Input [yellow] 10_Base Partes Relacionadas" xfId="12855"/>
    <cellStyle name="Input [yellow] 11" xfId="12856"/>
    <cellStyle name="Input [yellow] 11 2" xfId="12857"/>
    <cellStyle name="Input [yellow] 11 3" xfId="12858"/>
    <cellStyle name="Input [yellow] 11_Base Partes Relacionadas" xfId="12859"/>
    <cellStyle name="Input [yellow] 12" xfId="12860"/>
    <cellStyle name="Input [yellow] 12 2" xfId="12861"/>
    <cellStyle name="Input [yellow] 12_Base Partes Relacionadas" xfId="12862"/>
    <cellStyle name="Input [yellow] 13" xfId="12863"/>
    <cellStyle name="Input [yellow] 13 2" xfId="12864"/>
    <cellStyle name="Input [yellow] 13_Base Partes Relacionadas" xfId="12865"/>
    <cellStyle name="Input [yellow] 14" xfId="12866"/>
    <cellStyle name="Input [yellow] 14 2" xfId="12867"/>
    <cellStyle name="Input [yellow] 14_Base Partes Relacionadas" xfId="12868"/>
    <cellStyle name="Input [yellow] 15" xfId="12869"/>
    <cellStyle name="Input [yellow] 15 2" xfId="12870"/>
    <cellStyle name="Input [yellow] 15_Base Partes Relacionadas" xfId="12871"/>
    <cellStyle name="Input [yellow] 16" xfId="12872"/>
    <cellStyle name="Input [yellow] 16 2" xfId="12873"/>
    <cellStyle name="Input [yellow] 16_Base Partes Relacionadas" xfId="12874"/>
    <cellStyle name="Input [yellow] 17" xfId="12875"/>
    <cellStyle name="Input [yellow] 17 2" xfId="12876"/>
    <cellStyle name="Input [yellow] 17_Base Partes Relacionadas" xfId="12877"/>
    <cellStyle name="Input [yellow] 18" xfId="12878"/>
    <cellStyle name="Input [yellow] 18 2" xfId="12879"/>
    <cellStyle name="Input [yellow] 18_Base Partes Relacionadas" xfId="12880"/>
    <cellStyle name="Input [yellow] 19" xfId="12881"/>
    <cellStyle name="Input [yellow] 19 2" xfId="12882"/>
    <cellStyle name="Input [yellow] 19_Base Partes Relacionadas" xfId="12883"/>
    <cellStyle name="Input [yellow] 2" xfId="12884"/>
    <cellStyle name="Input [yellow] 2 2" xfId="12885"/>
    <cellStyle name="Input [yellow] 2 3" xfId="12886"/>
    <cellStyle name="Input [yellow] 2 4" xfId="12887"/>
    <cellStyle name="Input [yellow] 2 5" xfId="12888"/>
    <cellStyle name="Input [yellow] 2_Base Partes Relacionadas" xfId="12889"/>
    <cellStyle name="Input [yellow] 20" xfId="12890"/>
    <cellStyle name="Input [yellow] 20 2" xfId="12891"/>
    <cellStyle name="Input [yellow] 20_Base Partes Relacionadas" xfId="12892"/>
    <cellStyle name="Input [yellow] 21" xfId="12893"/>
    <cellStyle name="Input [yellow] 21 2" xfId="12894"/>
    <cellStyle name="Input [yellow] 21_Base Partes Relacionadas" xfId="12895"/>
    <cellStyle name="Input [yellow] 22" xfId="12896"/>
    <cellStyle name="Input [yellow] 22 2" xfId="12897"/>
    <cellStyle name="Input [yellow] 22_Base Partes Relacionadas" xfId="12898"/>
    <cellStyle name="Input [yellow] 23" xfId="12899"/>
    <cellStyle name="Input [yellow] 23 2" xfId="12900"/>
    <cellStyle name="Input [yellow] 23_Base Partes Relacionadas" xfId="12901"/>
    <cellStyle name="Input [yellow] 24" xfId="12902"/>
    <cellStyle name="Input [yellow] 25" xfId="12903"/>
    <cellStyle name="Input [yellow] 26" xfId="12904"/>
    <cellStyle name="Input [yellow] 3" xfId="12905"/>
    <cellStyle name="Input [yellow] 3 2" xfId="12906"/>
    <cellStyle name="Input [yellow] 3 3" xfId="12907"/>
    <cellStyle name="Input [yellow] 3 4" xfId="12908"/>
    <cellStyle name="Input [yellow] 3_Base Partes Relacionadas" xfId="12909"/>
    <cellStyle name="Input [yellow] 4" xfId="12910"/>
    <cellStyle name="Input [yellow] 4 2" xfId="12911"/>
    <cellStyle name="Input [yellow] 4 3" xfId="12912"/>
    <cellStyle name="Input [yellow] 4 4" xfId="12913"/>
    <cellStyle name="Input [yellow] 4_Base Partes Relacionadas" xfId="12914"/>
    <cellStyle name="Input [yellow] 5" xfId="12915"/>
    <cellStyle name="Input [yellow] 5 2" xfId="12916"/>
    <cellStyle name="Input [yellow] 5 3" xfId="12917"/>
    <cellStyle name="Input [yellow] 5 4" xfId="12918"/>
    <cellStyle name="Input [yellow] 5_Base Partes Relacionadas" xfId="12919"/>
    <cellStyle name="Input [yellow] 6" xfId="12920"/>
    <cellStyle name="Input [yellow] 6 2" xfId="12921"/>
    <cellStyle name="Input [yellow] 6 3" xfId="12922"/>
    <cellStyle name="Input [yellow] 6 4" xfId="12923"/>
    <cellStyle name="Input [yellow] 6_Base Partes Relacionadas" xfId="12924"/>
    <cellStyle name="Input [yellow] 7" xfId="12925"/>
    <cellStyle name="Input [yellow] 7 2" xfId="12926"/>
    <cellStyle name="Input [yellow] 7 3" xfId="12927"/>
    <cellStyle name="Input [yellow] 7 4" xfId="12928"/>
    <cellStyle name="Input [yellow] 7_Base Partes Relacionadas" xfId="12929"/>
    <cellStyle name="Input [yellow] 8" xfId="12930"/>
    <cellStyle name="Input [yellow] 8 2" xfId="12931"/>
    <cellStyle name="Input [yellow] 8 3" xfId="12932"/>
    <cellStyle name="Input [yellow] 8 4" xfId="12933"/>
    <cellStyle name="Input [yellow] 8_Base Partes Relacionadas" xfId="12934"/>
    <cellStyle name="Input [yellow] 9" xfId="12935"/>
    <cellStyle name="Input [yellow] 9 2" xfId="12936"/>
    <cellStyle name="Input [yellow] 9 3" xfId="12937"/>
    <cellStyle name="Input [yellow] 9 4" xfId="12938"/>
    <cellStyle name="Input [yellow] 9_Base Partes Relacionadas" xfId="12939"/>
    <cellStyle name="Input [yellow]_1.1 - Apuração IRPJ_CSLL - 2200 - 2012_MAI_V1" xfId="12940"/>
    <cellStyle name="Input 10" xfId="12941"/>
    <cellStyle name="Input 10 2" xfId="12942"/>
    <cellStyle name="Input 10 3" xfId="12943"/>
    <cellStyle name="Input 10_BP - Raízen Combustíveis" xfId="12944"/>
    <cellStyle name="Input 11" xfId="12945"/>
    <cellStyle name="Input 11 2" xfId="12946"/>
    <cellStyle name="Input 11 3" xfId="12947"/>
    <cellStyle name="Input 11_BP - Raízen Combustíveis" xfId="12948"/>
    <cellStyle name="Input 12" xfId="12949"/>
    <cellStyle name="Input 12 2" xfId="12950"/>
    <cellStyle name="Input 12 3" xfId="12951"/>
    <cellStyle name="Input 12_BP - Raízen Combustíveis" xfId="12952"/>
    <cellStyle name="Input 13" xfId="12953"/>
    <cellStyle name="Input 13 2" xfId="12954"/>
    <cellStyle name="Input 13 3" xfId="12955"/>
    <cellStyle name="Input 13_BP - Raízen Combustíveis" xfId="12956"/>
    <cellStyle name="Input 14" xfId="12957"/>
    <cellStyle name="Input 14 2" xfId="12958"/>
    <cellStyle name="Input 14 3" xfId="12959"/>
    <cellStyle name="Input 14_BP - Raízen Combustíveis" xfId="12960"/>
    <cellStyle name="Input 15" xfId="12961"/>
    <cellStyle name="Input 15 2" xfId="12962"/>
    <cellStyle name="Input 15 3" xfId="12963"/>
    <cellStyle name="Input 15_BP - Raízen Combustíveis" xfId="12964"/>
    <cellStyle name="Input 16" xfId="12965"/>
    <cellStyle name="Input 16 2" xfId="12966"/>
    <cellStyle name="Input 16 3" xfId="12967"/>
    <cellStyle name="Input 16_BP - Raízen Combustíveis" xfId="12968"/>
    <cellStyle name="Input 17" xfId="12969"/>
    <cellStyle name="Input 17 2" xfId="12970"/>
    <cellStyle name="Input 17_BP - Raízen Combustíveis" xfId="12971"/>
    <cellStyle name="Input 18" xfId="12972"/>
    <cellStyle name="Input 18 2" xfId="12973"/>
    <cellStyle name="Input 18_BP - Raízen Combustíveis" xfId="12974"/>
    <cellStyle name="Input 19" xfId="12975"/>
    <cellStyle name="Input 19 2" xfId="12976"/>
    <cellStyle name="Input 19_BP - Raízen Combustíveis" xfId="12977"/>
    <cellStyle name="Input 2" xfId="12978"/>
    <cellStyle name="Input 2 10" xfId="12979"/>
    <cellStyle name="Input 2 10 2" xfId="12980"/>
    <cellStyle name="Input 2 10_Base Partes Relacionadas" xfId="12981"/>
    <cellStyle name="Input 2 11" xfId="12982"/>
    <cellStyle name="Input 2 11 2" xfId="12983"/>
    <cellStyle name="Input 2 11_Base Partes Relacionadas" xfId="12984"/>
    <cellStyle name="Input 2 12" xfId="12985"/>
    <cellStyle name="Input 2 12 2" xfId="12986"/>
    <cellStyle name="Input 2 12_Base Partes Relacionadas" xfId="12987"/>
    <cellStyle name="Input 2 13" xfId="12988"/>
    <cellStyle name="Input 2 13 2" xfId="12989"/>
    <cellStyle name="Input 2 13_Base Partes Relacionadas" xfId="12990"/>
    <cellStyle name="Input 2 14" xfId="12991"/>
    <cellStyle name="Input 2 14 2" xfId="12992"/>
    <cellStyle name="Input 2 14_Base Partes Relacionadas" xfId="12993"/>
    <cellStyle name="Input 2 15" xfId="12994"/>
    <cellStyle name="Input 2 15 2" xfId="12995"/>
    <cellStyle name="Input 2 15_Base Partes Relacionadas" xfId="12996"/>
    <cellStyle name="Input 2 16" xfId="12997"/>
    <cellStyle name="Input 2 16 2" xfId="12998"/>
    <cellStyle name="Input 2 16_Base Partes Relacionadas" xfId="12999"/>
    <cellStyle name="Input 2 17" xfId="13000"/>
    <cellStyle name="Input 2 17 2" xfId="13001"/>
    <cellStyle name="Input 2 17_Base Partes Relacionadas" xfId="13002"/>
    <cellStyle name="Input 2 18" xfId="13003"/>
    <cellStyle name="Input 2 18 2" xfId="13004"/>
    <cellStyle name="Input 2 18_BP - Raízen Combustíveis" xfId="13005"/>
    <cellStyle name="Input 2 19" xfId="13006"/>
    <cellStyle name="Input 2 2" xfId="13007"/>
    <cellStyle name="Input 2 2 2" xfId="13008"/>
    <cellStyle name="Input 2 2 3" xfId="13009"/>
    <cellStyle name="Input 2 2_Base Partes Relacionadas" xfId="13010"/>
    <cellStyle name="Input 2 20" xfId="13011"/>
    <cellStyle name="Input 2 21" xfId="13012"/>
    <cellStyle name="Input 2 22" xfId="13013"/>
    <cellStyle name="Input 2 3" xfId="13014"/>
    <cellStyle name="Input 2 3 2" xfId="13015"/>
    <cellStyle name="Input 2 3_Base Partes Relacionadas" xfId="13016"/>
    <cellStyle name="Input 2 4" xfId="13017"/>
    <cellStyle name="Input 2 4 2" xfId="13018"/>
    <cellStyle name="Input 2 4_Base Partes Relacionadas" xfId="13019"/>
    <cellStyle name="Input 2 5" xfId="13020"/>
    <cellStyle name="Input 2 5 2" xfId="13021"/>
    <cellStyle name="Input 2 5_Base Partes Relacionadas" xfId="13022"/>
    <cellStyle name="Input 2 6" xfId="13023"/>
    <cellStyle name="Input 2 6 2" xfId="13024"/>
    <cellStyle name="Input 2 6_Base Partes Relacionadas" xfId="13025"/>
    <cellStyle name="Input 2 7" xfId="13026"/>
    <cellStyle name="Input 2 7 2" xfId="13027"/>
    <cellStyle name="Input 2 7_Base Partes Relacionadas" xfId="13028"/>
    <cellStyle name="Input 2 8" xfId="13029"/>
    <cellStyle name="Input 2 8 2" xfId="13030"/>
    <cellStyle name="Input 2 8_Base Partes Relacionadas" xfId="13031"/>
    <cellStyle name="Input 2 9" xfId="13032"/>
    <cellStyle name="Input 2 9 2" xfId="13033"/>
    <cellStyle name="Input 2 9_Base Partes Relacionadas" xfId="13034"/>
    <cellStyle name="Input 2_13-Endividamento" xfId="13035"/>
    <cellStyle name="Input 20" xfId="13036"/>
    <cellStyle name="Input 20 2" xfId="13037"/>
    <cellStyle name="Input 20_BP - Raízen Combustíveis" xfId="13038"/>
    <cellStyle name="Input 21" xfId="13039"/>
    <cellStyle name="Input 21 2" xfId="13040"/>
    <cellStyle name="Input 22" xfId="13041"/>
    <cellStyle name="Input 22 2" xfId="13042"/>
    <cellStyle name="Input 23" xfId="13043"/>
    <cellStyle name="Input 24" xfId="13044"/>
    <cellStyle name="Input 25" xfId="13045"/>
    <cellStyle name="Input 26" xfId="13046"/>
    <cellStyle name="Input 27" xfId="13047"/>
    <cellStyle name="Input 28" xfId="13048"/>
    <cellStyle name="Input 29" xfId="13049"/>
    <cellStyle name="Input 3" xfId="13050"/>
    <cellStyle name="Input 3 2" xfId="13051"/>
    <cellStyle name="Input 3 2 2" xfId="13052"/>
    <cellStyle name="Input 3 2 3" xfId="13053"/>
    <cellStyle name="Input 3 2_Base Partes Relacionadas" xfId="13054"/>
    <cellStyle name="Input 3 3" xfId="13055"/>
    <cellStyle name="Input 3 3 2" xfId="13056"/>
    <cellStyle name="Input 3 3_Base Partes Relacionadas" xfId="13057"/>
    <cellStyle name="Input 3 4" xfId="13058"/>
    <cellStyle name="Input 3 4 2" xfId="13059"/>
    <cellStyle name="Input 3 4_Base Partes Relacionadas" xfId="13060"/>
    <cellStyle name="Input 3 5" xfId="13061"/>
    <cellStyle name="Input 3 5 2" xfId="13062"/>
    <cellStyle name="Input 3 5_Base Partes Relacionadas" xfId="13063"/>
    <cellStyle name="Input 3 6" xfId="13064"/>
    <cellStyle name="Input 3 6 2" xfId="13065"/>
    <cellStyle name="Input 3 6_BP - Raízen Combustíveis" xfId="13066"/>
    <cellStyle name="Input 3 7" xfId="13067"/>
    <cellStyle name="Input 3 8" xfId="13068"/>
    <cellStyle name="Input 3_13-Endividamento" xfId="13069"/>
    <cellStyle name="Input 30" xfId="13070"/>
    <cellStyle name="Input 31" xfId="13071"/>
    <cellStyle name="Input 32" xfId="13072"/>
    <cellStyle name="Input 33" xfId="13073"/>
    <cellStyle name="Input 34" xfId="13074"/>
    <cellStyle name="Input 35" xfId="13075"/>
    <cellStyle name="Input 36" xfId="13076"/>
    <cellStyle name="Input 37" xfId="13077"/>
    <cellStyle name="Input 38" xfId="13078"/>
    <cellStyle name="Input 39" xfId="13079"/>
    <cellStyle name="Input 4" xfId="13080"/>
    <cellStyle name="Input 4 2" xfId="13081"/>
    <cellStyle name="Input 4 3" xfId="13082"/>
    <cellStyle name="Input 4_BP - Raízen Combustíveis" xfId="13083"/>
    <cellStyle name="Input 40" xfId="13084"/>
    <cellStyle name="Input 41" xfId="13085"/>
    <cellStyle name="Input 42" xfId="13086"/>
    <cellStyle name="Input 43" xfId="13087"/>
    <cellStyle name="Input 44" xfId="13088"/>
    <cellStyle name="Input 45" xfId="13089"/>
    <cellStyle name="Input 46" xfId="13090"/>
    <cellStyle name="Input 47" xfId="13091"/>
    <cellStyle name="Input 48" xfId="13092"/>
    <cellStyle name="Input 49" xfId="13093"/>
    <cellStyle name="Input 5" xfId="13094"/>
    <cellStyle name="Input 5 2" xfId="13095"/>
    <cellStyle name="Input 5 3" xfId="13096"/>
    <cellStyle name="Input 5_BP - Raízen Combustíveis" xfId="13097"/>
    <cellStyle name="Input 50" xfId="13098"/>
    <cellStyle name="Input 51" xfId="13099"/>
    <cellStyle name="Input 52" xfId="13100"/>
    <cellStyle name="Input 53" xfId="13101"/>
    <cellStyle name="Input 54" xfId="13102"/>
    <cellStyle name="Input 55" xfId="13103"/>
    <cellStyle name="Input 56" xfId="13104"/>
    <cellStyle name="Input 57" xfId="13105"/>
    <cellStyle name="Input 58" xfId="13106"/>
    <cellStyle name="Input 59" xfId="13107"/>
    <cellStyle name="Input 6" xfId="13108"/>
    <cellStyle name="Input 6 2" xfId="13109"/>
    <cellStyle name="Input 6 3" xfId="13110"/>
    <cellStyle name="Input 6_BP - Raízen Combustíveis" xfId="13111"/>
    <cellStyle name="Input 60" xfId="13112"/>
    <cellStyle name="Input 61" xfId="13113"/>
    <cellStyle name="Input 62" xfId="13114"/>
    <cellStyle name="Input 63" xfId="13115"/>
    <cellStyle name="Input 64" xfId="13116"/>
    <cellStyle name="Input 65" xfId="13117"/>
    <cellStyle name="Input 66" xfId="13118"/>
    <cellStyle name="Input 67" xfId="13119"/>
    <cellStyle name="Input 68" xfId="13120"/>
    <cellStyle name="Input 69" xfId="13121"/>
    <cellStyle name="Input 7" xfId="13122"/>
    <cellStyle name="Input 7 2" xfId="13123"/>
    <cellStyle name="Input 7 3" xfId="13124"/>
    <cellStyle name="Input 7_BP - Raízen Combustíveis" xfId="13125"/>
    <cellStyle name="Input 70" xfId="13126"/>
    <cellStyle name="Input 71" xfId="13127"/>
    <cellStyle name="Input 72" xfId="13128"/>
    <cellStyle name="Input 73" xfId="13129"/>
    <cellStyle name="Input 74" xfId="13130"/>
    <cellStyle name="Input 75" xfId="13131"/>
    <cellStyle name="Input 76" xfId="13132"/>
    <cellStyle name="Input 77" xfId="13133"/>
    <cellStyle name="Input 78" xfId="13134"/>
    <cellStyle name="Input 79" xfId="13135"/>
    <cellStyle name="Input 8" xfId="13136"/>
    <cellStyle name="Input 8 2" xfId="13137"/>
    <cellStyle name="Input 8 3" xfId="13138"/>
    <cellStyle name="Input 8_BP - Raízen Combustíveis" xfId="13139"/>
    <cellStyle name="Input 80" xfId="13140"/>
    <cellStyle name="Input 81" xfId="13141"/>
    <cellStyle name="Input 82" xfId="13142"/>
    <cellStyle name="Input 83" xfId="13143"/>
    <cellStyle name="Input 84" xfId="13144"/>
    <cellStyle name="Input 85" xfId="13145"/>
    <cellStyle name="Input 86" xfId="13146"/>
    <cellStyle name="Input 87" xfId="13147"/>
    <cellStyle name="Input 88" xfId="13148"/>
    <cellStyle name="Input 89" xfId="13149"/>
    <cellStyle name="Input 9" xfId="13150"/>
    <cellStyle name="Input 9 2" xfId="13151"/>
    <cellStyle name="Input 9 3" xfId="13152"/>
    <cellStyle name="Input 9_BP - Raízen Combustíveis" xfId="13153"/>
    <cellStyle name="Input 90" xfId="13154"/>
    <cellStyle name="Input 91" xfId="13155"/>
    <cellStyle name="Input 92" xfId="13156"/>
    <cellStyle name="Input 93" xfId="13157"/>
    <cellStyle name="Input Cells" xfId="13158"/>
    <cellStyle name="Input Cells 2" xfId="13159"/>
    <cellStyle name="Input Cells_BP - Raízen Combustíveis" xfId="13160"/>
    <cellStyle name="Input Number" xfId="13161"/>
    <cellStyle name="Input Text" xfId="13162"/>
    <cellStyle name="InputBlueFont" xfId="13163"/>
    <cellStyle name="InputBlueFont 2" xfId="13164"/>
    <cellStyle name="InputBlueFont 2 2" xfId="13165"/>
    <cellStyle name="InputBlueFont 2_BP - Raízen Combustíveis" xfId="13166"/>
    <cellStyle name="InputBlueFont 3" xfId="13167"/>
    <cellStyle name="InputBlueFont 4" xfId="13168"/>
    <cellStyle name="InputBlueFont_1.1 - Apuração IRPJ_CSLL - 2600 - 2012_MAI_V1" xfId="13169"/>
    <cellStyle name="Integer" xfId="13170"/>
    <cellStyle name="Integer 10" xfId="13171"/>
    <cellStyle name="Integer 11" xfId="13172"/>
    <cellStyle name="Integer 12" xfId="13173"/>
    <cellStyle name="Integer 13" xfId="13174"/>
    <cellStyle name="Integer 14" xfId="13175"/>
    <cellStyle name="Integer 15" xfId="13176"/>
    <cellStyle name="Integer 16" xfId="13177"/>
    <cellStyle name="Integer 17" xfId="13178"/>
    <cellStyle name="Integer 18" xfId="13179"/>
    <cellStyle name="Integer 19" xfId="13180"/>
    <cellStyle name="Integer 2" xfId="13181"/>
    <cellStyle name="Integer 2 2" xfId="13182"/>
    <cellStyle name="Integer 2 2 2" xfId="13183"/>
    <cellStyle name="Integer 2 2 2 2" xfId="13184"/>
    <cellStyle name="Integer 2 2 2 3" xfId="13185"/>
    <cellStyle name="Integer 2 2 2 4" xfId="13186"/>
    <cellStyle name="Integer 2 2 2_BP - Raízen Combustíveis" xfId="13187"/>
    <cellStyle name="Integer 2 2 3" xfId="13188"/>
    <cellStyle name="Integer 2 2 3 2" xfId="13189"/>
    <cellStyle name="Integer 2 2 3_BP - Raízen Combustíveis" xfId="13190"/>
    <cellStyle name="Integer 2 2 4" xfId="13191"/>
    <cellStyle name="Integer 2 2 5" xfId="13192"/>
    <cellStyle name="Integer 2 2_13-Endividamento" xfId="13193"/>
    <cellStyle name="Integer 2 3" xfId="13194"/>
    <cellStyle name="Integer 2 3 2" xfId="13195"/>
    <cellStyle name="Integer 2 3 2 2" xfId="13196"/>
    <cellStyle name="Integer 2 3 2_BP - Raízen Combustíveis" xfId="13197"/>
    <cellStyle name="Integer 2 3 3" xfId="13198"/>
    <cellStyle name="Integer 2 3 4" xfId="13199"/>
    <cellStyle name="Integer 2 3 5" xfId="13200"/>
    <cellStyle name="Integer 2 3_13-Endividamento" xfId="13201"/>
    <cellStyle name="Integer 2 4" xfId="13202"/>
    <cellStyle name="Integer 2 5" xfId="13203"/>
    <cellStyle name="Integer 2 6" xfId="13204"/>
    <cellStyle name="Integer 2 6 2" xfId="13205"/>
    <cellStyle name="Integer 2 6_BP - Raízen Combustíveis" xfId="13206"/>
    <cellStyle name="Integer 2 7" xfId="13207"/>
    <cellStyle name="Integer 2 8" xfId="13208"/>
    <cellStyle name="Integer 2_13-Endividamento" xfId="13209"/>
    <cellStyle name="Integer 20" xfId="13210"/>
    <cellStyle name="Integer 21" xfId="13211"/>
    <cellStyle name="Integer 22" xfId="13212"/>
    <cellStyle name="Integer 23" xfId="13213"/>
    <cellStyle name="Integer 24" xfId="13214"/>
    <cellStyle name="Integer 25" xfId="13215"/>
    <cellStyle name="Integer 26" xfId="13216"/>
    <cellStyle name="Integer 27" xfId="13217"/>
    <cellStyle name="Integer 28" xfId="13218"/>
    <cellStyle name="Integer 29" xfId="13219"/>
    <cellStyle name="Integer 3" xfId="13220"/>
    <cellStyle name="Integer 3 2" xfId="13221"/>
    <cellStyle name="Integer 3 2 2" xfId="13222"/>
    <cellStyle name="Integer 3 2 2 2" xfId="13223"/>
    <cellStyle name="Integer 3 2 2 3" xfId="13224"/>
    <cellStyle name="Integer 3 2 2 4" xfId="13225"/>
    <cellStyle name="Integer 3 2 2_BP - Raízen Combustíveis" xfId="13226"/>
    <cellStyle name="Integer 3 2 3" xfId="13227"/>
    <cellStyle name="Integer 3 2 3 2" xfId="13228"/>
    <cellStyle name="Integer 3 2 3_BP - Raízen Combustíveis" xfId="13229"/>
    <cellStyle name="Integer 3 2 4" xfId="13230"/>
    <cellStyle name="Integer 3 2 5" xfId="13231"/>
    <cellStyle name="Integer 3 2_13-Endividamento" xfId="13232"/>
    <cellStyle name="Integer 3 3" xfId="13233"/>
    <cellStyle name="Integer 3 3 2" xfId="13234"/>
    <cellStyle name="Integer 3 3 2 2" xfId="13235"/>
    <cellStyle name="Integer 3 3 2_BP - Raízen Combustíveis" xfId="13236"/>
    <cellStyle name="Integer 3 3 3" xfId="13237"/>
    <cellStyle name="Integer 3 3 4" xfId="13238"/>
    <cellStyle name="Integer 3 3 5" xfId="13239"/>
    <cellStyle name="Integer 3 3_13-Endividamento" xfId="13240"/>
    <cellStyle name="Integer 3 4" xfId="13241"/>
    <cellStyle name="Integer 3 5" xfId="13242"/>
    <cellStyle name="Integer 3 6" xfId="13243"/>
    <cellStyle name="Integer 3 6 2" xfId="13244"/>
    <cellStyle name="Integer 3 6_BP - Raízen Combustíveis" xfId="13245"/>
    <cellStyle name="Integer 3 7" xfId="13246"/>
    <cellStyle name="Integer 3 8" xfId="13247"/>
    <cellStyle name="Integer 3_13-Endividamento" xfId="13248"/>
    <cellStyle name="Integer 30" xfId="13249"/>
    <cellStyle name="Integer 31" xfId="13250"/>
    <cellStyle name="Integer 32" xfId="13251"/>
    <cellStyle name="Integer 33" xfId="13252"/>
    <cellStyle name="Integer 34" xfId="13253"/>
    <cellStyle name="Integer 35" xfId="13254"/>
    <cellStyle name="Integer 36" xfId="13255"/>
    <cellStyle name="Integer 37" xfId="13256"/>
    <cellStyle name="Integer 37 2" xfId="13257"/>
    <cellStyle name="Integer 37_BP - Raízen Combustíveis" xfId="13258"/>
    <cellStyle name="Integer 38" xfId="13259"/>
    <cellStyle name="Integer 39" xfId="13260"/>
    <cellStyle name="Integer 4" xfId="13261"/>
    <cellStyle name="Integer 4 2" xfId="13262"/>
    <cellStyle name="Integer 4 3" xfId="13263"/>
    <cellStyle name="Integer 4 4" xfId="13264"/>
    <cellStyle name="Integer 4 5" xfId="13265"/>
    <cellStyle name="Integer 4 5 2" xfId="13266"/>
    <cellStyle name="Integer 4 5_BP - Raízen Combustíveis" xfId="13267"/>
    <cellStyle name="Integer 4 6" xfId="13268"/>
    <cellStyle name="Integer 4 7" xfId="13269"/>
    <cellStyle name="Integer 4 8" xfId="13270"/>
    <cellStyle name="Integer 4_13-Endividamento" xfId="13271"/>
    <cellStyle name="Integer 5" xfId="13272"/>
    <cellStyle name="Integer 5 2" xfId="13273"/>
    <cellStyle name="Integer 5_15-FINANCEIRAS" xfId="13274"/>
    <cellStyle name="Integer 6" xfId="13275"/>
    <cellStyle name="Integer 6 2" xfId="13276"/>
    <cellStyle name="Integer 6_15-FINANCEIRAS" xfId="13277"/>
    <cellStyle name="Integer 7" xfId="13278"/>
    <cellStyle name="Integer 8" xfId="13279"/>
    <cellStyle name="Integer 9" xfId="13280"/>
    <cellStyle name="Integer_13-Endividamento" xfId="13281"/>
    <cellStyle name="Item" xfId="13282"/>
    <cellStyle name="l]_x000d__x000a_Path=h:_x000d__x000a_Name=Diana Chang_x000d__x000a_DDEApps=nsf,nsg,nsh,ntf,ns2,ors,org_x000d__x000a_SmartIcons=Read Message_x000d__x000a__x000d__x000a__x000d__x000a_[cc:Edit" xfId="13283"/>
    <cellStyle name="l]_x000d__x000a_Path=h:_x000d__x000a_Name=Diana Chang_x000d__x000a_DDEApps=nsf,nsg,nsh,ntf,ns2,ors,org_x000d__x000a_SmartIcons=Read Message_x000d__x000a__x000d__x000a__x000d__x000a_[cc:Edit 2" xfId="13284"/>
    <cellStyle name="l]_x000d__x000a_Path=h:_x000d__x000a_Name=Diana Chang_x000d__x000a_DDEApps=nsf,nsg,nsh,ntf,ns2,ors,org_x000d__x000a_SmartIcons=Read Message_x000d__x000a__x000d__x000a__x000d__x000a_[cc:Edit 2 2" xfId="13285"/>
    <cellStyle name="l]_x000d__x000a_Path=h:_x000d__x000a_Name=Diana Chang_x000d__x000a_DDEApps=nsf,nsg,nsh,ntf,ns2,ors,org_x000d__x000a_SmartIcons=Read Message_x000d__x000a__x000d__x000a__x000d__x000a_[cc:Edit 2_BP - Raízen Combustíveis" xfId="13286"/>
    <cellStyle name="l]_x000d__x000a_Path=h:_x000d__x000a_Name=Diana Chang_x000d__x000a_DDEApps=nsf,nsg,nsh,ntf,ns2,ors,org_x000d__x000a_SmartIcons=Read Message_x000d__x000a__x000d__x000a__x000d__x000a_[cc:Edit 3" xfId="13287"/>
    <cellStyle name="l]_x000d__x000a_Path=h:_x000d__x000a_Name=Diana Chang_x000d__x000a_DDEApps=nsf,nsg,nsh,ntf,ns2,ors,org_x000d__x000a_SmartIcons=Read Message_x000d__x000a__x000d__x000a__x000d__x000a_[cc:Edit 3 2" xfId="13288"/>
    <cellStyle name="l]_x000d__x000a_Path=h:_x000d__x000a_Name=Diana Chang_x000d__x000a_DDEApps=nsf,nsg,nsh,ntf,ns2,ors,org_x000d__x000a_SmartIcons=Read Message_x000d__x000a__x000d__x000a__x000d__x000a_[cc:Edit 3_BP - Raízen Combustíveis" xfId="13289"/>
    <cellStyle name="l]_x000d__x000a_Path=h:_x000d__x000a_Name=Diana Chang_x000d__x000a_DDEApps=nsf,nsg,nsh,ntf,ns2,ors,org_x000d__x000a_SmartIcons=Read Message_x000d__x000a__x000d__x000a__x000d__x000a_[cc:Edit 4" xfId="13290"/>
    <cellStyle name="l]_x000d__x000a_Path=h:_x000d__x000a_Name=Diana Chang_x000d__x000a_DDEApps=nsf,nsg,nsh,ntf,ns2,ors,org_x000d__x000a_SmartIcons=Read Message_x000d__x000a__x000d__x000a__x000d__x000a_[cc:Edit 5" xfId="13291"/>
    <cellStyle name="l]_x000d__x000a_Path=h:_x000d__x000a_Name=Diana Chang_x000d__x000a_DDEApps=nsf,nsg,nsh,ntf,ns2,ors,org_x000d__x000a_SmartIcons=Read Message_x000d__x000a__x000d__x000a__x000d__x000a_[cc:Edit_13-Endividamento" xfId="13292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3"/>
    <cellStyle name="Level1" xfId="13294"/>
    <cellStyle name="Level2" xfId="13295"/>
    <cellStyle name="Level3" xfId="13296"/>
    <cellStyle name="Level4" xfId="13297"/>
    <cellStyle name="Limpo" xfId="13298"/>
    <cellStyle name="Linha" xfId="13299"/>
    <cellStyle name="Link" xfId="13300"/>
    <cellStyle name="Link Currency (0)" xfId="13301"/>
    <cellStyle name="Link_Dep_Judiciais-Contingências" xfId="13302"/>
    <cellStyle name="Linked Cell 10" xfId="13303"/>
    <cellStyle name="Linked Cell 2" xfId="13304"/>
    <cellStyle name="Linked Cell 2 2" xfId="13305"/>
    <cellStyle name="Linked Cell 2 2 2" xfId="13306"/>
    <cellStyle name="Linked Cell 2 2 3" xfId="13307"/>
    <cellStyle name="Linked Cell 2 2_Base Partes Relacionadas" xfId="13308"/>
    <cellStyle name="Linked Cell 2 3" xfId="13309"/>
    <cellStyle name="Linked Cell 2 3 2" xfId="13310"/>
    <cellStyle name="Linked Cell 2 3_Base Partes Relacionadas" xfId="13311"/>
    <cellStyle name="Linked Cell 2 4" xfId="13312"/>
    <cellStyle name="Linked Cell 2 4 2" xfId="13313"/>
    <cellStyle name="Linked Cell 2 4_Base Partes Relacionadas" xfId="13314"/>
    <cellStyle name="Linked Cell 2 5" xfId="13315"/>
    <cellStyle name="Linked Cell 2 5 2" xfId="13316"/>
    <cellStyle name="Linked Cell 2 5_Base Partes Relacionadas" xfId="13317"/>
    <cellStyle name="Linked Cell 2 6" xfId="13318"/>
    <cellStyle name="Linked Cell 2 6 2" xfId="13319"/>
    <cellStyle name="Linked Cell 2 6_Base Partes Relacionadas" xfId="13320"/>
    <cellStyle name="Linked Cell 2 7" xfId="13321"/>
    <cellStyle name="Linked Cell 2 8" xfId="13322"/>
    <cellStyle name="Linked Cell 2 9" xfId="13323"/>
    <cellStyle name="Linked Cell 2_13-Endividamento" xfId="13324"/>
    <cellStyle name="Linked Cell 3" xfId="13325"/>
    <cellStyle name="Linked Cell 3 2" xfId="13326"/>
    <cellStyle name="Linked Cell 3 2 2" xfId="13327"/>
    <cellStyle name="Linked Cell 3 2_Base Partes Relacionadas" xfId="13328"/>
    <cellStyle name="Linked Cell 3 3" xfId="13329"/>
    <cellStyle name="Linked Cell 3 3 2" xfId="13330"/>
    <cellStyle name="Linked Cell 3 3_Base Partes Relacionadas" xfId="13331"/>
    <cellStyle name="Linked Cell 3 4" xfId="13332"/>
    <cellStyle name="Linked Cell 3 4 2" xfId="13333"/>
    <cellStyle name="Linked Cell 3 4_Base Partes Relacionadas" xfId="13334"/>
    <cellStyle name="Linked Cell 3 5" xfId="13335"/>
    <cellStyle name="Linked Cell 3 5 2" xfId="13336"/>
    <cellStyle name="Linked Cell 3 5_Base Partes Relacionadas" xfId="13337"/>
    <cellStyle name="Linked Cell 3 6" xfId="13338"/>
    <cellStyle name="Linked Cell 3 7" xfId="13339"/>
    <cellStyle name="Linked Cell 3_15-FINANCEIRAS" xfId="13340"/>
    <cellStyle name="Linked Cell 4" xfId="13341"/>
    <cellStyle name="Linked Cell 4 2" xfId="13342"/>
    <cellStyle name="Linked Cell 4_BP - Raízen Combustíveis" xfId="13343"/>
    <cellStyle name="Linked Cell 5" xfId="13344"/>
    <cellStyle name="Linked Cell 5 2" xfId="13345"/>
    <cellStyle name="Linked Cell 5_Base Partes Relacionadas" xfId="13346"/>
    <cellStyle name="Linked Cell 6" xfId="13347"/>
    <cellStyle name="Linked Cell 6 2" xfId="13348"/>
    <cellStyle name="Linked Cell 6_BP - Raízen Combustíveis" xfId="13349"/>
    <cellStyle name="Linked Cell 7" xfId="13350"/>
    <cellStyle name="Linked Cell 7 2" xfId="13351"/>
    <cellStyle name="Linked Cell 7_BP - Raízen Combustíveis" xfId="13352"/>
    <cellStyle name="Linked Cell 8" xfId="13353"/>
    <cellStyle name="Linked Cell 9" xfId="13354"/>
    <cellStyle name="Linked Cells" xfId="13355"/>
    <cellStyle name="Linked Cells 2" xfId="13356"/>
    <cellStyle name="Linked Cells_BP - Raízen Combustíveis" xfId="13357"/>
    <cellStyle name="MacroCode" xfId="13358"/>
    <cellStyle name="MacroCode 2" xfId="13359"/>
    <cellStyle name="MacroCode 3" xfId="13360"/>
    <cellStyle name="MacroCode_BP - Raízen Combustíveis" xfId="13361"/>
    <cellStyle name="MainHead" xfId="13362"/>
    <cellStyle name="MainHead 2" xfId="13363"/>
    <cellStyle name="MainHead 2 2" xfId="13364"/>
    <cellStyle name="MainHead 2_BP - Raízen Combustíveis" xfId="13365"/>
    <cellStyle name="MainHead 3" xfId="13366"/>
    <cellStyle name="MainHead 3 2" xfId="13367"/>
    <cellStyle name="MainHead 4" xfId="13368"/>
    <cellStyle name="MainHead_15-FINANCEIRAS" xfId="13369"/>
    <cellStyle name="MatrizDados" xfId="13370"/>
    <cellStyle name="měny_Business Plan MCE" xfId="13371"/>
    <cellStyle name="Meses" xfId="13372"/>
    <cellStyle name="meu" xfId="13373"/>
    <cellStyle name="meu 2" xfId="13374"/>
    <cellStyle name="meu 2 2" xfId="13375"/>
    <cellStyle name="meu 2_BP - Raízen Combustíveis" xfId="13376"/>
    <cellStyle name="meu 3" xfId="13377"/>
    <cellStyle name="meu 3 2" xfId="13378"/>
    <cellStyle name="meu 4" xfId="13379"/>
    <cellStyle name="meu 5" xfId="13380"/>
    <cellStyle name="meu_15-FINANCEIRAS" xfId="13381"/>
    <cellStyle name="Micr" xfId="13382"/>
    <cellStyle name="Micros" xfId="13383"/>
    <cellStyle name="Microsoft " xfId="13384"/>
    <cellStyle name="Microsoft  2" xfId="13385"/>
    <cellStyle name="Microsoft  2 2" xfId="13386"/>
    <cellStyle name="Microsoft  2 3" xfId="13387"/>
    <cellStyle name="Microsoft  2_BP - Raízen Combustíveis" xfId="13388"/>
    <cellStyle name="Microsoft  3" xfId="13389"/>
    <cellStyle name="Microsoft  4" xfId="13390"/>
    <cellStyle name="Microsoft _15-FINANCEIRAS" xfId="13391"/>
    <cellStyle name="Microsoft E" xfId="13392"/>
    <cellStyle name="Microsoft E 2" xfId="13393"/>
    <cellStyle name="Microsoft E 2 2" xfId="13394"/>
    <cellStyle name="Microsoft E 2 3" xfId="13395"/>
    <cellStyle name="Microsoft E 2_BP - Raízen Combustíveis" xfId="13396"/>
    <cellStyle name="Microsoft E 3" xfId="13397"/>
    <cellStyle name="Microsoft E 3 2" xfId="13398"/>
    <cellStyle name="Microsoft E 3 3" xfId="13399"/>
    <cellStyle name="Microsoft E 3 4" xfId="13400"/>
    <cellStyle name="Microsoft E 3_BP - Raízen Combustíveis" xfId="13401"/>
    <cellStyle name="Microsoft E 4" xfId="13402"/>
    <cellStyle name="Microsoft E 4 2" xfId="13403"/>
    <cellStyle name="Microsoft E 5" xfId="13404"/>
    <cellStyle name="Microsoft E_13-Endividamento" xfId="13405"/>
    <cellStyle name="Microsoft Exc" xfId="13406"/>
    <cellStyle name="Microsoft Exc 2" xfId="13407"/>
    <cellStyle name="Microsoft Exc 2 2" xfId="13408"/>
    <cellStyle name="Microsoft Exc 2 3" xfId="13409"/>
    <cellStyle name="Microsoft Exc 2_BP - Raízen Combustíveis" xfId="13410"/>
    <cellStyle name="Microsoft Exc 3" xfId="13411"/>
    <cellStyle name="Microsoft Exc 3 2" xfId="13412"/>
    <cellStyle name="Microsoft Exc 3 3" xfId="13413"/>
    <cellStyle name="Microsoft Exc 3 4" xfId="13414"/>
    <cellStyle name="Microsoft Exc 3_BP - Raízen Combustíveis" xfId="13415"/>
    <cellStyle name="Microsoft Exc 4" xfId="13416"/>
    <cellStyle name="Microsoft Exc 4 2" xfId="13417"/>
    <cellStyle name="Microsoft Exc 5" xfId="13418"/>
    <cellStyle name="Microsoft Exc_13-Endividamento" xfId="13419"/>
    <cellStyle name="Microsoft Excel found an e" xfId="1342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5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8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29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5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8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39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5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6"/>
    <cellStyle name="Migliaia (0)_1999" xfId="13447"/>
    <cellStyle name="Migliaia [0]_Gestionale GVSB - MAGGIO" xfId="13448"/>
    <cellStyle name="Migliaia_Gestionale GVSB - MAGGIO" xfId="13449"/>
    <cellStyle name="Mike" xfId="13450"/>
    <cellStyle name="Mike 2" xfId="13451"/>
    <cellStyle name="Mike 3" xfId="13452"/>
    <cellStyle name="Mike_15-FINANCEIRAS" xfId="13453"/>
    <cellStyle name="Millares [0]_10 AVERIAS MASIVAS + ANT" xfId="13454"/>
    <cellStyle name="Millares_10 AVERIAS MASIVAS + ANT" xfId="13455"/>
    <cellStyle name="Milliers [0]_!!!GO" xfId="13456"/>
    <cellStyle name="Milliers_!!!GO" xfId="13457"/>
    <cellStyle name="MLComma0" xfId="13458"/>
    <cellStyle name="MLComma0 2" xfId="13459"/>
    <cellStyle name="MLComma0 2 2" xfId="13460"/>
    <cellStyle name="MLComma0 2 3" xfId="13461"/>
    <cellStyle name="MLComma0 2_15-FINANCEIRAS" xfId="13462"/>
    <cellStyle name="MLComma0 3" xfId="13463"/>
    <cellStyle name="MLComma0 3 2" xfId="13464"/>
    <cellStyle name="MLComma0 3 3" xfId="13465"/>
    <cellStyle name="MLComma0 3_15-FINANCEIRAS" xfId="13466"/>
    <cellStyle name="MLComma0 4" xfId="13467"/>
    <cellStyle name="MLComma0 5" xfId="13468"/>
    <cellStyle name="MLComma0_15-FINANCEIRAS" xfId="13469"/>
    <cellStyle name="MLDollar0" xfId="13470"/>
    <cellStyle name="MLDollar0 2" xfId="13471"/>
    <cellStyle name="MLDollar0 2 2" xfId="13472"/>
    <cellStyle name="MLDollar0 2 3" xfId="13473"/>
    <cellStyle name="MLDollar0 2_15-FINANCEIRAS" xfId="13474"/>
    <cellStyle name="MLDollar0 3" xfId="13475"/>
    <cellStyle name="MLDollar0 3 2" xfId="13476"/>
    <cellStyle name="MLDollar0 3 3" xfId="13477"/>
    <cellStyle name="MLDollar0 3_15-FINANCEIRAS" xfId="13478"/>
    <cellStyle name="MLDollar0 4" xfId="13479"/>
    <cellStyle name="MLDollar0 5" xfId="13480"/>
    <cellStyle name="MLDollar0_15-FINANCEIRAS" xfId="13481"/>
    <cellStyle name="MLEuro0" xfId="13482"/>
    <cellStyle name="MLEuro0 2" xfId="13483"/>
    <cellStyle name="MLEuro0 2 2" xfId="13484"/>
    <cellStyle name="MLEuro0 2 3" xfId="13485"/>
    <cellStyle name="MLEuro0 2_15-FINANCEIRAS" xfId="13486"/>
    <cellStyle name="MLEuro0 3" xfId="13487"/>
    <cellStyle name="MLEuro0 3 2" xfId="13488"/>
    <cellStyle name="MLEuro0 3 3" xfId="13489"/>
    <cellStyle name="MLEuro0 3_15-FINANCEIRAS" xfId="13490"/>
    <cellStyle name="MLEuro0 4" xfId="13491"/>
    <cellStyle name="MLEuro0 5" xfId="13492"/>
    <cellStyle name="MLEuro0_15-FINANCEIRAS" xfId="13493"/>
    <cellStyle name="MLMultiple0" xfId="13494"/>
    <cellStyle name="MLMultiple0 2" xfId="13495"/>
    <cellStyle name="MLMultiple0 2 2" xfId="13496"/>
    <cellStyle name="MLMultiple0 2 3" xfId="13497"/>
    <cellStyle name="MLMultiple0 2_15-FINANCEIRAS" xfId="13498"/>
    <cellStyle name="MLMultiple0 3" xfId="13499"/>
    <cellStyle name="MLMultiple0 3 2" xfId="13500"/>
    <cellStyle name="MLMultiple0 3 3" xfId="13501"/>
    <cellStyle name="MLMultiple0 3_15-FINANCEIRAS" xfId="13502"/>
    <cellStyle name="MLMultiple0 4" xfId="13503"/>
    <cellStyle name="MLMultiple0 5" xfId="13504"/>
    <cellStyle name="MLMultiple0_15-FINANCEIRAS" xfId="13505"/>
    <cellStyle name="MLPercent0" xfId="13506"/>
    <cellStyle name="MLPercent0 2" xfId="13507"/>
    <cellStyle name="MLPercent0 2 2" xfId="13508"/>
    <cellStyle name="MLPercent0 2 3" xfId="13509"/>
    <cellStyle name="MLPercent0 2_15-FINANCEIRAS" xfId="13510"/>
    <cellStyle name="MLPercent0 3" xfId="13511"/>
    <cellStyle name="MLPercent0 3 2" xfId="13512"/>
    <cellStyle name="MLPercent0 3 3" xfId="13513"/>
    <cellStyle name="MLPercent0 3_15-FINANCEIRAS" xfId="13514"/>
    <cellStyle name="MLPercent0 4" xfId="13515"/>
    <cellStyle name="MLPercent0 5" xfId="13516"/>
    <cellStyle name="MLPercent0_15-FINANCEIRAS" xfId="13517"/>
    <cellStyle name="MLPound0" xfId="13518"/>
    <cellStyle name="MLPound0 2" xfId="13519"/>
    <cellStyle name="MLPound0 2 2" xfId="13520"/>
    <cellStyle name="MLPound0 2 3" xfId="13521"/>
    <cellStyle name="MLPound0 2_15-FINANCEIRAS" xfId="13522"/>
    <cellStyle name="MLPound0 3" xfId="13523"/>
    <cellStyle name="MLPound0 3 2" xfId="13524"/>
    <cellStyle name="MLPound0 3 3" xfId="13525"/>
    <cellStyle name="MLPound0 3_15-FINANCEIRAS" xfId="13526"/>
    <cellStyle name="MLPound0 4" xfId="13527"/>
    <cellStyle name="MLPound0 5" xfId="13528"/>
    <cellStyle name="MLPound0_15-FINANCEIRAS" xfId="13529"/>
    <cellStyle name="MLYen0" xfId="13530"/>
    <cellStyle name="MLYen0 2" xfId="13531"/>
    <cellStyle name="MLYen0 2 2" xfId="13532"/>
    <cellStyle name="MLYen0 2 3" xfId="13533"/>
    <cellStyle name="MLYen0 2_15-FINANCEIRAS" xfId="13534"/>
    <cellStyle name="MLYen0 3" xfId="13535"/>
    <cellStyle name="MLYen0 3 2" xfId="13536"/>
    <cellStyle name="MLYen0 3 3" xfId="13537"/>
    <cellStyle name="MLYen0 3_15-FINANCEIRAS" xfId="13538"/>
    <cellStyle name="MLYen0 4" xfId="13539"/>
    <cellStyle name="MLYen0 5" xfId="13540"/>
    <cellStyle name="MLYen0_15-FINANCEIRAS" xfId="13541"/>
    <cellStyle name="Moeda 2" xfId="13542"/>
    <cellStyle name="Moeda 2 10" xfId="13543"/>
    <cellStyle name="Moeda 2 2" xfId="13544"/>
    <cellStyle name="Moeda 2 2 2" xfId="13545"/>
    <cellStyle name="Moeda 2 2 2 2" xfId="13546"/>
    <cellStyle name="Moeda 2 2 2 3" xfId="13547"/>
    <cellStyle name="Moeda 2 2 2_15-FINANCEIRAS" xfId="13548"/>
    <cellStyle name="Moeda 2 2 3" xfId="13549"/>
    <cellStyle name="Moeda 2 2 4" xfId="13550"/>
    <cellStyle name="Moeda 2 2_15-FINANCEIRAS" xfId="13551"/>
    <cellStyle name="Moeda 2 3" xfId="13552"/>
    <cellStyle name="Moeda 2 3 2" xfId="13553"/>
    <cellStyle name="Moeda 2 3 3" xfId="13554"/>
    <cellStyle name="Moeda 2 3_15-FINANCEIRAS" xfId="13555"/>
    <cellStyle name="Moeda 2 4" xfId="13556"/>
    <cellStyle name="Moeda 2 4 2" xfId="13557"/>
    <cellStyle name="Moeda 2 4 3" xfId="13558"/>
    <cellStyle name="Moeda 2 4_15-FINANCEIRAS" xfId="13559"/>
    <cellStyle name="Moeda 2 5" xfId="13560"/>
    <cellStyle name="Moeda 2 5 2" xfId="13561"/>
    <cellStyle name="Moeda 2 5_BP - Raízen Combustíveis" xfId="13562"/>
    <cellStyle name="Moeda 2 6" xfId="13563"/>
    <cellStyle name="Moeda 2 7" xfId="13564"/>
    <cellStyle name="Moeda 2 8" xfId="13565"/>
    <cellStyle name="Moeda 2 9" xfId="13566"/>
    <cellStyle name="Moeda 2_15-FINANCEIRAS" xfId="13567"/>
    <cellStyle name="Moeda 3" xfId="13568"/>
    <cellStyle name="Moeda 3 2" xfId="13569"/>
    <cellStyle name="Moeda 3 2 2" xfId="13570"/>
    <cellStyle name="Moeda 3 2 3" xfId="13571"/>
    <cellStyle name="Moeda 3 2_15-FINANCEIRAS" xfId="13572"/>
    <cellStyle name="Moeda 3 3" xfId="13573"/>
    <cellStyle name="Moeda 3 4" xfId="13574"/>
    <cellStyle name="Moeda 3_15-FINANCEIRAS" xfId="13575"/>
    <cellStyle name="Moeda 31" xfId="13576"/>
    <cellStyle name="Moeda 31 2" xfId="13577"/>
    <cellStyle name="Moeda 31_Dep_Judiciais-Contingências" xfId="13578"/>
    <cellStyle name="Moeda0" xfId="13579"/>
    <cellStyle name="Moneda [0]_10 AVERIAS MASIVAS + ANT" xfId="13580"/>
    <cellStyle name="Moneda_10 AVERIAS MASIVAS + ANT" xfId="13581"/>
    <cellStyle name="Monétaire [0]_!!!GO" xfId="13582"/>
    <cellStyle name="Monétaire_!!!GO" xfId="13583"/>
    <cellStyle name="Monetario" xfId="13584"/>
    <cellStyle name="Monetario 2" xfId="13585"/>
    <cellStyle name="Monetario 2 2" xfId="13586"/>
    <cellStyle name="Monetario 2_15-FINANCEIRAS" xfId="13587"/>
    <cellStyle name="Monetario 3" xfId="13588"/>
    <cellStyle name="Monetario 3 2" xfId="13589"/>
    <cellStyle name="Monetario 3_15-FINANCEIRAS" xfId="13590"/>
    <cellStyle name="Monetario 4" xfId="13591"/>
    <cellStyle name="Monetario 5" xfId="13592"/>
    <cellStyle name="Monetario_15-FINANCEIRAS" xfId="13593"/>
    <cellStyle name="movimentação" xfId="13594"/>
    <cellStyle name="Multiple" xfId="13595"/>
    <cellStyle name="Multiple [0]" xfId="13596"/>
    <cellStyle name="Multiple [0] 2" xfId="13597"/>
    <cellStyle name="Multiple [0] 2 2" xfId="13598"/>
    <cellStyle name="Multiple [0] 2 3" xfId="13599"/>
    <cellStyle name="Multiple [0] 2_15-FINANCEIRAS" xfId="13600"/>
    <cellStyle name="Multiple [0] 3" xfId="13601"/>
    <cellStyle name="Multiple [0] 4" xfId="13602"/>
    <cellStyle name="Multiple [0]_15-FINANCEIRAS" xfId="13603"/>
    <cellStyle name="Multiple [1]" xfId="13604"/>
    <cellStyle name="Multiple [1] 2" xfId="13605"/>
    <cellStyle name="Multiple [1] 2 2" xfId="13606"/>
    <cellStyle name="Multiple [1] 2 3" xfId="13607"/>
    <cellStyle name="Multiple [1] 2_15-FINANCEIRAS" xfId="13608"/>
    <cellStyle name="Multiple [1] 3" xfId="13609"/>
    <cellStyle name="Multiple [1] 4" xfId="13610"/>
    <cellStyle name="Multiple [1]_15-FINANCEIRAS" xfId="13611"/>
    <cellStyle name="Multiple [2]" xfId="13612"/>
    <cellStyle name="Multiple [2] 2" xfId="13613"/>
    <cellStyle name="Multiple [2] 2 2" xfId="13614"/>
    <cellStyle name="Multiple [2] 2 3" xfId="13615"/>
    <cellStyle name="Multiple [2] 2_15-FINANCEIRAS" xfId="13616"/>
    <cellStyle name="Multiple [2] 3" xfId="13617"/>
    <cellStyle name="Multiple [2] 4" xfId="13618"/>
    <cellStyle name="Multiple [2]_15-FINANCEIRAS" xfId="13619"/>
    <cellStyle name="Multiple_Dep_Judiciais-Contingências" xfId="13620"/>
    <cellStyle name="Neury" xfId="13621"/>
    <cellStyle name="Neutra 10" xfId="13622"/>
    <cellStyle name="Neutra 10 2" xfId="13623"/>
    <cellStyle name="Neutra 10 3" xfId="13624"/>
    <cellStyle name="Neutra 10_Dep_Judiciais-Contingências" xfId="13625"/>
    <cellStyle name="Neutra 11" xfId="13626"/>
    <cellStyle name="Neutra 11 2" xfId="13627"/>
    <cellStyle name="Neutra 11_Dep_Judiciais-Contingências" xfId="13628"/>
    <cellStyle name="Neutra 12" xfId="13629"/>
    <cellStyle name="Neutra 13" xfId="13630"/>
    <cellStyle name="Neutra 14" xfId="13631"/>
    <cellStyle name="Neutra 15" xfId="13632"/>
    <cellStyle name="Neutra 16" xfId="13633"/>
    <cellStyle name="Neutra 17" xfId="13634"/>
    <cellStyle name="Neutra 2" xfId="13635"/>
    <cellStyle name="Neutra 2 10" xfId="13636"/>
    <cellStyle name="Neutra 2 2" xfId="13637"/>
    <cellStyle name="Neutra 2 2 2" xfId="13638"/>
    <cellStyle name="Neutra 2 2 2 2" xfId="13639"/>
    <cellStyle name="Neutra 2 2 2 3" xfId="13640"/>
    <cellStyle name="Neutra 2 2 2 4" xfId="13641"/>
    <cellStyle name="Neutra 2 2 3" xfId="13642"/>
    <cellStyle name="Neutra 2 2 4" xfId="13643"/>
    <cellStyle name="Neutra 2 2_15-FINANCEIRAS" xfId="13644"/>
    <cellStyle name="Neutra 2 3" xfId="13645"/>
    <cellStyle name="Neutra 2 3 2" xfId="13646"/>
    <cellStyle name="Neutra 2 3 2 2" xfId="13647"/>
    <cellStyle name="Neutra 2 3 2 3" xfId="13648"/>
    <cellStyle name="Neutra 2 3 2 4" xfId="13649"/>
    <cellStyle name="Neutra 2 3 3" xfId="13650"/>
    <cellStyle name="Neutra 2 3 4" xfId="13651"/>
    <cellStyle name="Neutra 2 3_15-FINANCEIRAS" xfId="13652"/>
    <cellStyle name="Neutra 2 4" xfId="13653"/>
    <cellStyle name="Neutra 2 4 2" xfId="13654"/>
    <cellStyle name="Neutra 2 4 3" xfId="13655"/>
    <cellStyle name="Neutra 2 4 4" xfId="13656"/>
    <cellStyle name="Neutra 2 4_15-FINANCEIRAS" xfId="13657"/>
    <cellStyle name="Neutra 2 5" xfId="13658"/>
    <cellStyle name="Neutra 2 5 2" xfId="13659"/>
    <cellStyle name="Neutra 2 5_15-FINANCEIRAS" xfId="13660"/>
    <cellStyle name="Neutra 2 6" xfId="13661"/>
    <cellStyle name="Neutra 2 6 2" xfId="13662"/>
    <cellStyle name="Neutra 2 6_15-FINANCEIRAS" xfId="13663"/>
    <cellStyle name="Neutra 2 7" xfId="13664"/>
    <cellStyle name="Neutra 2 7 2" xfId="13665"/>
    <cellStyle name="Neutra 2 7_15-FINANCEIRAS" xfId="13666"/>
    <cellStyle name="Neutra 2 8" xfId="13667"/>
    <cellStyle name="Neutra 2 9" xfId="13668"/>
    <cellStyle name="Neutra 2_11_Combinação de neg. Zanin" xfId="13669"/>
    <cellStyle name="Neutra 3" xfId="13670"/>
    <cellStyle name="Neutra 3 2" xfId="13671"/>
    <cellStyle name="Neutra 3 2 2" xfId="13672"/>
    <cellStyle name="Neutra 3 2 3" xfId="13673"/>
    <cellStyle name="Neutra 3 2 4" xfId="13674"/>
    <cellStyle name="Neutra 3 2 5" xfId="13675"/>
    <cellStyle name="Neutra 3 2_15-FINANCEIRAS" xfId="13676"/>
    <cellStyle name="Neutra 3 3" xfId="13677"/>
    <cellStyle name="Neutra 3 3 2" xfId="13678"/>
    <cellStyle name="Neutra 3 3_15-FINANCEIRAS" xfId="13679"/>
    <cellStyle name="Neutra 3 4" xfId="13680"/>
    <cellStyle name="Neutra 3 4 2" xfId="13681"/>
    <cellStyle name="Neutra 3 4_15-FINANCEIRAS" xfId="13682"/>
    <cellStyle name="Neutra 3 5" xfId="13683"/>
    <cellStyle name="Neutra 3 6" xfId="13684"/>
    <cellStyle name="Neutra 3 7" xfId="13685"/>
    <cellStyle name="Neutra 3_13-Endividamento" xfId="13686"/>
    <cellStyle name="Neutra 4" xfId="13687"/>
    <cellStyle name="Neutra 4 2" xfId="13688"/>
    <cellStyle name="Neutra 4 2 2" xfId="13689"/>
    <cellStyle name="Neutra 4 2 3" xfId="13690"/>
    <cellStyle name="Neutra 4 2 4" xfId="13691"/>
    <cellStyle name="Neutra 4 2 5" xfId="13692"/>
    <cellStyle name="Neutra 4 2_15-FINANCEIRAS" xfId="13693"/>
    <cellStyle name="Neutra 4 3" xfId="13694"/>
    <cellStyle name="Neutra 4 3 2" xfId="13695"/>
    <cellStyle name="Neutra 4 3_15-FINANCEIRAS" xfId="13696"/>
    <cellStyle name="Neutra 4 4" xfId="13697"/>
    <cellStyle name="Neutra 4 4 2" xfId="13698"/>
    <cellStyle name="Neutra 4 4_15-FINANCEIRAS" xfId="13699"/>
    <cellStyle name="Neutra 4 5" xfId="13700"/>
    <cellStyle name="Neutra 4 6" xfId="13701"/>
    <cellStyle name="Neutra 4 7" xfId="13702"/>
    <cellStyle name="Neutra 4_13-Endividamento" xfId="13703"/>
    <cellStyle name="Neutra 5" xfId="13704"/>
    <cellStyle name="Neutra 5 2" xfId="13705"/>
    <cellStyle name="Neutra 5 2 2" xfId="13706"/>
    <cellStyle name="Neutra 5 2 3" xfId="13707"/>
    <cellStyle name="Neutra 5 2 4" xfId="13708"/>
    <cellStyle name="Neutra 5 2 5" xfId="13709"/>
    <cellStyle name="Neutra 5 2_15-FINANCEIRAS" xfId="13710"/>
    <cellStyle name="Neutra 5 3" xfId="13711"/>
    <cellStyle name="Neutra 5 3 2" xfId="13712"/>
    <cellStyle name="Neutra 5 3_15-FINANCEIRAS" xfId="13713"/>
    <cellStyle name="Neutra 5 4" xfId="13714"/>
    <cellStyle name="Neutra 5 4 2" xfId="13715"/>
    <cellStyle name="Neutra 5 4_15-FINANCEIRAS" xfId="13716"/>
    <cellStyle name="Neutra 5 5" xfId="13717"/>
    <cellStyle name="Neutra 5 6" xfId="13718"/>
    <cellStyle name="Neutra 5 7" xfId="13719"/>
    <cellStyle name="Neutra 5_13-Endividamento" xfId="13720"/>
    <cellStyle name="Neutra 6" xfId="13721"/>
    <cellStyle name="Neutra 6 2" xfId="13722"/>
    <cellStyle name="Neutra 6 2 2" xfId="13723"/>
    <cellStyle name="Neutra 6 2 3" xfId="13724"/>
    <cellStyle name="Neutra 6 2 4" xfId="13725"/>
    <cellStyle name="Neutra 6 2 5" xfId="13726"/>
    <cellStyle name="Neutra 6 2_15-FINANCEIRAS" xfId="13727"/>
    <cellStyle name="Neutra 6 3" xfId="13728"/>
    <cellStyle name="Neutra 6 3 2" xfId="13729"/>
    <cellStyle name="Neutra 6 3_15-FINANCEIRAS" xfId="13730"/>
    <cellStyle name="Neutra 6 4" xfId="13731"/>
    <cellStyle name="Neutra 6 4 2" xfId="13732"/>
    <cellStyle name="Neutra 6 4_15-FINANCEIRAS" xfId="13733"/>
    <cellStyle name="Neutra 6 5" xfId="13734"/>
    <cellStyle name="Neutra 6 6" xfId="13735"/>
    <cellStyle name="Neutra 6 7" xfId="13736"/>
    <cellStyle name="Neutra 6_13-Endividamento" xfId="13737"/>
    <cellStyle name="Neutra 7" xfId="13738"/>
    <cellStyle name="Neutra 7 2" xfId="13739"/>
    <cellStyle name="Neutra 7 2 2" xfId="13740"/>
    <cellStyle name="Neutra 7 2 3" xfId="13741"/>
    <cellStyle name="Neutra 7 2 4" xfId="13742"/>
    <cellStyle name="Neutra 7 2 5" xfId="13743"/>
    <cellStyle name="Neutra 7 2_15-FINANCEIRAS" xfId="13744"/>
    <cellStyle name="Neutra 7 3" xfId="13745"/>
    <cellStyle name="Neutra 7 3 2" xfId="13746"/>
    <cellStyle name="Neutra 7 3_15-FINANCEIRAS" xfId="13747"/>
    <cellStyle name="Neutra 7 4" xfId="13748"/>
    <cellStyle name="Neutra 7 4 2" xfId="13749"/>
    <cellStyle name="Neutra 7 4_15-FINANCEIRAS" xfId="13750"/>
    <cellStyle name="Neutra 7 5" xfId="13751"/>
    <cellStyle name="Neutra 7 6" xfId="13752"/>
    <cellStyle name="Neutra 7 7" xfId="13753"/>
    <cellStyle name="Neutra 7_13-Endividamento" xfId="13754"/>
    <cellStyle name="Neutra 8" xfId="13755"/>
    <cellStyle name="Neutra 8 2" xfId="13756"/>
    <cellStyle name="Neutra 8 3" xfId="13757"/>
    <cellStyle name="Neutra 8 4" xfId="13758"/>
    <cellStyle name="Neutra 8_15-FINANCEIRAS" xfId="13759"/>
    <cellStyle name="Neutra 9" xfId="13760"/>
    <cellStyle name="Neutra 9 2" xfId="13761"/>
    <cellStyle name="Neutra 9 3" xfId="13762"/>
    <cellStyle name="Neutra 9 4" xfId="13763"/>
    <cellStyle name="Neutral 10" xfId="13764"/>
    <cellStyle name="Neutral 11" xfId="13765"/>
    <cellStyle name="Neutral 2" xfId="13766"/>
    <cellStyle name="Neutral 2 2" xfId="13767"/>
    <cellStyle name="Neutral 2 2 2" xfId="13768"/>
    <cellStyle name="Neutral 2 2 3" xfId="13769"/>
    <cellStyle name="Neutral 2 2_15-FINANCEIRAS" xfId="13770"/>
    <cellStyle name="Neutral 2 3" xfId="13771"/>
    <cellStyle name="Neutral 2 3 2" xfId="13772"/>
    <cellStyle name="Neutral 2 3_15-FINANCEIRAS" xfId="13773"/>
    <cellStyle name="Neutral 2 4" xfId="13774"/>
    <cellStyle name="Neutral 2 4 2" xfId="13775"/>
    <cellStyle name="Neutral 2 4_15-FINANCEIRAS" xfId="13776"/>
    <cellStyle name="Neutral 2 5" xfId="13777"/>
    <cellStyle name="Neutral 2 5 2" xfId="13778"/>
    <cellStyle name="Neutral 2 5_15-FINANCEIRAS" xfId="13779"/>
    <cellStyle name="Neutral 2 6" xfId="13780"/>
    <cellStyle name="Neutral 2 6 2" xfId="13781"/>
    <cellStyle name="Neutral 2 6_15-FINANCEIRAS" xfId="13782"/>
    <cellStyle name="Neutral 2 7" xfId="13783"/>
    <cellStyle name="Neutral 2 8" xfId="13784"/>
    <cellStyle name="Neutral 2 9" xfId="13785"/>
    <cellStyle name="Neutral 2_13-Endividamento" xfId="13786"/>
    <cellStyle name="Neutral 3" xfId="13787"/>
    <cellStyle name="Neutral 3 2" xfId="13788"/>
    <cellStyle name="Neutral 3 2 2" xfId="13789"/>
    <cellStyle name="Neutral 3 2_15-FINANCEIRAS" xfId="13790"/>
    <cellStyle name="Neutral 3 3" xfId="13791"/>
    <cellStyle name="Neutral 3 3 2" xfId="13792"/>
    <cellStyle name="Neutral 3 3_15-FINANCEIRAS" xfId="13793"/>
    <cellStyle name="Neutral 3 4" xfId="13794"/>
    <cellStyle name="Neutral 3 4 2" xfId="13795"/>
    <cellStyle name="Neutral 3 4_15-FINANCEIRAS" xfId="13796"/>
    <cellStyle name="Neutral 3 5" xfId="13797"/>
    <cellStyle name="Neutral 3 5 2" xfId="13798"/>
    <cellStyle name="Neutral 3 5_15-FINANCEIRAS" xfId="13799"/>
    <cellStyle name="Neutral 3 6" xfId="13800"/>
    <cellStyle name="Neutral 3 7" xfId="13801"/>
    <cellStyle name="Neutral 3_15-FINANCEIRAS" xfId="13802"/>
    <cellStyle name="Neutral 4" xfId="13803"/>
    <cellStyle name="Neutral 4 2" xfId="13804"/>
    <cellStyle name="Neutral 4_15-FINANCEIRAS" xfId="13805"/>
    <cellStyle name="Neutral 5" xfId="13806"/>
    <cellStyle name="Neutral 5 2" xfId="13807"/>
    <cellStyle name="Neutral 5_15-FINANCEIRAS" xfId="13808"/>
    <cellStyle name="Neutral 6" xfId="13809"/>
    <cellStyle name="Neutral 6 2" xfId="13810"/>
    <cellStyle name="Neutral 6_15-FINANCEIRAS" xfId="13811"/>
    <cellStyle name="Neutral 7" xfId="13812"/>
    <cellStyle name="Neutral 7 2" xfId="13813"/>
    <cellStyle name="Neutral 7_BP - Raízen Combustíveis" xfId="13814"/>
    <cellStyle name="Neutral 8" xfId="13815"/>
    <cellStyle name="Neutral 9" xfId="13816"/>
    <cellStyle name="Neutro" xfId="13817"/>
    <cellStyle name="NO" xfId="13818"/>
    <cellStyle name="No Border" xfId="13819"/>
    <cellStyle name="No Border 10" xfId="13820"/>
    <cellStyle name="No Border 2" xfId="13821"/>
    <cellStyle name="No Border 2 2" xfId="13822"/>
    <cellStyle name="No Border 2 3" xfId="13823"/>
    <cellStyle name="No Border 2 4" xfId="13824"/>
    <cellStyle name="No Border 2 5" xfId="13825"/>
    <cellStyle name="No Border 2_15-FINANCEIRAS" xfId="13826"/>
    <cellStyle name="No Border 3" xfId="13827"/>
    <cellStyle name="No Border 3 2" xfId="13828"/>
    <cellStyle name="No Border 3_15-FINANCEIRAS" xfId="13829"/>
    <cellStyle name="No Border 4" xfId="13830"/>
    <cellStyle name="No Border 4 2" xfId="13831"/>
    <cellStyle name="No Border 4_15-FINANCEIRAS" xfId="13832"/>
    <cellStyle name="No Border 5" xfId="13833"/>
    <cellStyle name="No Border 6" xfId="13834"/>
    <cellStyle name="No Border 7" xfId="13835"/>
    <cellStyle name="No Border 8" xfId="13836"/>
    <cellStyle name="No Border 9" xfId="13837"/>
    <cellStyle name="No Border_13-Endividamento" xfId="13838"/>
    <cellStyle name="no dec" xfId="13839"/>
    <cellStyle name="no dec 2" xfId="13840"/>
    <cellStyle name="no dec 3" xfId="13841"/>
    <cellStyle name="no dec_15-FINANCEIRAS" xfId="13842"/>
    <cellStyle name="NO_Base Partes Relacionadas" xfId="13843"/>
    <cellStyle name="Normal" xfId="0" builtinId="0"/>
    <cellStyle name="Normal - Style1" xfId="13844"/>
    <cellStyle name="Normal - Style1 10" xfId="13845"/>
    <cellStyle name="Normal - Style1 10 2" xfId="13846"/>
    <cellStyle name="Normal - Style1 10_15-FINANCEIRAS" xfId="13847"/>
    <cellStyle name="Normal - Style1 11" xfId="13848"/>
    <cellStyle name="Normal - Style1 11 2" xfId="13849"/>
    <cellStyle name="Normal - Style1 11_15-FINANCEIRAS" xfId="13850"/>
    <cellStyle name="Normal - Style1 12" xfId="13851"/>
    <cellStyle name="Normal - Style1 12 2" xfId="13852"/>
    <cellStyle name="Normal - Style1 12_15-FINANCEIRAS" xfId="13853"/>
    <cellStyle name="Normal - Style1 13" xfId="13854"/>
    <cellStyle name="Normal - Style1 13 2" xfId="13855"/>
    <cellStyle name="Normal - Style1 13_15-FINANCEIRAS" xfId="13856"/>
    <cellStyle name="Normal - Style1 14" xfId="13857"/>
    <cellStyle name="Normal - Style1 14 2" xfId="13858"/>
    <cellStyle name="Normal - Style1 14_15-FINANCEIRAS" xfId="13859"/>
    <cellStyle name="Normal - Style1 15" xfId="13860"/>
    <cellStyle name="Normal - Style1 15 2" xfId="13861"/>
    <cellStyle name="Normal - Style1 15_15-FINANCEIRAS" xfId="13862"/>
    <cellStyle name="Normal - Style1 16" xfId="13863"/>
    <cellStyle name="Normal - Style1 16 2" xfId="13864"/>
    <cellStyle name="Normal - Style1 16_15-FINANCEIRAS" xfId="13865"/>
    <cellStyle name="Normal - Style1 17" xfId="13866"/>
    <cellStyle name="Normal - Style1 17 2" xfId="13867"/>
    <cellStyle name="Normal - Style1 17_15-FINANCEIRAS" xfId="13868"/>
    <cellStyle name="Normal - Style1 18" xfId="13869"/>
    <cellStyle name="Normal - Style1 18 2" xfId="13870"/>
    <cellStyle name="Normal - Style1 18_15-FINANCEIRAS" xfId="13871"/>
    <cellStyle name="Normal - Style1 19" xfId="13872"/>
    <cellStyle name="Normal - Style1 19 2" xfId="13873"/>
    <cellStyle name="Normal - Style1 19_15-FINANCEIRAS" xfId="13874"/>
    <cellStyle name="Normal - Style1 2" xfId="13875"/>
    <cellStyle name="Normal - Style1 2 10" xfId="13876"/>
    <cellStyle name="Normal - Style1 2 2" xfId="13877"/>
    <cellStyle name="Normal - Style1 2 2 2" xfId="13878"/>
    <cellStyle name="Normal - Style1 2 2 2 2" xfId="13879"/>
    <cellStyle name="Normal - Style1 2 2 2 3" xfId="13880"/>
    <cellStyle name="Normal - Style1 2 2 2 4" xfId="13881"/>
    <cellStyle name="Normal - Style1 2 2 2_15-FINANCEIRAS" xfId="13882"/>
    <cellStyle name="Normal - Style1 2 2 3" xfId="13883"/>
    <cellStyle name="Normal - Style1 2 2 3 2" xfId="13884"/>
    <cellStyle name="Normal - Style1 2 2 3_15-FINANCEIRAS" xfId="13885"/>
    <cellStyle name="Normal - Style1 2 2 4" xfId="13886"/>
    <cellStyle name="Normal - Style1 2 2 4 2" xfId="13887"/>
    <cellStyle name="Normal - Style1 2 2 4_15-FINANCEIRAS" xfId="13888"/>
    <cellStyle name="Normal - Style1 2 2 5" xfId="13889"/>
    <cellStyle name="Normal - Style1 2 2 6" xfId="13890"/>
    <cellStyle name="Normal - Style1 2 2_13-Endividamento" xfId="13891"/>
    <cellStyle name="Normal - Style1 2 3" xfId="13892"/>
    <cellStyle name="Normal - Style1 2 3 2" xfId="13893"/>
    <cellStyle name="Normal - Style1 2 3 2 2" xfId="13894"/>
    <cellStyle name="Normal - Style1 2 3 2_15-FINANCEIRAS" xfId="13895"/>
    <cellStyle name="Normal - Style1 2 3 3" xfId="13896"/>
    <cellStyle name="Normal - Style1 2 3 4" xfId="13897"/>
    <cellStyle name="Normal - Style1 2 3 5" xfId="13898"/>
    <cellStyle name="Normal - Style1 2 3_13-Endividamento" xfId="13899"/>
    <cellStyle name="Normal - Style1 2 4" xfId="13900"/>
    <cellStyle name="Normal - Style1 2 4 2" xfId="13901"/>
    <cellStyle name="Normal - Style1 2 4_15-FINANCEIRAS" xfId="13902"/>
    <cellStyle name="Normal - Style1 2 5" xfId="13903"/>
    <cellStyle name="Normal - Style1 2 5 2" xfId="13904"/>
    <cellStyle name="Normal - Style1 2 5_15-FINANCEIRAS" xfId="13905"/>
    <cellStyle name="Normal - Style1 2 6" xfId="13906"/>
    <cellStyle name="Normal - Style1 2 6 2" xfId="13907"/>
    <cellStyle name="Normal - Style1 2 6_15-FINANCEIRAS" xfId="13908"/>
    <cellStyle name="Normal - Style1 2 7" xfId="13909"/>
    <cellStyle name="Normal - Style1 2 7 2" xfId="13910"/>
    <cellStyle name="Normal - Style1 2 7_15-FINANCEIRAS" xfId="13911"/>
    <cellStyle name="Normal - Style1 2 8" xfId="13912"/>
    <cellStyle name="Normal - Style1 2 9" xfId="13913"/>
    <cellStyle name="Normal - Style1 2_13-Endividamento" xfId="13914"/>
    <cellStyle name="Normal - Style1 20" xfId="13915"/>
    <cellStyle name="Normal - Style1 20 2" xfId="13916"/>
    <cellStyle name="Normal - Style1 20_15-FINANCEIRAS" xfId="13917"/>
    <cellStyle name="Normal - Style1 21" xfId="13918"/>
    <cellStyle name="Normal - Style1 21 2" xfId="13919"/>
    <cellStyle name="Normal - Style1 21_15-FINANCEIRAS" xfId="13920"/>
    <cellStyle name="Normal - Style1 22" xfId="13921"/>
    <cellStyle name="Normal - Style1 22 2" xfId="13922"/>
    <cellStyle name="Normal - Style1 22_15-FINANCEIRAS" xfId="13923"/>
    <cellStyle name="Normal - Style1 23" xfId="13924"/>
    <cellStyle name="Normal - Style1 23 2" xfId="13925"/>
    <cellStyle name="Normal - Style1 23_15-FINANCEIRAS" xfId="13926"/>
    <cellStyle name="Normal - Style1 24" xfId="13927"/>
    <cellStyle name="Normal - Style1 24 2" xfId="13928"/>
    <cellStyle name="Normal - Style1 24_15-FINANCEIRAS" xfId="13929"/>
    <cellStyle name="Normal - Style1 25" xfId="13930"/>
    <cellStyle name="Normal - Style1 25 2" xfId="13931"/>
    <cellStyle name="Normal - Style1 25_15-FINANCEIRAS" xfId="13932"/>
    <cellStyle name="Normal - Style1 26" xfId="13933"/>
    <cellStyle name="Normal - Style1 26 2" xfId="13934"/>
    <cellStyle name="Normal - Style1 26_15-FINANCEIRAS" xfId="13935"/>
    <cellStyle name="Normal - Style1 27" xfId="13936"/>
    <cellStyle name="Normal - Style1 27 2" xfId="13937"/>
    <cellStyle name="Normal - Style1 27_15-FINANCEIRAS" xfId="13938"/>
    <cellStyle name="Normal - Style1 28" xfId="13939"/>
    <cellStyle name="Normal - Style1 28 2" xfId="13940"/>
    <cellStyle name="Normal - Style1 28_15-FINANCEIRAS" xfId="13941"/>
    <cellStyle name="Normal - Style1 29" xfId="13942"/>
    <cellStyle name="Normal - Style1 29 2" xfId="13943"/>
    <cellStyle name="Normal - Style1 29_15-FINANCEIRAS" xfId="13944"/>
    <cellStyle name="Normal - Style1 3" xfId="13945"/>
    <cellStyle name="Normal - Style1 3 10" xfId="13946"/>
    <cellStyle name="Normal - Style1 3 2" xfId="13947"/>
    <cellStyle name="Normal - Style1 3 2 2" xfId="13948"/>
    <cellStyle name="Normal - Style1 3 2 2 2" xfId="13949"/>
    <cellStyle name="Normal - Style1 3 2 2 3" xfId="13950"/>
    <cellStyle name="Normal - Style1 3 2 2 4" xfId="13951"/>
    <cellStyle name="Normal - Style1 3 2 2_15-FINANCEIRAS" xfId="13952"/>
    <cellStyle name="Normal - Style1 3 2 3" xfId="13953"/>
    <cellStyle name="Normal - Style1 3 2 3 2" xfId="13954"/>
    <cellStyle name="Normal - Style1 3 2 3_15-FINANCEIRAS" xfId="13955"/>
    <cellStyle name="Normal - Style1 3 2 4" xfId="13956"/>
    <cellStyle name="Normal - Style1 3 2 4 2" xfId="13957"/>
    <cellStyle name="Normal - Style1 3 2 4_15-FINANCEIRAS" xfId="13958"/>
    <cellStyle name="Normal - Style1 3 2 5" xfId="13959"/>
    <cellStyle name="Normal - Style1 3 2 6" xfId="13960"/>
    <cellStyle name="Normal - Style1 3 2_13-Endividamento" xfId="13961"/>
    <cellStyle name="Normal - Style1 3 3" xfId="13962"/>
    <cellStyle name="Normal - Style1 3 3 2" xfId="13963"/>
    <cellStyle name="Normal - Style1 3 3 2 2" xfId="13964"/>
    <cellStyle name="Normal - Style1 3 3 2_15-FINANCEIRAS" xfId="13965"/>
    <cellStyle name="Normal - Style1 3 3 3" xfId="13966"/>
    <cellStyle name="Normal - Style1 3 3 4" xfId="13967"/>
    <cellStyle name="Normal - Style1 3 3 5" xfId="13968"/>
    <cellStyle name="Normal - Style1 3 3_13-Endividamento" xfId="13969"/>
    <cellStyle name="Normal - Style1 3 4" xfId="13970"/>
    <cellStyle name="Normal - Style1 3 4 2" xfId="13971"/>
    <cellStyle name="Normal - Style1 3 4_15-FINANCEIRAS" xfId="13972"/>
    <cellStyle name="Normal - Style1 3 5" xfId="13973"/>
    <cellStyle name="Normal - Style1 3 5 2" xfId="13974"/>
    <cellStyle name="Normal - Style1 3 5_15-FINANCEIRAS" xfId="13975"/>
    <cellStyle name="Normal - Style1 3 6" xfId="13976"/>
    <cellStyle name="Normal - Style1 3 6 2" xfId="13977"/>
    <cellStyle name="Normal - Style1 3 6_15-FINANCEIRAS" xfId="13978"/>
    <cellStyle name="Normal - Style1 3 7" xfId="13979"/>
    <cellStyle name="Normal - Style1 3 7 2" xfId="13980"/>
    <cellStyle name="Normal - Style1 3 7_15-FINANCEIRAS" xfId="13981"/>
    <cellStyle name="Normal - Style1 3 8" xfId="13982"/>
    <cellStyle name="Normal - Style1 3 9" xfId="13983"/>
    <cellStyle name="Normal - Style1 3_13-Endividamento" xfId="13984"/>
    <cellStyle name="Normal - Style1 30" xfId="13985"/>
    <cellStyle name="Normal - Style1 30 2" xfId="13986"/>
    <cellStyle name="Normal - Style1 30_15-FINANCEIRAS" xfId="13987"/>
    <cellStyle name="Normal - Style1 31" xfId="13988"/>
    <cellStyle name="Normal - Style1 31 2" xfId="13989"/>
    <cellStyle name="Normal - Style1 31_15-FINANCEIRAS" xfId="13990"/>
    <cellStyle name="Normal - Style1 32" xfId="13991"/>
    <cellStyle name="Normal - Style1 32 2" xfId="13992"/>
    <cellStyle name="Normal - Style1 32_15-FINANCEIRAS" xfId="13993"/>
    <cellStyle name="Normal - Style1 33" xfId="13994"/>
    <cellStyle name="Normal - Style1 33 2" xfId="13995"/>
    <cellStyle name="Normal - Style1 33_15-FINANCEIRAS" xfId="13996"/>
    <cellStyle name="Normal - Style1 34" xfId="13997"/>
    <cellStyle name="Normal - Style1 34 2" xfId="13998"/>
    <cellStyle name="Normal - Style1 34_15-FINANCEIRAS" xfId="13999"/>
    <cellStyle name="Normal - Style1 35" xfId="14000"/>
    <cellStyle name="Normal - Style1 35 2" xfId="14001"/>
    <cellStyle name="Normal - Style1 35_15-FINANCEIRAS" xfId="14002"/>
    <cellStyle name="Normal - Style1 36" xfId="14003"/>
    <cellStyle name="Normal - Style1 36 2" xfId="14004"/>
    <cellStyle name="Normal - Style1 36_15-FINANCEIRAS" xfId="14005"/>
    <cellStyle name="Normal - Style1 37" xfId="14006"/>
    <cellStyle name="Normal - Style1 37 2" xfId="14007"/>
    <cellStyle name="Normal - Style1 37_15-FINANCEIRAS" xfId="14008"/>
    <cellStyle name="Normal - Style1 38" xfId="14009"/>
    <cellStyle name="Normal - Style1 39" xfId="14010"/>
    <cellStyle name="Normal - Style1 4" xfId="14011"/>
    <cellStyle name="Normal - Style1 4 2" xfId="14012"/>
    <cellStyle name="Normal - Style1 4 2 2" xfId="14013"/>
    <cellStyle name="Normal - Style1 4 2_15-FINANCEIRAS" xfId="14014"/>
    <cellStyle name="Normal - Style1 4 3" xfId="14015"/>
    <cellStyle name="Normal - Style1 4 3 2" xfId="14016"/>
    <cellStyle name="Normal - Style1 4 3_15-FINANCEIRAS" xfId="14017"/>
    <cellStyle name="Normal - Style1 4 4" xfId="14018"/>
    <cellStyle name="Normal - Style1 4 4 2" xfId="14019"/>
    <cellStyle name="Normal - Style1 4 4_15-FINANCEIRAS" xfId="14020"/>
    <cellStyle name="Normal - Style1 4 5" xfId="14021"/>
    <cellStyle name="Normal - Style1 4 5 2" xfId="14022"/>
    <cellStyle name="Normal - Style1 4 5_15-FINANCEIRAS" xfId="14023"/>
    <cellStyle name="Normal - Style1 4 6" xfId="14024"/>
    <cellStyle name="Normal - Style1 4 7" xfId="14025"/>
    <cellStyle name="Normal - Style1 4 8" xfId="14026"/>
    <cellStyle name="Normal - Style1 4_13-Endividamento" xfId="14027"/>
    <cellStyle name="Normal - Style1 40" xfId="14028"/>
    <cellStyle name="Normal - Style1 41" xfId="14029"/>
    <cellStyle name="Normal - Style1 42" xfId="14030"/>
    <cellStyle name="Normal - Style1 5" xfId="14031"/>
    <cellStyle name="Normal - Style1 5 2" xfId="14032"/>
    <cellStyle name="Normal - Style1 5 2 2" xfId="14033"/>
    <cellStyle name="Normal - Style1 5 2_15-FINANCEIRAS" xfId="14034"/>
    <cellStyle name="Normal - Style1 5 3" xfId="14035"/>
    <cellStyle name="Normal - Style1 5_15-FINANCEIRAS" xfId="14036"/>
    <cellStyle name="Normal - Style1 6" xfId="14037"/>
    <cellStyle name="Normal - Style1 6 2" xfId="14038"/>
    <cellStyle name="Normal - Style1 6 2 2" xfId="14039"/>
    <cellStyle name="Normal - Style1 6 2_15-FINANCEIRAS" xfId="14040"/>
    <cellStyle name="Normal - Style1 6 3" xfId="14041"/>
    <cellStyle name="Normal - Style1 6_15-FINANCEIRAS" xfId="14042"/>
    <cellStyle name="Normal - Style1 7" xfId="14043"/>
    <cellStyle name="Normal - Style1 7 2" xfId="14044"/>
    <cellStyle name="Normal - Style1 7_15-FINANCEIRAS" xfId="14045"/>
    <cellStyle name="Normal - Style1 8" xfId="14046"/>
    <cellStyle name="Normal - Style1 8 2" xfId="14047"/>
    <cellStyle name="Normal - Style1 8_15-FINANCEIRAS" xfId="14048"/>
    <cellStyle name="Normal - Style1 9" xfId="14049"/>
    <cellStyle name="Normal - Style1 9 2" xfId="14050"/>
    <cellStyle name="Normal - Style1 9_15-FINANCEIRAS" xfId="14051"/>
    <cellStyle name="Normal - Style1_13-Endividamento" xfId="14052"/>
    <cellStyle name="Normal (%)" xfId="14053"/>
    <cellStyle name="Normal (No)" xfId="14054"/>
    <cellStyle name="Normal 10" xfId="14055"/>
    <cellStyle name="Normal 10 2" xfId="14056"/>
    <cellStyle name="Normal 10 2 2" xfId="14057"/>
    <cellStyle name="Normal 10 2 3" xfId="14058"/>
    <cellStyle name="Normal 10 2 4" xfId="14059"/>
    <cellStyle name="Normal 10 2 5" xfId="14060"/>
    <cellStyle name="Normal 10 2_15-FINANCEIRAS" xfId="14061"/>
    <cellStyle name="Normal 10 3" xfId="14062"/>
    <cellStyle name="Normal 10 3 2" xfId="14063"/>
    <cellStyle name="Normal 10 3 3" xfId="14064"/>
    <cellStyle name="Normal 10 3 4" xfId="14065"/>
    <cellStyle name="Normal 10 3_15-FINANCEIRAS" xfId="14066"/>
    <cellStyle name="Normal 10 4" xfId="14067"/>
    <cellStyle name="Normal 10 4 2" xfId="14068"/>
    <cellStyle name="Normal 10 4_15-FINANCEIRAS" xfId="14069"/>
    <cellStyle name="Normal 10 5" xfId="14070"/>
    <cellStyle name="Normal 10 6" xfId="14071"/>
    <cellStyle name="Normal 10 7" xfId="14072"/>
    <cellStyle name="Normal 10_1.1 - Apuração IRPJ_CSLL - 2100 - 2012_MAI_V1" xfId="14073"/>
    <cellStyle name="Normal 100" xfId="14074"/>
    <cellStyle name="Normal 100 2" xfId="14075"/>
    <cellStyle name="Normal 100 2 2" xfId="14076"/>
    <cellStyle name="Normal 100 2 2 2" xfId="14077"/>
    <cellStyle name="Normal 100 2 2 2 2" xfId="14078"/>
    <cellStyle name="Normal 100 2 2 2 2 2" xfId="14079"/>
    <cellStyle name="Normal 100 2 2 2 3" xfId="14080"/>
    <cellStyle name="Normal 100 2 2 2 4" xfId="14081"/>
    <cellStyle name="Normal 100 2 2 3" xfId="14082"/>
    <cellStyle name="Normal 100 2 2 3 2" xfId="14083"/>
    <cellStyle name="Normal 100 2 2 3 3" xfId="14084"/>
    <cellStyle name="Normal 100 2 2 4" xfId="14085"/>
    <cellStyle name="Normal 100 2 2 5" xfId="14086"/>
    <cellStyle name="Normal 100 2 2 6" xfId="14087"/>
    <cellStyle name="Normal 100 2 3" xfId="14088"/>
    <cellStyle name="Normal 100 2 3 2" xfId="14089"/>
    <cellStyle name="Normal 100 2 3 2 2" xfId="14090"/>
    <cellStyle name="Normal 100 2 3 2 2 2" xfId="14091"/>
    <cellStyle name="Normal 100 2 3 2 3" xfId="14092"/>
    <cellStyle name="Normal 100 2 3 2 4" xfId="14093"/>
    <cellStyle name="Normal 100 2 3 3" xfId="14094"/>
    <cellStyle name="Normal 100 2 3 3 2" xfId="14095"/>
    <cellStyle name="Normal 100 2 3 4" xfId="14096"/>
    <cellStyle name="Normal 100 2 3 5" xfId="14097"/>
    <cellStyle name="Normal 100 2 4" xfId="14098"/>
    <cellStyle name="Normal 100 2 4 2" xfId="14099"/>
    <cellStyle name="Normal 100 2 4 2 2" xfId="14100"/>
    <cellStyle name="Normal 100 2 4 3" xfId="14101"/>
    <cellStyle name="Normal 100 2 4 4" xfId="14102"/>
    <cellStyle name="Normal 100 2 5" xfId="14103"/>
    <cellStyle name="Normal 100 2 5 2" xfId="14104"/>
    <cellStyle name="Normal 100 2 5 3" xfId="14105"/>
    <cellStyle name="Normal 100 2 6" xfId="14106"/>
    <cellStyle name="Normal 100 2 6 2" xfId="14107"/>
    <cellStyle name="Normal 100 2 7" xfId="14108"/>
    <cellStyle name="Normal 100 2 8" xfId="14109"/>
    <cellStyle name="Normal 100 3" xfId="14110"/>
    <cellStyle name="Normal 100 3 2" xfId="14111"/>
    <cellStyle name="Normal 100 3 2 2" xfId="14112"/>
    <cellStyle name="Normal 100 3 2 2 2" xfId="14113"/>
    <cellStyle name="Normal 100 3 2 3" xfId="14114"/>
    <cellStyle name="Normal 100 3 2 4" xfId="14115"/>
    <cellStyle name="Normal 100 3 3" xfId="14116"/>
    <cellStyle name="Normal 100 3 3 2" xfId="14117"/>
    <cellStyle name="Normal 100 3 3 3" xfId="14118"/>
    <cellStyle name="Normal 100 3 4" xfId="14119"/>
    <cellStyle name="Normal 100 3 5" xfId="14120"/>
    <cellStyle name="Normal 100 3 6" xfId="14121"/>
    <cellStyle name="Normal 100 4" xfId="14122"/>
    <cellStyle name="Normal 100 4 2" xfId="14123"/>
    <cellStyle name="Normal 100 4 2 2" xfId="14124"/>
    <cellStyle name="Normal 100 4 2 2 2" xfId="14125"/>
    <cellStyle name="Normal 100 4 2 3" xfId="14126"/>
    <cellStyle name="Normal 100 4 2 4" xfId="14127"/>
    <cellStyle name="Normal 100 4 3" xfId="14128"/>
    <cellStyle name="Normal 100 4 3 2" xfId="14129"/>
    <cellStyle name="Normal 100 4 4" xfId="14130"/>
    <cellStyle name="Normal 100 4 5" xfId="14131"/>
    <cellStyle name="Normal 100 5" xfId="14132"/>
    <cellStyle name="Normal 100 5 2" xfId="14133"/>
    <cellStyle name="Normal 100 5 2 2" xfId="14134"/>
    <cellStyle name="Normal 100 5 3" xfId="14135"/>
    <cellStyle name="Normal 100 5 4" xfId="14136"/>
    <cellStyle name="Normal 100 6" xfId="14137"/>
    <cellStyle name="Normal 100 6 2" xfId="14138"/>
    <cellStyle name="Normal 100 6 3" xfId="14139"/>
    <cellStyle name="Normal 100 7" xfId="14140"/>
    <cellStyle name="Normal 100 7 2" xfId="14141"/>
    <cellStyle name="Normal 100 8" xfId="14142"/>
    <cellStyle name="Normal 100 9" xfId="14143"/>
    <cellStyle name="Normal 101" xfId="14144"/>
    <cellStyle name="Normal 101 2" xfId="14145"/>
    <cellStyle name="Normal 101 2 2" xfId="14146"/>
    <cellStyle name="Normal 101 2 2 2" xfId="14147"/>
    <cellStyle name="Normal 101 2 2 2 2" xfId="14148"/>
    <cellStyle name="Normal 101 2 2 2 2 2" xfId="14149"/>
    <cellStyle name="Normal 101 2 2 2 3" xfId="14150"/>
    <cellStyle name="Normal 101 2 2 2 4" xfId="14151"/>
    <cellStyle name="Normal 101 2 2 3" xfId="14152"/>
    <cellStyle name="Normal 101 2 2 3 2" xfId="14153"/>
    <cellStyle name="Normal 101 2 2 3 3" xfId="14154"/>
    <cellStyle name="Normal 101 2 2 4" xfId="14155"/>
    <cellStyle name="Normal 101 2 2 5" xfId="14156"/>
    <cellStyle name="Normal 101 2 2 6" xfId="14157"/>
    <cellStyle name="Normal 101 2 3" xfId="14158"/>
    <cellStyle name="Normal 101 2 3 2" xfId="14159"/>
    <cellStyle name="Normal 101 2 3 2 2" xfId="14160"/>
    <cellStyle name="Normal 101 2 3 2 2 2" xfId="14161"/>
    <cellStyle name="Normal 101 2 3 2 3" xfId="14162"/>
    <cellStyle name="Normal 101 2 3 2 4" xfId="14163"/>
    <cellStyle name="Normal 101 2 3 3" xfId="14164"/>
    <cellStyle name="Normal 101 2 3 3 2" xfId="14165"/>
    <cellStyle name="Normal 101 2 3 4" xfId="14166"/>
    <cellStyle name="Normal 101 2 3 5" xfId="14167"/>
    <cellStyle name="Normal 101 2 4" xfId="14168"/>
    <cellStyle name="Normal 101 2 4 2" xfId="14169"/>
    <cellStyle name="Normal 101 2 4 2 2" xfId="14170"/>
    <cellStyle name="Normal 101 2 4 3" xfId="14171"/>
    <cellStyle name="Normal 101 2 4 4" xfId="14172"/>
    <cellStyle name="Normal 101 2 5" xfId="14173"/>
    <cellStyle name="Normal 101 2 5 2" xfId="14174"/>
    <cellStyle name="Normal 101 2 5 3" xfId="14175"/>
    <cellStyle name="Normal 101 2 6" xfId="14176"/>
    <cellStyle name="Normal 101 2 6 2" xfId="14177"/>
    <cellStyle name="Normal 101 2 7" xfId="14178"/>
    <cellStyle name="Normal 101 2 8" xfId="14179"/>
    <cellStyle name="Normal 101 3" xfId="14180"/>
    <cellStyle name="Normal 101 3 2" xfId="14181"/>
    <cellStyle name="Normal 101 3 2 2" xfId="14182"/>
    <cellStyle name="Normal 101 3 2 2 2" xfId="14183"/>
    <cellStyle name="Normal 101 3 2 3" xfId="14184"/>
    <cellStyle name="Normal 101 3 2 4" xfId="14185"/>
    <cellStyle name="Normal 101 3 3" xfId="14186"/>
    <cellStyle name="Normal 101 3 3 2" xfId="14187"/>
    <cellStyle name="Normal 101 3 3 3" xfId="14188"/>
    <cellStyle name="Normal 101 3 4" xfId="14189"/>
    <cellStyle name="Normal 101 3 5" xfId="14190"/>
    <cellStyle name="Normal 101 3 6" xfId="14191"/>
    <cellStyle name="Normal 101 4" xfId="14192"/>
    <cellStyle name="Normal 101 4 2" xfId="14193"/>
    <cellStyle name="Normal 101 4 2 2" xfId="14194"/>
    <cellStyle name="Normal 101 4 2 2 2" xfId="14195"/>
    <cellStyle name="Normal 101 4 2 3" xfId="14196"/>
    <cellStyle name="Normal 101 4 2 4" xfId="14197"/>
    <cellStyle name="Normal 101 4 3" xfId="14198"/>
    <cellStyle name="Normal 101 4 3 2" xfId="14199"/>
    <cellStyle name="Normal 101 4 4" xfId="14200"/>
    <cellStyle name="Normal 101 4 5" xfId="14201"/>
    <cellStyle name="Normal 101 5" xfId="14202"/>
    <cellStyle name="Normal 101 5 2" xfId="14203"/>
    <cellStyle name="Normal 101 5 2 2" xfId="14204"/>
    <cellStyle name="Normal 101 5 3" xfId="14205"/>
    <cellStyle name="Normal 101 5 4" xfId="14206"/>
    <cellStyle name="Normal 101 6" xfId="14207"/>
    <cellStyle name="Normal 101 6 2" xfId="14208"/>
    <cellStyle name="Normal 101 6 3" xfId="14209"/>
    <cellStyle name="Normal 101 7" xfId="14210"/>
    <cellStyle name="Normal 101 7 2" xfId="14211"/>
    <cellStyle name="Normal 101 8" xfId="14212"/>
    <cellStyle name="Normal 101 9" xfId="14213"/>
    <cellStyle name="Normal 102" xfId="14214"/>
    <cellStyle name="Normal 102 2" xfId="14215"/>
    <cellStyle name="Normal 102 2 2" xfId="14216"/>
    <cellStyle name="Normal 102 2 2 2" xfId="14217"/>
    <cellStyle name="Normal 102 2 2 2 2" xfId="14218"/>
    <cellStyle name="Normal 102 2 2 2 2 2" xfId="14219"/>
    <cellStyle name="Normal 102 2 2 2 3" xfId="14220"/>
    <cellStyle name="Normal 102 2 2 2 4" xfId="14221"/>
    <cellStyle name="Normal 102 2 2 3" xfId="14222"/>
    <cellStyle name="Normal 102 2 2 3 2" xfId="14223"/>
    <cellStyle name="Normal 102 2 2 3 3" xfId="14224"/>
    <cellStyle name="Normal 102 2 2 4" xfId="14225"/>
    <cellStyle name="Normal 102 2 2 5" xfId="14226"/>
    <cellStyle name="Normal 102 2 2 6" xfId="14227"/>
    <cellStyle name="Normal 102 2 3" xfId="14228"/>
    <cellStyle name="Normal 102 2 3 2" xfId="14229"/>
    <cellStyle name="Normal 102 2 3 2 2" xfId="14230"/>
    <cellStyle name="Normal 102 2 3 2 2 2" xfId="14231"/>
    <cellStyle name="Normal 102 2 3 2 3" xfId="14232"/>
    <cellStyle name="Normal 102 2 3 2 4" xfId="14233"/>
    <cellStyle name="Normal 102 2 3 3" xfId="14234"/>
    <cellStyle name="Normal 102 2 3 3 2" xfId="14235"/>
    <cellStyle name="Normal 102 2 3 4" xfId="14236"/>
    <cellStyle name="Normal 102 2 3 5" xfId="14237"/>
    <cellStyle name="Normal 102 2 4" xfId="14238"/>
    <cellStyle name="Normal 102 2 4 2" xfId="14239"/>
    <cellStyle name="Normal 102 2 4 2 2" xfId="14240"/>
    <cellStyle name="Normal 102 2 4 3" xfId="14241"/>
    <cellStyle name="Normal 102 2 4 4" xfId="14242"/>
    <cellStyle name="Normal 102 2 5" xfId="14243"/>
    <cellStyle name="Normal 102 2 5 2" xfId="14244"/>
    <cellStyle name="Normal 102 2 5 3" xfId="14245"/>
    <cellStyle name="Normal 102 2 6" xfId="14246"/>
    <cellStyle name="Normal 102 2 6 2" xfId="14247"/>
    <cellStyle name="Normal 102 2 7" xfId="14248"/>
    <cellStyle name="Normal 102 2 8" xfId="14249"/>
    <cellStyle name="Normal 102 3" xfId="14250"/>
    <cellStyle name="Normal 102 3 2" xfId="14251"/>
    <cellStyle name="Normal 102 3 2 2" xfId="14252"/>
    <cellStyle name="Normal 102 3 2 2 2" xfId="14253"/>
    <cellStyle name="Normal 102 3 2 3" xfId="14254"/>
    <cellStyle name="Normal 102 3 2 4" xfId="14255"/>
    <cellStyle name="Normal 102 3 3" xfId="14256"/>
    <cellStyle name="Normal 102 3 3 2" xfId="14257"/>
    <cellStyle name="Normal 102 3 3 3" xfId="14258"/>
    <cellStyle name="Normal 102 3 4" xfId="14259"/>
    <cellStyle name="Normal 102 3 5" xfId="14260"/>
    <cellStyle name="Normal 102 3 6" xfId="14261"/>
    <cellStyle name="Normal 102 4" xfId="14262"/>
    <cellStyle name="Normal 102 4 2" xfId="14263"/>
    <cellStyle name="Normal 102 4 2 2" xfId="14264"/>
    <cellStyle name="Normal 102 4 2 2 2" xfId="14265"/>
    <cellStyle name="Normal 102 4 2 3" xfId="14266"/>
    <cellStyle name="Normal 102 4 2 4" xfId="14267"/>
    <cellStyle name="Normal 102 4 3" xfId="14268"/>
    <cellStyle name="Normal 102 4 3 2" xfId="14269"/>
    <cellStyle name="Normal 102 4 4" xfId="14270"/>
    <cellStyle name="Normal 102 4 5" xfId="14271"/>
    <cellStyle name="Normal 102 5" xfId="14272"/>
    <cellStyle name="Normal 102 5 2" xfId="14273"/>
    <cellStyle name="Normal 102 5 2 2" xfId="14274"/>
    <cellStyle name="Normal 102 5 3" xfId="14275"/>
    <cellStyle name="Normal 102 5 4" xfId="14276"/>
    <cellStyle name="Normal 102 6" xfId="14277"/>
    <cellStyle name="Normal 102 6 2" xfId="14278"/>
    <cellStyle name="Normal 102 6 3" xfId="14279"/>
    <cellStyle name="Normal 102 7" xfId="14280"/>
    <cellStyle name="Normal 102 7 2" xfId="14281"/>
    <cellStyle name="Normal 102 8" xfId="14282"/>
    <cellStyle name="Normal 102 9" xfId="14283"/>
    <cellStyle name="Normal 103" xfId="14284"/>
    <cellStyle name="Normal 103 2" xfId="14285"/>
    <cellStyle name="Normal 103 2 2" xfId="14286"/>
    <cellStyle name="Normal 103 2 2 2" xfId="14287"/>
    <cellStyle name="Normal 103 2 2 2 2" xfId="14288"/>
    <cellStyle name="Normal 103 2 2 2 2 2" xfId="14289"/>
    <cellStyle name="Normal 103 2 2 2 3" xfId="14290"/>
    <cellStyle name="Normal 103 2 2 2 4" xfId="14291"/>
    <cellStyle name="Normal 103 2 2 3" xfId="14292"/>
    <cellStyle name="Normal 103 2 2 3 2" xfId="14293"/>
    <cellStyle name="Normal 103 2 2 3 3" xfId="14294"/>
    <cellStyle name="Normal 103 2 2 4" xfId="14295"/>
    <cellStyle name="Normal 103 2 2 5" xfId="14296"/>
    <cellStyle name="Normal 103 2 2 6" xfId="14297"/>
    <cellStyle name="Normal 103 2 3" xfId="14298"/>
    <cellStyle name="Normal 103 2 3 2" xfId="14299"/>
    <cellStyle name="Normal 103 2 3 2 2" xfId="14300"/>
    <cellStyle name="Normal 103 2 3 2 2 2" xfId="14301"/>
    <cellStyle name="Normal 103 2 3 2 3" xfId="14302"/>
    <cellStyle name="Normal 103 2 3 2 4" xfId="14303"/>
    <cellStyle name="Normal 103 2 3 3" xfId="14304"/>
    <cellStyle name="Normal 103 2 3 3 2" xfId="14305"/>
    <cellStyle name="Normal 103 2 3 4" xfId="14306"/>
    <cellStyle name="Normal 103 2 3 5" xfId="14307"/>
    <cellStyle name="Normal 103 2 4" xfId="14308"/>
    <cellStyle name="Normal 103 2 4 2" xfId="14309"/>
    <cellStyle name="Normal 103 2 4 2 2" xfId="14310"/>
    <cellStyle name="Normal 103 2 4 3" xfId="14311"/>
    <cellStyle name="Normal 103 2 4 4" xfId="14312"/>
    <cellStyle name="Normal 103 2 5" xfId="14313"/>
    <cellStyle name="Normal 103 2 5 2" xfId="14314"/>
    <cellStyle name="Normal 103 2 5 3" xfId="14315"/>
    <cellStyle name="Normal 103 2 6" xfId="14316"/>
    <cellStyle name="Normal 103 2 6 2" xfId="14317"/>
    <cellStyle name="Normal 103 2 7" xfId="14318"/>
    <cellStyle name="Normal 103 2 8" xfId="14319"/>
    <cellStyle name="Normal 103 3" xfId="14320"/>
    <cellStyle name="Normal 103 3 2" xfId="14321"/>
    <cellStyle name="Normal 103 3 2 2" xfId="14322"/>
    <cellStyle name="Normal 103 3 2 2 2" xfId="14323"/>
    <cellStyle name="Normal 103 3 2 3" xfId="14324"/>
    <cellStyle name="Normal 103 3 2 4" xfId="14325"/>
    <cellStyle name="Normal 103 3 3" xfId="14326"/>
    <cellStyle name="Normal 103 3 3 2" xfId="14327"/>
    <cellStyle name="Normal 103 3 3 3" xfId="14328"/>
    <cellStyle name="Normal 103 3 4" xfId="14329"/>
    <cellStyle name="Normal 103 3 5" xfId="14330"/>
    <cellStyle name="Normal 103 3 6" xfId="14331"/>
    <cellStyle name="Normal 103 4" xfId="14332"/>
    <cellStyle name="Normal 103 4 2" xfId="14333"/>
    <cellStyle name="Normal 103 4 2 2" xfId="14334"/>
    <cellStyle name="Normal 103 4 2 2 2" xfId="14335"/>
    <cellStyle name="Normal 103 4 2 3" xfId="14336"/>
    <cellStyle name="Normal 103 4 2 4" xfId="14337"/>
    <cellStyle name="Normal 103 4 3" xfId="14338"/>
    <cellStyle name="Normal 103 4 3 2" xfId="14339"/>
    <cellStyle name="Normal 103 4 4" xfId="14340"/>
    <cellStyle name="Normal 103 4 5" xfId="14341"/>
    <cellStyle name="Normal 103 5" xfId="14342"/>
    <cellStyle name="Normal 103 5 2" xfId="14343"/>
    <cellStyle name="Normal 103 5 2 2" xfId="14344"/>
    <cellStyle name="Normal 103 5 3" xfId="14345"/>
    <cellStyle name="Normal 103 5 4" xfId="14346"/>
    <cellStyle name="Normal 103 6" xfId="14347"/>
    <cellStyle name="Normal 103 6 2" xfId="14348"/>
    <cellStyle name="Normal 103 6 3" xfId="14349"/>
    <cellStyle name="Normal 103 7" xfId="14350"/>
    <cellStyle name="Normal 103 7 2" xfId="14351"/>
    <cellStyle name="Normal 103 8" xfId="14352"/>
    <cellStyle name="Normal 103 9" xfId="14353"/>
    <cellStyle name="Normal 104" xfId="14354"/>
    <cellStyle name="Normal 104 2" xfId="14355"/>
    <cellStyle name="Normal 104 2 10" xfId="14356"/>
    <cellStyle name="Normal 104 2 10 2" xfId="14357"/>
    <cellStyle name="Normal 104 2 10 3" xfId="14358"/>
    <cellStyle name="Normal 104 2 11" xfId="14359"/>
    <cellStyle name="Normal 104 2 2" xfId="14360"/>
    <cellStyle name="Normal 104 2 2 2" xfId="14361"/>
    <cellStyle name="Normal 104 2 2 2 2" xfId="14362"/>
    <cellStyle name="Normal 104 2 2 2 2 2" xfId="14363"/>
    <cellStyle name="Normal 104 2 2 2 2 2 2" xfId="14364"/>
    <cellStyle name="Normal 104 2 2 2 2 3" xfId="14365"/>
    <cellStyle name="Normal 104 2 2 2 2 4" xfId="14366"/>
    <cellStyle name="Normal 104 2 2 2 3" xfId="14367"/>
    <cellStyle name="Normal 104 2 2 2 3 2" xfId="14368"/>
    <cellStyle name="Normal 104 2 2 2 3 3" xfId="14369"/>
    <cellStyle name="Normal 104 2 2 2 4" xfId="14370"/>
    <cellStyle name="Normal 104 2 2 2 5" xfId="14371"/>
    <cellStyle name="Normal 104 2 2 2 6" xfId="14372"/>
    <cellStyle name="Normal 104 2 2 3" xfId="14373"/>
    <cellStyle name="Normal 104 2 2 3 2" xfId="14374"/>
    <cellStyle name="Normal 104 2 2 3 2 2" xfId="14375"/>
    <cellStyle name="Normal 104 2 2 3 2 2 2" xfId="14376"/>
    <cellStyle name="Normal 104 2 2 3 2 3" xfId="14377"/>
    <cellStyle name="Normal 104 2 2 3 2 4" xfId="14378"/>
    <cellStyle name="Normal 104 2 2 3 3" xfId="14379"/>
    <cellStyle name="Normal 104 2 2 3 3 2" xfId="14380"/>
    <cellStyle name="Normal 104 2 2 3 4" xfId="14381"/>
    <cellStyle name="Normal 104 2 2 3 5" xfId="14382"/>
    <cellStyle name="Normal 104 2 2 3 6" xfId="14383"/>
    <cellStyle name="Normal 104 2 2 4" xfId="14384"/>
    <cellStyle name="Normal 104 2 2 4 2" xfId="14385"/>
    <cellStyle name="Normal 104 2 2 4 2 2" xfId="14386"/>
    <cellStyle name="Normal 104 2 2 4 3" xfId="14387"/>
    <cellStyle name="Normal 104 2 2 4 4" xfId="14388"/>
    <cellStyle name="Normal 104 2 2 5" xfId="14389"/>
    <cellStyle name="Normal 104 2 2 5 2" xfId="14390"/>
    <cellStyle name="Normal 104 2 2 5 3" xfId="14391"/>
    <cellStyle name="Normal 104 2 2 6" xfId="14392"/>
    <cellStyle name="Normal 104 2 2 6 2" xfId="14393"/>
    <cellStyle name="Normal 104 2 2 7" xfId="14394"/>
    <cellStyle name="Normal 104 2 3" xfId="14395"/>
    <cellStyle name="Normal 104 2 3 2" xfId="14396"/>
    <cellStyle name="Normal 104 2 3 2 2" xfId="14397"/>
    <cellStyle name="Normal 104 2 3 2 2 2" xfId="14398"/>
    <cellStyle name="Normal 104 2 3 2 2 2 2" xfId="14399"/>
    <cellStyle name="Normal 104 2 3 2 2 3" xfId="14400"/>
    <cellStyle name="Normal 104 2 3 2 2 4" xfId="14401"/>
    <cellStyle name="Normal 104 2 3 2 3" xfId="14402"/>
    <cellStyle name="Normal 104 2 3 2 3 2" xfId="14403"/>
    <cellStyle name="Normal 104 2 3 2 3 3" xfId="14404"/>
    <cellStyle name="Normal 104 2 3 2 4" xfId="14405"/>
    <cellStyle name="Normal 104 2 3 2 5" xfId="14406"/>
    <cellStyle name="Normal 104 2 3 2 6" xfId="14407"/>
    <cellStyle name="Normal 104 2 3 3" xfId="14408"/>
    <cellStyle name="Normal 104 2 3 3 2" xfId="14409"/>
    <cellStyle name="Normal 104 2 3 3 2 2" xfId="14410"/>
    <cellStyle name="Normal 104 2 3 3 2 2 2" xfId="14411"/>
    <cellStyle name="Normal 104 2 3 3 2 3" xfId="14412"/>
    <cellStyle name="Normal 104 2 3 3 2 4" xfId="14413"/>
    <cellStyle name="Normal 104 2 3 3 3" xfId="14414"/>
    <cellStyle name="Normal 104 2 3 3 3 2" xfId="14415"/>
    <cellStyle name="Normal 104 2 3 3 4" xfId="14416"/>
    <cellStyle name="Normal 104 2 3 3 5" xfId="14417"/>
    <cellStyle name="Normal 104 2 3 4" xfId="14418"/>
    <cellStyle name="Normal 104 2 3 4 2" xfId="14419"/>
    <cellStyle name="Normal 104 2 3 4 2 2" xfId="14420"/>
    <cellStyle name="Normal 104 2 3 4 3" xfId="14421"/>
    <cellStyle name="Normal 104 2 3 4 4" xfId="14422"/>
    <cellStyle name="Normal 104 2 3 5" xfId="14423"/>
    <cellStyle name="Normal 104 2 3 5 2" xfId="14424"/>
    <cellStyle name="Normal 104 2 3 5 3" xfId="14425"/>
    <cellStyle name="Normal 104 2 3 6" xfId="14426"/>
    <cellStyle name="Normal 104 2 3 6 2" xfId="14427"/>
    <cellStyle name="Normal 104 2 3 7" xfId="14428"/>
    <cellStyle name="Normal 104 2 3 8" xfId="14429"/>
    <cellStyle name="Normal 104 2 4" xfId="14430"/>
    <cellStyle name="Normal 104 2 4 2" xfId="14431"/>
    <cellStyle name="Normal 104 2 4 2 2" xfId="14432"/>
    <cellStyle name="Normal 104 2 4 2 2 2" xfId="14433"/>
    <cellStyle name="Normal 104 2 4 2 2 2 2" xfId="14434"/>
    <cellStyle name="Normal 104 2 4 2 2 3" xfId="14435"/>
    <cellStyle name="Normal 104 2 4 2 2 4" xfId="14436"/>
    <cellStyle name="Normal 104 2 4 2 3" xfId="14437"/>
    <cellStyle name="Normal 104 2 4 2 3 2" xfId="14438"/>
    <cellStyle name="Normal 104 2 4 2 3 3" xfId="14439"/>
    <cellStyle name="Normal 104 2 4 2 4" xfId="14440"/>
    <cellStyle name="Normal 104 2 4 2 5" xfId="14441"/>
    <cellStyle name="Normal 104 2 4 2 6" xfId="14442"/>
    <cellStyle name="Normal 104 2 4 3" xfId="14443"/>
    <cellStyle name="Normal 104 2 4 3 2" xfId="14444"/>
    <cellStyle name="Normal 104 2 4 3 2 2" xfId="14445"/>
    <cellStyle name="Normal 104 2 4 3 2 2 2" xfId="14446"/>
    <cellStyle name="Normal 104 2 4 3 2 3" xfId="14447"/>
    <cellStyle name="Normal 104 2 4 3 2 4" xfId="14448"/>
    <cellStyle name="Normal 104 2 4 3 3" xfId="14449"/>
    <cellStyle name="Normal 104 2 4 3 3 2" xfId="14450"/>
    <cellStyle name="Normal 104 2 4 3 4" xfId="14451"/>
    <cellStyle name="Normal 104 2 4 3 5" xfId="14452"/>
    <cellStyle name="Normal 104 2 4 4" xfId="14453"/>
    <cellStyle name="Normal 104 2 4 4 2" xfId="14454"/>
    <cellStyle name="Normal 104 2 4 4 2 2" xfId="14455"/>
    <cellStyle name="Normal 104 2 4 4 3" xfId="14456"/>
    <cellStyle name="Normal 104 2 4 4 4" xfId="14457"/>
    <cellStyle name="Normal 104 2 4 5" xfId="14458"/>
    <cellStyle name="Normal 104 2 4 5 2" xfId="14459"/>
    <cellStyle name="Normal 104 2 4 5 3" xfId="14460"/>
    <cellStyle name="Normal 104 2 4 6" xfId="14461"/>
    <cellStyle name="Normal 104 2 4 6 2" xfId="14462"/>
    <cellStyle name="Normal 104 2 4 7" xfId="14463"/>
    <cellStyle name="Normal 104 2 4 8" xfId="14464"/>
    <cellStyle name="Normal 104 2 5" xfId="14465"/>
    <cellStyle name="Normal 104 2 5 2" xfId="14466"/>
    <cellStyle name="Normal 104 2 5 2 2" xfId="14467"/>
    <cellStyle name="Normal 104 2 5 2 2 2" xfId="14468"/>
    <cellStyle name="Normal 104 2 5 2 2 2 2" xfId="14469"/>
    <cellStyle name="Normal 104 2 5 2 2 3" xfId="14470"/>
    <cellStyle name="Normal 104 2 5 2 2 4" xfId="14471"/>
    <cellStyle name="Normal 104 2 5 2 3" xfId="14472"/>
    <cellStyle name="Normal 104 2 5 2 3 2" xfId="14473"/>
    <cellStyle name="Normal 104 2 5 2 4" xfId="14474"/>
    <cellStyle name="Normal 104 2 5 2 5" xfId="14475"/>
    <cellStyle name="Normal 104 2 5 3" xfId="14476"/>
    <cellStyle name="Normal 104 2 5 3 2" xfId="14477"/>
    <cellStyle name="Normal 104 2 5 3 2 2" xfId="14478"/>
    <cellStyle name="Normal 104 2 5 3 3" xfId="14479"/>
    <cellStyle name="Normal 104 2 5 3 4" xfId="14480"/>
    <cellStyle name="Normal 104 2 5 4" xfId="14481"/>
    <cellStyle name="Normal 104 2 5 4 2" xfId="14482"/>
    <cellStyle name="Normal 104 2 5 4 3" xfId="14483"/>
    <cellStyle name="Normal 104 2 5 5" xfId="14484"/>
    <cellStyle name="Normal 104 2 5 5 2" xfId="14485"/>
    <cellStyle name="Normal 104 2 5 6" xfId="14486"/>
    <cellStyle name="Normal 104 2 5 7" xfId="14487"/>
    <cellStyle name="Normal 104 2 6" xfId="14488"/>
    <cellStyle name="Normal 104 2 6 2" xfId="14489"/>
    <cellStyle name="Normal 104 2 6 2 2" xfId="14490"/>
    <cellStyle name="Normal 104 2 6 2 2 2" xfId="14491"/>
    <cellStyle name="Normal 104 2 6 2 3" xfId="14492"/>
    <cellStyle name="Normal 104 2 6 2 4" xfId="14493"/>
    <cellStyle name="Normal 104 2 6 3" xfId="14494"/>
    <cellStyle name="Normal 104 2 6 3 2" xfId="14495"/>
    <cellStyle name="Normal 104 2 6 4" xfId="14496"/>
    <cellStyle name="Normal 104 2 6 5" xfId="14497"/>
    <cellStyle name="Normal 104 2 7" xfId="14498"/>
    <cellStyle name="Normal 104 2 7 2" xfId="14499"/>
    <cellStyle name="Normal 104 2 7 2 2" xfId="14500"/>
    <cellStyle name="Normal 104 2 7 2 2 2" xfId="14501"/>
    <cellStyle name="Normal 104 2 7 2 3" xfId="14502"/>
    <cellStyle name="Normal 104 2 7 2 4" xfId="14503"/>
    <cellStyle name="Normal 104 2 7 3" xfId="14504"/>
    <cellStyle name="Normal 104 2 7 3 2" xfId="14505"/>
    <cellStyle name="Normal 104 2 7 4" xfId="14506"/>
    <cellStyle name="Normal 104 2 7 5" xfId="14507"/>
    <cellStyle name="Normal 104 2 8" xfId="14508"/>
    <cellStyle name="Normal 104 2 8 2" xfId="14509"/>
    <cellStyle name="Normal 104 2 8 2 2" xfId="14510"/>
    <cellStyle name="Normal 104 2 8 3" xfId="14511"/>
    <cellStyle name="Normal 104 2 8 4" xfId="14512"/>
    <cellStyle name="Normal 104 2 8 5" xfId="14513"/>
    <cellStyle name="Normal 104 2 9" xfId="14514"/>
    <cellStyle name="Normal 104 2 9 2" xfId="14515"/>
    <cellStyle name="Normal 104 2 9 3" xfId="14516"/>
    <cellStyle name="Normal 104 2_1.1 - Apuração IRPJ_CSLL - 2200 - 2012_MAI_V1" xfId="14517"/>
    <cellStyle name="Normal 104 3" xfId="14518"/>
    <cellStyle name="Normal 104 3 2" xfId="14519"/>
    <cellStyle name="Normal 104 3 2 2" xfId="14520"/>
    <cellStyle name="Normal 104 3 2 2 2" xfId="14521"/>
    <cellStyle name="Normal 104 3 2 3" xfId="14522"/>
    <cellStyle name="Normal 104 3 2 4" xfId="14523"/>
    <cellStyle name="Normal 104 3 3" xfId="14524"/>
    <cellStyle name="Normal 104 3 3 2" xfId="14525"/>
    <cellStyle name="Normal 104 3 3 3" xfId="14526"/>
    <cellStyle name="Normal 104 3 4" xfId="14527"/>
    <cellStyle name="Normal 104 3 5" xfId="14528"/>
    <cellStyle name="Normal 104 3 6" xfId="14529"/>
    <cellStyle name="Normal 104 4" xfId="14530"/>
    <cellStyle name="Normal 104 4 2" xfId="14531"/>
    <cellStyle name="Normal 104 4 2 2" xfId="14532"/>
    <cellStyle name="Normal 104 4 2 2 2" xfId="14533"/>
    <cellStyle name="Normal 104 4 2 3" xfId="14534"/>
    <cellStyle name="Normal 104 4 2 4" xfId="14535"/>
    <cellStyle name="Normal 104 4 3" xfId="14536"/>
    <cellStyle name="Normal 104 4 3 2" xfId="14537"/>
    <cellStyle name="Normal 104 4 4" xfId="14538"/>
    <cellStyle name="Normal 104 4 5" xfId="14539"/>
    <cellStyle name="Normal 104 5" xfId="14540"/>
    <cellStyle name="Normal 104 5 2" xfId="14541"/>
    <cellStyle name="Normal 104 5 2 2" xfId="14542"/>
    <cellStyle name="Normal 104 5 3" xfId="14543"/>
    <cellStyle name="Normal 104 5 4" xfId="14544"/>
    <cellStyle name="Normal 104 5 5" xfId="14545"/>
    <cellStyle name="Normal 104 6" xfId="14546"/>
    <cellStyle name="Normal 104 6 2" xfId="14547"/>
    <cellStyle name="Normal 104 6 3" xfId="14548"/>
    <cellStyle name="Normal 104 7" xfId="14549"/>
    <cellStyle name="Normal 104 7 2" xfId="14550"/>
    <cellStyle name="Normal 104 8" xfId="14551"/>
    <cellStyle name="Normal 104 8 2" xfId="14552"/>
    <cellStyle name="Normal 104 9" xfId="14553"/>
    <cellStyle name="Normal 104_1.1 - Apuração IRPJ_CSLL - 2200 - 2012_MAI_V1" xfId="14554"/>
    <cellStyle name="Normal 105" xfId="14555"/>
    <cellStyle name="Normal 105 2" xfId="14556"/>
    <cellStyle name="Normal 105 2 2" xfId="14557"/>
    <cellStyle name="Normal 105 2 2 2" xfId="14558"/>
    <cellStyle name="Normal 105 3" xfId="14559"/>
    <cellStyle name="Normal 105 3 2" xfId="14560"/>
    <cellStyle name="Normal 105 3 2 2" xfId="14561"/>
    <cellStyle name="Normal 105 3 2 2 2" xfId="14562"/>
    <cellStyle name="Normal 105 3 2 3" xfId="14563"/>
    <cellStyle name="Normal 105 3 2 4" xfId="14564"/>
    <cellStyle name="Normal 105 3 3" xfId="14565"/>
    <cellStyle name="Normal 105 3 3 2" xfId="14566"/>
    <cellStyle name="Normal 105 3 3 3" xfId="14567"/>
    <cellStyle name="Normal 105 3 4" xfId="14568"/>
    <cellStyle name="Normal 105 3 5" xfId="14569"/>
    <cellStyle name="Normal 105 3 6" xfId="14570"/>
    <cellStyle name="Normal 105 4" xfId="14571"/>
    <cellStyle name="Normal 105 4 2" xfId="14572"/>
    <cellStyle name="Normal 105 4 2 2" xfId="14573"/>
    <cellStyle name="Normal 105 4 2 2 2" xfId="14574"/>
    <cellStyle name="Normal 105 4 2 3" xfId="14575"/>
    <cellStyle name="Normal 105 4 2 4" xfId="14576"/>
    <cellStyle name="Normal 105 4 3" xfId="14577"/>
    <cellStyle name="Normal 105 4 3 2" xfId="14578"/>
    <cellStyle name="Normal 105 4 4" xfId="14579"/>
    <cellStyle name="Normal 105 4 5" xfId="14580"/>
    <cellStyle name="Normal 105 5" xfId="14581"/>
    <cellStyle name="Normal 105 5 2" xfId="14582"/>
    <cellStyle name="Normal 105 5 2 2" xfId="14583"/>
    <cellStyle name="Normal 105 5 3" xfId="14584"/>
    <cellStyle name="Normal 105 5 4" xfId="14585"/>
    <cellStyle name="Normal 105 6" xfId="14586"/>
    <cellStyle name="Normal 105 6 2" xfId="14587"/>
    <cellStyle name="Normal 105 6 3" xfId="14588"/>
    <cellStyle name="Normal 105 7" xfId="14589"/>
    <cellStyle name="Normal 105 7 2" xfId="14590"/>
    <cellStyle name="Normal 105 8" xfId="14591"/>
    <cellStyle name="Normal 105 9" xfId="14592"/>
    <cellStyle name="Normal 105_Maio-2012" xfId="14593"/>
    <cellStyle name="Normal 106" xfId="14594"/>
    <cellStyle name="Normal 106 2" xfId="14595"/>
    <cellStyle name="Normal 106 2 2" xfId="14596"/>
    <cellStyle name="Normal 106 2 2 2" xfId="14597"/>
    <cellStyle name="Normal 106 2 2 2 2" xfId="14598"/>
    <cellStyle name="Normal 106 2 2 2 2 2" xfId="14599"/>
    <cellStyle name="Normal 106 2 2 2 2 2 2" xfId="14600"/>
    <cellStyle name="Normal 106 2 2 2 2 2 2 2" xfId="14601"/>
    <cellStyle name="Normal 106 2 2 2 2 3" xfId="14602"/>
    <cellStyle name="Normal 106 2 2 2 2 4" xfId="14603"/>
    <cellStyle name="Normal 106 2 2 2 3" xfId="14604"/>
    <cellStyle name="Normal 106 2 2 2 3 2" xfId="14605"/>
    <cellStyle name="Normal 106 2 2 2 3 3" xfId="14606"/>
    <cellStyle name="Normal 106 2 2 2 4" xfId="14607"/>
    <cellStyle name="Normal 106 2 2 2 5" xfId="14608"/>
    <cellStyle name="Normal 106 2 2 2 6" xfId="14609"/>
    <cellStyle name="Normal 106 2 2 3" xfId="14610"/>
    <cellStyle name="Normal 106 2 2 3 2" xfId="14611"/>
    <cellStyle name="Normal 106 2 2 3 2 2" xfId="14612"/>
    <cellStyle name="Normal 106 2 2 3 2 2 2" xfId="14613"/>
    <cellStyle name="Normal 106 2 2 3 2 3" xfId="14614"/>
    <cellStyle name="Normal 106 2 2 3 2 4" xfId="14615"/>
    <cellStyle name="Normal 106 2 2 3 3" xfId="14616"/>
    <cellStyle name="Normal 106 2 2 3 3 2" xfId="14617"/>
    <cellStyle name="Normal 106 2 2 3 4" xfId="14618"/>
    <cellStyle name="Normal 106 2 2 3 5" xfId="14619"/>
    <cellStyle name="Normal 106 2 2 4" xfId="14620"/>
    <cellStyle name="Normal 106 2 2 4 2" xfId="14621"/>
    <cellStyle name="Normal 106 2 2 4 2 2" xfId="14622"/>
    <cellStyle name="Normal 106 2 2 4 3" xfId="14623"/>
    <cellStyle name="Normal 106 2 2 4 4" xfId="14624"/>
    <cellStyle name="Normal 106 2 2 5" xfId="14625"/>
    <cellStyle name="Normal 106 2 2 5 2" xfId="14626"/>
    <cellStyle name="Normal 106 2 2 5 3" xfId="14627"/>
    <cellStyle name="Normal 106 2 2 6" xfId="14628"/>
    <cellStyle name="Normal 106 2 2 6 2" xfId="14629"/>
    <cellStyle name="Normal 106 2 2 7" xfId="14630"/>
    <cellStyle name="Normal 106 2 2 7 2" xfId="14631"/>
    <cellStyle name="Normal 106 2 2 8" xfId="14632"/>
    <cellStyle name="Normal 106 2 2_Abril" xfId="14633"/>
    <cellStyle name="Normal 106 2 3" xfId="14634"/>
    <cellStyle name="Normal 106 2 3 2" xfId="14635"/>
    <cellStyle name="Normal 106 2 3 2 2" xfId="14636"/>
    <cellStyle name="Normal 106 2 3 2 2 2" xfId="14637"/>
    <cellStyle name="Normal 106 2 3 2 3" xfId="14638"/>
    <cellStyle name="Normal 106 2 3 2 4" xfId="14639"/>
    <cellStyle name="Normal 106 2 3 3" xfId="14640"/>
    <cellStyle name="Normal 106 2 3 3 2" xfId="14641"/>
    <cellStyle name="Normal 106 2 3 3 3" xfId="14642"/>
    <cellStyle name="Normal 106 2 3 4" xfId="14643"/>
    <cellStyle name="Normal 106 2 3 5" xfId="14644"/>
    <cellStyle name="Normal 106 2 3 6" xfId="14645"/>
    <cellStyle name="Normal 106 2 4" xfId="14646"/>
    <cellStyle name="Normal 106 2 4 2" xfId="14647"/>
    <cellStyle name="Normal 106 2 5" xfId="14648"/>
    <cellStyle name="Normal 106 2 5 2" xfId="14649"/>
    <cellStyle name="Normal 106 2 5 2 2" xfId="14650"/>
    <cellStyle name="Normal 106 2 5 3" xfId="14651"/>
    <cellStyle name="Normal 106 2 5 4" xfId="14652"/>
    <cellStyle name="Normal 106 2 6" xfId="14653"/>
    <cellStyle name="Normal 106 2 6 2" xfId="14654"/>
    <cellStyle name="Normal 106 2 6 3" xfId="14655"/>
    <cellStyle name="Normal 106 2 7" xfId="14656"/>
    <cellStyle name="Normal 106 2 7 2" xfId="14657"/>
    <cellStyle name="Normal 106 2 8" xfId="14658"/>
    <cellStyle name="Normal 106 3" xfId="14659"/>
    <cellStyle name="Normal 106 3 2" xfId="14660"/>
    <cellStyle name="Normal 106 3 2 2" xfId="14661"/>
    <cellStyle name="Normal 106 3 2 2 2" xfId="14662"/>
    <cellStyle name="Normal 106 3 2 3" xfId="14663"/>
    <cellStyle name="Normal 106 3 2 4" xfId="14664"/>
    <cellStyle name="Normal 106 3 3" xfId="14665"/>
    <cellStyle name="Normal 106 3 3 2" xfId="14666"/>
    <cellStyle name="Normal 106 3 3 3" xfId="14667"/>
    <cellStyle name="Normal 106 3 4" xfId="14668"/>
    <cellStyle name="Normal 106 3 5" xfId="14669"/>
    <cellStyle name="Normal 106 3 6" xfId="14670"/>
    <cellStyle name="Normal 106 4" xfId="14671"/>
    <cellStyle name="Normal 106 4 2" xfId="14672"/>
    <cellStyle name="Normal 106 4 2 2" xfId="14673"/>
    <cellStyle name="Normal 106 4 2 2 2" xfId="14674"/>
    <cellStyle name="Normal 106 4 2 3" xfId="14675"/>
    <cellStyle name="Normal 106 4 2 4" xfId="14676"/>
    <cellStyle name="Normal 106 4 3" xfId="14677"/>
    <cellStyle name="Normal 106 4 3 2" xfId="14678"/>
    <cellStyle name="Normal 106 4 4" xfId="14679"/>
    <cellStyle name="Normal 106 4 5" xfId="14680"/>
    <cellStyle name="Normal 106 5" xfId="14681"/>
    <cellStyle name="Normal 106 5 2" xfId="14682"/>
    <cellStyle name="Normal 106 5 2 2" xfId="14683"/>
    <cellStyle name="Normal 106 5 3" xfId="14684"/>
    <cellStyle name="Normal 106 5 4" xfId="14685"/>
    <cellStyle name="Normal 106 6" xfId="14686"/>
    <cellStyle name="Normal 106 6 2" xfId="14687"/>
    <cellStyle name="Normal 106 6 3" xfId="14688"/>
    <cellStyle name="Normal 106 7" xfId="14689"/>
    <cellStyle name="Normal 106 7 2" xfId="14690"/>
    <cellStyle name="Normal 106 8" xfId="14691"/>
    <cellStyle name="Normal 106_1.1 Apuração IRPJ_CSLL - 1500 - EXECUTIVE PARTICIPAÇÕES LTDA" xfId="14692"/>
    <cellStyle name="Normal 107" xfId="14693"/>
    <cellStyle name="Normal 107 2" xfId="14694"/>
    <cellStyle name="Normal 107 2 2" xfId="14695"/>
    <cellStyle name="Normal 107 2 2 2" xfId="14696"/>
    <cellStyle name="Normal 107 2 2 2 2" xfId="14697"/>
    <cellStyle name="Normal 107 2 2 3" xfId="14698"/>
    <cellStyle name="Normal 107 2 2 4" xfId="14699"/>
    <cellStyle name="Normal 107 2 3" xfId="14700"/>
    <cellStyle name="Normal 107 2 3 2" xfId="14701"/>
    <cellStyle name="Normal 107 2 3 3" xfId="14702"/>
    <cellStyle name="Normal 107 2 4" xfId="14703"/>
    <cellStyle name="Normal 107 2 5" xfId="14704"/>
    <cellStyle name="Normal 107 2 6" xfId="14705"/>
    <cellStyle name="Normal 107 3" xfId="14706"/>
    <cellStyle name="Normal 107 3 2" xfId="14707"/>
    <cellStyle name="Normal 107 3 2 2" xfId="14708"/>
    <cellStyle name="Normal 107 3 2 2 2" xfId="14709"/>
    <cellStyle name="Normal 107 3 2 3" xfId="14710"/>
    <cellStyle name="Normal 107 3 2 4" xfId="14711"/>
    <cellStyle name="Normal 107 3 3" xfId="14712"/>
    <cellStyle name="Normal 107 3 3 2" xfId="14713"/>
    <cellStyle name="Normal 107 3 4" xfId="14714"/>
    <cellStyle name="Normal 107 3 5" xfId="14715"/>
    <cellStyle name="Normal 107 4" xfId="14716"/>
    <cellStyle name="Normal 107 4 2" xfId="14717"/>
    <cellStyle name="Normal 107 4 2 2" xfId="14718"/>
    <cellStyle name="Normal 107 4 3" xfId="14719"/>
    <cellStyle name="Normal 107 4 4" xfId="14720"/>
    <cellStyle name="Normal 107 5" xfId="14721"/>
    <cellStyle name="Normal 107 5 2" xfId="14722"/>
    <cellStyle name="Normal 107 5 3" xfId="14723"/>
    <cellStyle name="Normal 107 6" xfId="14724"/>
    <cellStyle name="Normal 107 6 2" xfId="14725"/>
    <cellStyle name="Normal 107 7" xfId="14726"/>
    <cellStyle name="Normal 107 8" xfId="14727"/>
    <cellStyle name="Normal 108" xfId="14728"/>
    <cellStyle name="Normal 108 2" xfId="14729"/>
    <cellStyle name="Normal 108 2 2" xfId="14730"/>
    <cellStyle name="Normal 108 2 2 2" xfId="14731"/>
    <cellStyle name="Normal 108 2 2 2 2" xfId="14732"/>
    <cellStyle name="Normal 108 2 2 3" xfId="14733"/>
    <cellStyle name="Normal 108 2 2 4" xfId="14734"/>
    <cellStyle name="Normal 108 2 3" xfId="14735"/>
    <cellStyle name="Normal 108 2 3 2" xfId="14736"/>
    <cellStyle name="Normal 108 2 3 3" xfId="14737"/>
    <cellStyle name="Normal 108 2 4" xfId="14738"/>
    <cellStyle name="Normal 108 2 5" xfId="14739"/>
    <cellStyle name="Normal 108 2 6" xfId="14740"/>
    <cellStyle name="Normal 108 3" xfId="14741"/>
    <cellStyle name="Normal 108 3 2" xfId="14742"/>
    <cellStyle name="Normal 108 3 2 2" xfId="14743"/>
    <cellStyle name="Normal 108 3 2 2 2" xfId="14744"/>
    <cellStyle name="Normal 108 3 2 3" xfId="14745"/>
    <cellStyle name="Normal 108 3 2 4" xfId="14746"/>
    <cellStyle name="Normal 108 3 3" xfId="14747"/>
    <cellStyle name="Normal 108 3 3 2" xfId="14748"/>
    <cellStyle name="Normal 108 3 4" xfId="14749"/>
    <cellStyle name="Normal 108 3 5" xfId="14750"/>
    <cellStyle name="Normal 108 4" xfId="14751"/>
    <cellStyle name="Normal 108 4 2" xfId="14752"/>
    <cellStyle name="Normal 108 4 2 2" xfId="14753"/>
    <cellStyle name="Normal 108 4 3" xfId="14754"/>
    <cellStyle name="Normal 108 4 4" xfId="14755"/>
    <cellStyle name="Normal 108 5" xfId="14756"/>
    <cellStyle name="Normal 108 5 2" xfId="14757"/>
    <cellStyle name="Normal 108 5 3" xfId="14758"/>
    <cellStyle name="Normal 108 6" xfId="14759"/>
    <cellStyle name="Normal 108 6 2" xfId="14760"/>
    <cellStyle name="Normal 108 7" xfId="14761"/>
    <cellStyle name="Normal 108 8" xfId="14762"/>
    <cellStyle name="Normal 109" xfId="14763"/>
    <cellStyle name="Normal 109 2" xfId="14764"/>
    <cellStyle name="Normal 109 2 2" xfId="14765"/>
    <cellStyle name="Normal 109 2 2 2" xfId="14766"/>
    <cellStyle name="Normal 109 2 2 2 2" xfId="14767"/>
    <cellStyle name="Normal 109 2 2 3" xfId="14768"/>
    <cellStyle name="Normal 109 2 2 4" xfId="14769"/>
    <cellStyle name="Normal 109 2 3" xfId="14770"/>
    <cellStyle name="Normal 109 2 3 2" xfId="14771"/>
    <cellStyle name="Normal 109 2 3 3" xfId="14772"/>
    <cellStyle name="Normal 109 2 4" xfId="14773"/>
    <cellStyle name="Normal 109 2 5" xfId="14774"/>
    <cellStyle name="Normal 109 2 6" xfId="14775"/>
    <cellStyle name="Normal 109 3" xfId="14776"/>
    <cellStyle name="Normal 109 3 2" xfId="14777"/>
    <cellStyle name="Normal 109 3 2 2" xfId="14778"/>
    <cellStyle name="Normal 109 3 2 2 2" xfId="14779"/>
    <cellStyle name="Normal 109 3 2 3" xfId="14780"/>
    <cellStyle name="Normal 109 3 2 4" xfId="14781"/>
    <cellStyle name="Normal 109 3 3" xfId="14782"/>
    <cellStyle name="Normal 109 3 3 2" xfId="14783"/>
    <cellStyle name="Normal 109 3 4" xfId="14784"/>
    <cellStyle name="Normal 109 3 5" xfId="14785"/>
    <cellStyle name="Normal 109 4" xfId="14786"/>
    <cellStyle name="Normal 109 4 2" xfId="14787"/>
    <cellStyle name="Normal 109 4 2 2" xfId="14788"/>
    <cellStyle name="Normal 109 4 3" xfId="14789"/>
    <cellStyle name="Normal 109 4 4" xfId="14790"/>
    <cellStyle name="Normal 109 5" xfId="14791"/>
    <cellStyle name="Normal 109 5 2" xfId="14792"/>
    <cellStyle name="Normal 109 5 3" xfId="14793"/>
    <cellStyle name="Normal 109 6" xfId="14794"/>
    <cellStyle name="Normal 109 6 2" xfId="14795"/>
    <cellStyle name="Normal 109 7" xfId="14796"/>
    <cellStyle name="Normal 109 8" xfId="14797"/>
    <cellStyle name="Normal 11" xfId="14798"/>
    <cellStyle name="Normal 11 2" xfId="14799"/>
    <cellStyle name="Normal 11 2 2" xfId="14800"/>
    <cellStyle name="Normal 11 2 3" xfId="14801"/>
    <cellStyle name="Normal 11 2 4" xfId="14802"/>
    <cellStyle name="Normal 11 2 5" xfId="14803"/>
    <cellStyle name="Normal 11 2_15-FINANCEIRAS" xfId="14804"/>
    <cellStyle name="Normal 11 3" xfId="14805"/>
    <cellStyle name="Normal 11 3 2" xfId="14806"/>
    <cellStyle name="Normal 11 3_15-FINANCEIRAS" xfId="14807"/>
    <cellStyle name="Normal 11 4" xfId="14808"/>
    <cellStyle name="Normal 11 4 2" xfId="14809"/>
    <cellStyle name="Normal 11 4_15-FINANCEIRAS" xfId="14810"/>
    <cellStyle name="Normal 11 5" xfId="14811"/>
    <cellStyle name="Normal 11 6" xfId="14812"/>
    <cellStyle name="Normal 11 7" xfId="14813"/>
    <cellStyle name="Normal 11_1.1 - Apuração IRPJ_CSLL - 2100 - 2012_MAI_V1" xfId="14814"/>
    <cellStyle name="Normal 110" xfId="14815"/>
    <cellStyle name="Normal 110 2" xfId="14816"/>
    <cellStyle name="Normal 110 2 2" xfId="14817"/>
    <cellStyle name="Normal 110 2 2 2" xfId="14818"/>
    <cellStyle name="Normal 110 2 2 2 2" xfId="14819"/>
    <cellStyle name="Normal 110 2 2 2 2 2" xfId="14820"/>
    <cellStyle name="Normal 110 2 2 2 3" xfId="14821"/>
    <cellStyle name="Normal 110 2 2 2 4" xfId="14822"/>
    <cellStyle name="Normal 110 2 2 3" xfId="14823"/>
    <cellStyle name="Normal 110 2 2 3 2" xfId="14824"/>
    <cellStyle name="Normal 110 2 2 3 3" xfId="14825"/>
    <cellStyle name="Normal 110 2 2 4" xfId="14826"/>
    <cellStyle name="Normal 110 2 2 5" xfId="14827"/>
    <cellStyle name="Normal 110 2 2 6" xfId="14828"/>
    <cellStyle name="Normal 110 2 3" xfId="14829"/>
    <cellStyle name="Normal 110 2 3 2" xfId="14830"/>
    <cellStyle name="Normal 110 2 3 2 2" xfId="14831"/>
    <cellStyle name="Normal 110 2 3 2 2 2" xfId="14832"/>
    <cellStyle name="Normal 110 2 3 2 3" xfId="14833"/>
    <cellStyle name="Normal 110 2 3 2 4" xfId="14834"/>
    <cellStyle name="Normal 110 2 3 3" xfId="14835"/>
    <cellStyle name="Normal 110 2 3 3 2" xfId="14836"/>
    <cellStyle name="Normal 110 2 3 4" xfId="14837"/>
    <cellStyle name="Normal 110 2 3 5" xfId="14838"/>
    <cellStyle name="Normal 110 2 4" xfId="14839"/>
    <cellStyle name="Normal 110 2 4 2" xfId="14840"/>
    <cellStyle name="Normal 110 2 4 2 2" xfId="14841"/>
    <cellStyle name="Normal 110 2 4 3" xfId="14842"/>
    <cellStyle name="Normal 110 2 4 4" xfId="14843"/>
    <cellStyle name="Normal 110 2 5" xfId="14844"/>
    <cellStyle name="Normal 110 2 5 2" xfId="14845"/>
    <cellStyle name="Normal 110 2 5 3" xfId="14846"/>
    <cellStyle name="Normal 110 2 6" xfId="14847"/>
    <cellStyle name="Normal 110 2 6 2" xfId="14848"/>
    <cellStyle name="Normal 110 2 7" xfId="14849"/>
    <cellStyle name="Normal 110 2 8" xfId="14850"/>
    <cellStyle name="Normal 110 3" xfId="14851"/>
    <cellStyle name="Normal 110 3 2" xfId="14852"/>
    <cellStyle name="Normal 110 3 2 2" xfId="14853"/>
    <cellStyle name="Normal 110 3 2 2 2" xfId="14854"/>
    <cellStyle name="Normal 110 3 2 3" xfId="14855"/>
    <cellStyle name="Normal 110 3 2 4" xfId="14856"/>
    <cellStyle name="Normal 110 3 3" xfId="14857"/>
    <cellStyle name="Normal 110 3 3 2" xfId="14858"/>
    <cellStyle name="Normal 110 3 3 3" xfId="14859"/>
    <cellStyle name="Normal 110 3 4" xfId="14860"/>
    <cellStyle name="Normal 110 3 5" xfId="14861"/>
    <cellStyle name="Normal 110 3 6" xfId="14862"/>
    <cellStyle name="Normal 110 4" xfId="14863"/>
    <cellStyle name="Normal 110 4 2" xfId="14864"/>
    <cellStyle name="Normal 110 4 2 2" xfId="14865"/>
    <cellStyle name="Normal 110 4 2 2 2" xfId="14866"/>
    <cellStyle name="Normal 110 4 2 3" xfId="14867"/>
    <cellStyle name="Normal 110 4 2 4" xfId="14868"/>
    <cellStyle name="Normal 110 4 3" xfId="14869"/>
    <cellStyle name="Normal 110 4 3 2" xfId="14870"/>
    <cellStyle name="Normal 110 4 4" xfId="14871"/>
    <cellStyle name="Normal 110 4 5" xfId="14872"/>
    <cellStyle name="Normal 110 5" xfId="14873"/>
    <cellStyle name="Normal 110 5 2" xfId="14874"/>
    <cellStyle name="Normal 110 5 2 2" xfId="14875"/>
    <cellStyle name="Normal 110 5 3" xfId="14876"/>
    <cellStyle name="Normal 110 5 4" xfId="14877"/>
    <cellStyle name="Normal 110 6" xfId="14878"/>
    <cellStyle name="Normal 110 6 2" xfId="14879"/>
    <cellStyle name="Normal 110 6 3" xfId="14880"/>
    <cellStyle name="Normal 110 7" xfId="14881"/>
    <cellStyle name="Normal 110 7 2" xfId="14882"/>
    <cellStyle name="Normal 110 8" xfId="14883"/>
    <cellStyle name="Normal 110 9" xfId="14884"/>
    <cellStyle name="Normal 111" xfId="14885"/>
    <cellStyle name="Normal 111 2" xfId="14886"/>
    <cellStyle name="Normal 111 2 2" xfId="14887"/>
    <cellStyle name="Normal 111 2 2 2" xfId="14888"/>
    <cellStyle name="Normal 111 2 2 2 2" xfId="14889"/>
    <cellStyle name="Normal 111 2 2 3" xfId="14890"/>
    <cellStyle name="Normal 111 2 2 4" xfId="14891"/>
    <cellStyle name="Normal 111 2 3" xfId="14892"/>
    <cellStyle name="Normal 111 2 3 2" xfId="14893"/>
    <cellStyle name="Normal 111 2 3 3" xfId="14894"/>
    <cellStyle name="Normal 111 2 4" xfId="14895"/>
    <cellStyle name="Normal 111 2 5" xfId="14896"/>
    <cellStyle name="Normal 111 2 6" xfId="14897"/>
    <cellStyle name="Normal 111 3" xfId="14898"/>
    <cellStyle name="Normal 111 3 2" xfId="14899"/>
    <cellStyle name="Normal 111 3 2 2" xfId="14900"/>
    <cellStyle name="Normal 111 3 2 2 2" xfId="14901"/>
    <cellStyle name="Normal 111 3 2 3" xfId="14902"/>
    <cellStyle name="Normal 111 3 2 4" xfId="14903"/>
    <cellStyle name="Normal 111 3 3" xfId="14904"/>
    <cellStyle name="Normal 111 3 3 2" xfId="14905"/>
    <cellStyle name="Normal 111 3 4" xfId="14906"/>
    <cellStyle name="Normal 111 3 5" xfId="14907"/>
    <cellStyle name="Normal 111 4" xfId="14908"/>
    <cellStyle name="Normal 111 4 2" xfId="14909"/>
    <cellStyle name="Normal 111 4 2 2" xfId="14910"/>
    <cellStyle name="Normal 111 4 3" xfId="14911"/>
    <cellStyle name="Normal 111 4 4" xfId="14912"/>
    <cellStyle name="Normal 111 5" xfId="14913"/>
    <cellStyle name="Normal 111 5 2" xfId="14914"/>
    <cellStyle name="Normal 111 5 3" xfId="14915"/>
    <cellStyle name="Normal 111 6" xfId="14916"/>
    <cellStyle name="Normal 111 6 2" xfId="14917"/>
    <cellStyle name="Normal 111 7" xfId="14918"/>
    <cellStyle name="Normal 111 8" xfId="14919"/>
    <cellStyle name="Normal 112" xfId="14920"/>
    <cellStyle name="Normal 112 2" xfId="14921"/>
    <cellStyle name="Normal 112 2 2" xfId="14922"/>
    <cellStyle name="Normal 112 2 2 2" xfId="14923"/>
    <cellStyle name="Normal 112 2 2 2 2" xfId="14924"/>
    <cellStyle name="Normal 112 2 2 3" xfId="14925"/>
    <cellStyle name="Normal 112 2 2 4" xfId="14926"/>
    <cellStyle name="Normal 112 2 3" xfId="14927"/>
    <cellStyle name="Normal 112 2 3 2" xfId="14928"/>
    <cellStyle name="Normal 112 2 3 3" xfId="14929"/>
    <cellStyle name="Normal 112 2 4" xfId="14930"/>
    <cellStyle name="Normal 112 2 5" xfId="14931"/>
    <cellStyle name="Normal 112 2 6" xfId="14932"/>
    <cellStyle name="Normal 112 3" xfId="14933"/>
    <cellStyle name="Normal 112 3 2" xfId="14934"/>
    <cellStyle name="Normal 112 3 2 2" xfId="14935"/>
    <cellStyle name="Normal 112 3 2 2 2" xfId="14936"/>
    <cellStyle name="Normal 112 3 2 3" xfId="14937"/>
    <cellStyle name="Normal 112 3 2 4" xfId="14938"/>
    <cellStyle name="Normal 112 3 3" xfId="14939"/>
    <cellStyle name="Normal 112 3 3 2" xfId="14940"/>
    <cellStyle name="Normal 112 3 4" xfId="14941"/>
    <cellStyle name="Normal 112 3 5" xfId="14942"/>
    <cellStyle name="Normal 112 4" xfId="14943"/>
    <cellStyle name="Normal 112 4 2" xfId="14944"/>
    <cellStyle name="Normal 112 4 2 2" xfId="14945"/>
    <cellStyle name="Normal 112 4 3" xfId="14946"/>
    <cellStyle name="Normal 112 4 4" xfId="14947"/>
    <cellStyle name="Normal 112 5" xfId="14948"/>
    <cellStyle name="Normal 112 5 2" xfId="14949"/>
    <cellStyle name="Normal 112 5 3" xfId="14950"/>
    <cellStyle name="Normal 112 6" xfId="14951"/>
    <cellStyle name="Normal 112 6 2" xfId="14952"/>
    <cellStyle name="Normal 112 7" xfId="14953"/>
    <cellStyle name="Normal 112 8" xfId="14954"/>
    <cellStyle name="Normal 113" xfId="14955"/>
    <cellStyle name="Normal 113 2" xfId="14956"/>
    <cellStyle name="Normal 113 2 2" xfId="14957"/>
    <cellStyle name="Normal 113 2 2 2" xfId="14958"/>
    <cellStyle name="Normal 113 2 2 2 2" xfId="14959"/>
    <cellStyle name="Normal 113 2 2 3" xfId="14960"/>
    <cellStyle name="Normal 113 2 2 4" xfId="14961"/>
    <cellStyle name="Normal 113 2 3" xfId="14962"/>
    <cellStyle name="Normal 113 2 3 2" xfId="14963"/>
    <cellStyle name="Normal 113 2 3 3" xfId="14964"/>
    <cellStyle name="Normal 113 2 4" xfId="14965"/>
    <cellStyle name="Normal 113 2 5" xfId="14966"/>
    <cellStyle name="Normal 113 2 6" xfId="14967"/>
    <cellStyle name="Normal 113 3" xfId="14968"/>
    <cellStyle name="Normal 113 3 2" xfId="14969"/>
    <cellStyle name="Normal 113 3 2 2" xfId="14970"/>
    <cellStyle name="Normal 113 3 2 2 2" xfId="14971"/>
    <cellStyle name="Normal 113 3 2 3" xfId="14972"/>
    <cellStyle name="Normal 113 3 2 4" xfId="14973"/>
    <cellStyle name="Normal 113 3 3" xfId="14974"/>
    <cellStyle name="Normal 113 3 3 2" xfId="14975"/>
    <cellStyle name="Normal 113 3 4" xfId="14976"/>
    <cellStyle name="Normal 113 3 5" xfId="14977"/>
    <cellStyle name="Normal 113 4" xfId="14978"/>
    <cellStyle name="Normal 113 4 2" xfId="14979"/>
    <cellStyle name="Normal 113 4 2 2" xfId="14980"/>
    <cellStyle name="Normal 113 4 3" xfId="14981"/>
    <cellStyle name="Normal 113 4 4" xfId="14982"/>
    <cellStyle name="Normal 113 5" xfId="14983"/>
    <cellStyle name="Normal 113 5 2" xfId="14984"/>
    <cellStyle name="Normal 113 5 3" xfId="14985"/>
    <cellStyle name="Normal 113 6" xfId="14986"/>
    <cellStyle name="Normal 113 6 2" xfId="14987"/>
    <cellStyle name="Normal 113 7" xfId="14988"/>
    <cellStyle name="Normal 113 8" xfId="14989"/>
    <cellStyle name="Normal 114" xfId="14990"/>
    <cellStyle name="Normal 114 2" xfId="14991"/>
    <cellStyle name="Normal 114 2 2" xfId="14992"/>
    <cellStyle name="Normal 114 2 2 2" xfId="14993"/>
    <cellStyle name="Normal 114 2 2 2 2" xfId="14994"/>
    <cellStyle name="Normal 114 2 2 3" xfId="14995"/>
    <cellStyle name="Normal 114 2 2 4" xfId="14996"/>
    <cellStyle name="Normal 114 2 3" xfId="14997"/>
    <cellStyle name="Normal 114 2 3 2" xfId="14998"/>
    <cellStyle name="Normal 114 2 3 3" xfId="14999"/>
    <cellStyle name="Normal 114 2 4" xfId="15000"/>
    <cellStyle name="Normal 114 2 5" xfId="15001"/>
    <cellStyle name="Normal 114 2 6" xfId="15002"/>
    <cellStyle name="Normal 114 3" xfId="15003"/>
    <cellStyle name="Normal 114 3 2" xfId="15004"/>
    <cellStyle name="Normal 114 3 2 2" xfId="15005"/>
    <cellStyle name="Normal 114 3 2 2 2" xfId="15006"/>
    <cellStyle name="Normal 114 3 2 3" xfId="15007"/>
    <cellStyle name="Normal 114 3 2 4" xfId="15008"/>
    <cellStyle name="Normal 114 3 3" xfId="15009"/>
    <cellStyle name="Normal 114 3 3 2" xfId="15010"/>
    <cellStyle name="Normal 114 3 4" xfId="15011"/>
    <cellStyle name="Normal 114 3 5" xfId="15012"/>
    <cellStyle name="Normal 114 4" xfId="15013"/>
    <cellStyle name="Normal 114 4 2" xfId="15014"/>
    <cellStyle name="Normal 114 4 2 2" xfId="15015"/>
    <cellStyle name="Normal 114 4 3" xfId="15016"/>
    <cellStyle name="Normal 114 4 4" xfId="15017"/>
    <cellStyle name="Normal 114 5" xfId="15018"/>
    <cellStyle name="Normal 114 5 2" xfId="15019"/>
    <cellStyle name="Normal 114 5 3" xfId="15020"/>
    <cellStyle name="Normal 114 6" xfId="15021"/>
    <cellStyle name="Normal 114 6 2" xfId="15022"/>
    <cellStyle name="Normal 114 7" xfId="15023"/>
    <cellStyle name="Normal 114 8" xfId="15024"/>
    <cellStyle name="Normal 115" xfId="15025"/>
    <cellStyle name="Normal 115 2" xfId="15026"/>
    <cellStyle name="Normal 115 2 2" xfId="15027"/>
    <cellStyle name="Normal 115 2 2 2" xfId="15028"/>
    <cellStyle name="Normal 115 2 2 2 2" xfId="15029"/>
    <cellStyle name="Normal 115 2 2 3" xfId="15030"/>
    <cellStyle name="Normal 115 2 2 4" xfId="15031"/>
    <cellStyle name="Normal 115 2 3" xfId="15032"/>
    <cellStyle name="Normal 115 2 3 2" xfId="15033"/>
    <cellStyle name="Normal 115 2 3 3" xfId="15034"/>
    <cellStyle name="Normal 115 2 4" xfId="15035"/>
    <cellStyle name="Normal 115 2 5" xfId="15036"/>
    <cellStyle name="Normal 115 2 6" xfId="15037"/>
    <cellStyle name="Normal 115 3" xfId="15038"/>
    <cellStyle name="Normal 115 3 2" xfId="15039"/>
    <cellStyle name="Normal 115 3 2 2" xfId="15040"/>
    <cellStyle name="Normal 115 3 2 2 2" xfId="15041"/>
    <cellStyle name="Normal 115 3 2 3" xfId="15042"/>
    <cellStyle name="Normal 115 3 2 4" xfId="15043"/>
    <cellStyle name="Normal 115 3 3" xfId="15044"/>
    <cellStyle name="Normal 115 3 3 2" xfId="15045"/>
    <cellStyle name="Normal 115 3 4" xfId="15046"/>
    <cellStyle name="Normal 115 3 5" xfId="15047"/>
    <cellStyle name="Normal 115 4" xfId="15048"/>
    <cellStyle name="Normal 115 4 2" xfId="15049"/>
    <cellStyle name="Normal 115 4 2 2" xfId="15050"/>
    <cellStyle name="Normal 115 4 3" xfId="15051"/>
    <cellStyle name="Normal 115 4 4" xfId="15052"/>
    <cellStyle name="Normal 115 5" xfId="15053"/>
    <cellStyle name="Normal 115 5 2" xfId="15054"/>
    <cellStyle name="Normal 115 5 3" xfId="15055"/>
    <cellStyle name="Normal 115 6" xfId="15056"/>
    <cellStyle name="Normal 115 6 2" xfId="15057"/>
    <cellStyle name="Normal 115 7" xfId="15058"/>
    <cellStyle name="Normal 115 8" xfId="15059"/>
    <cellStyle name="Normal 116" xfId="15060"/>
    <cellStyle name="Normal 116 2" xfId="15061"/>
    <cellStyle name="Normal 116 2 2" xfId="15062"/>
    <cellStyle name="Normal 116 2 2 2" xfId="15063"/>
    <cellStyle name="Normal 116 2 2 2 2" xfId="15064"/>
    <cellStyle name="Normal 116 2 2 3" xfId="15065"/>
    <cellStyle name="Normal 116 2 2 4" xfId="15066"/>
    <cellStyle name="Normal 116 2 3" xfId="15067"/>
    <cellStyle name="Normal 116 2 3 2" xfId="15068"/>
    <cellStyle name="Normal 116 2 3 3" xfId="15069"/>
    <cellStyle name="Normal 116 2 4" xfId="15070"/>
    <cellStyle name="Normal 116 2 5" xfId="15071"/>
    <cellStyle name="Normal 116 2 6" xfId="15072"/>
    <cellStyle name="Normal 116 3" xfId="15073"/>
    <cellStyle name="Normal 116 3 2" xfId="15074"/>
    <cellStyle name="Normal 116 3 2 2" xfId="15075"/>
    <cellStyle name="Normal 116 3 2 2 2" xfId="15076"/>
    <cellStyle name="Normal 116 3 2 3" xfId="15077"/>
    <cellStyle name="Normal 116 3 2 4" xfId="15078"/>
    <cellStyle name="Normal 116 3 3" xfId="15079"/>
    <cellStyle name="Normal 116 3 3 2" xfId="15080"/>
    <cellStyle name="Normal 116 3 4" xfId="15081"/>
    <cellStyle name="Normal 116 3 5" xfId="15082"/>
    <cellStyle name="Normal 116 4" xfId="15083"/>
    <cellStyle name="Normal 116 4 2" xfId="15084"/>
    <cellStyle name="Normal 116 4 2 2" xfId="15085"/>
    <cellStyle name="Normal 116 4 3" xfId="15086"/>
    <cellStyle name="Normal 116 4 4" xfId="15087"/>
    <cellStyle name="Normal 116 5" xfId="15088"/>
    <cellStyle name="Normal 116 5 2" xfId="15089"/>
    <cellStyle name="Normal 116 5 3" xfId="15090"/>
    <cellStyle name="Normal 116 6" xfId="15091"/>
    <cellStyle name="Normal 116 6 2" xfId="15092"/>
    <cellStyle name="Normal 116 7" xfId="15093"/>
    <cellStyle name="Normal 116 8" xfId="15094"/>
    <cellStyle name="Normal 117" xfId="15095"/>
    <cellStyle name="Normal 117 2" xfId="15096"/>
    <cellStyle name="Normal 117 2 2" xfId="15097"/>
    <cellStyle name="Normal 117 2 2 2" xfId="15098"/>
    <cellStyle name="Normal 117 2 2 2 2" xfId="15099"/>
    <cellStyle name="Normal 117 2 2 3" xfId="15100"/>
    <cellStyle name="Normal 117 2 2 4" xfId="15101"/>
    <cellStyle name="Normal 117 2 3" xfId="15102"/>
    <cellStyle name="Normal 117 2 3 2" xfId="15103"/>
    <cellStyle name="Normal 117 2 3 3" xfId="15104"/>
    <cellStyle name="Normal 117 2 4" xfId="15105"/>
    <cellStyle name="Normal 117 2 5" xfId="15106"/>
    <cellStyle name="Normal 117 2 6" xfId="15107"/>
    <cellStyle name="Normal 117 3" xfId="15108"/>
    <cellStyle name="Normal 117 3 2" xfId="15109"/>
    <cellStyle name="Normal 117 3 2 2" xfId="15110"/>
    <cellStyle name="Normal 117 3 2 2 2" xfId="15111"/>
    <cellStyle name="Normal 117 3 2 3" xfId="15112"/>
    <cellStyle name="Normal 117 3 2 4" xfId="15113"/>
    <cellStyle name="Normal 117 3 3" xfId="15114"/>
    <cellStyle name="Normal 117 3 3 2" xfId="15115"/>
    <cellStyle name="Normal 117 3 4" xfId="15116"/>
    <cellStyle name="Normal 117 3 5" xfId="15117"/>
    <cellStyle name="Normal 117 4" xfId="15118"/>
    <cellStyle name="Normal 117 4 2" xfId="15119"/>
    <cellStyle name="Normal 117 4 2 2" xfId="15120"/>
    <cellStyle name="Normal 117 4 3" xfId="15121"/>
    <cellStyle name="Normal 117 4 4" xfId="15122"/>
    <cellStyle name="Normal 117 5" xfId="15123"/>
    <cellStyle name="Normal 117 5 2" xfId="15124"/>
    <cellStyle name="Normal 117 5 3" xfId="15125"/>
    <cellStyle name="Normal 117 6" xfId="15126"/>
    <cellStyle name="Normal 117 6 2" xfId="15127"/>
    <cellStyle name="Normal 117 7" xfId="15128"/>
    <cellStyle name="Normal 117 8" xfId="15129"/>
    <cellStyle name="Normal 118" xfId="15130"/>
    <cellStyle name="Normal 118 2" xfId="15131"/>
    <cellStyle name="Normal 118 2 2" xfId="15132"/>
    <cellStyle name="Normal 118 2 2 2" xfId="15133"/>
    <cellStyle name="Normal 118 2 2 2 2" xfId="15134"/>
    <cellStyle name="Normal 118 2 2 3" xfId="15135"/>
    <cellStyle name="Normal 118 2 2 4" xfId="15136"/>
    <cellStyle name="Normal 118 2 3" xfId="15137"/>
    <cellStyle name="Normal 118 2 3 2" xfId="15138"/>
    <cellStyle name="Normal 118 2 3 3" xfId="15139"/>
    <cellStyle name="Normal 118 2 4" xfId="15140"/>
    <cellStyle name="Normal 118 2 5" xfId="15141"/>
    <cellStyle name="Normal 118 2 6" xfId="15142"/>
    <cellStyle name="Normal 118 3" xfId="15143"/>
    <cellStyle name="Normal 118 3 2" xfId="15144"/>
    <cellStyle name="Normal 118 3 2 2" xfId="15145"/>
    <cellStyle name="Normal 118 3 2 2 2" xfId="15146"/>
    <cellStyle name="Normal 118 3 2 3" xfId="15147"/>
    <cellStyle name="Normal 118 3 2 4" xfId="15148"/>
    <cellStyle name="Normal 118 3 3" xfId="15149"/>
    <cellStyle name="Normal 118 3 3 2" xfId="15150"/>
    <cellStyle name="Normal 118 3 4" xfId="15151"/>
    <cellStyle name="Normal 118 3 5" xfId="15152"/>
    <cellStyle name="Normal 118 4" xfId="15153"/>
    <cellStyle name="Normal 118 4 2" xfId="15154"/>
    <cellStyle name="Normal 118 4 2 2" xfId="15155"/>
    <cellStyle name="Normal 118 4 3" xfId="15156"/>
    <cellStyle name="Normal 118 4 4" xfId="15157"/>
    <cellStyle name="Normal 118 5" xfId="15158"/>
    <cellStyle name="Normal 118 5 2" xfId="15159"/>
    <cellStyle name="Normal 118 5 3" xfId="15160"/>
    <cellStyle name="Normal 118 6" xfId="15161"/>
    <cellStyle name="Normal 118 6 2" xfId="15162"/>
    <cellStyle name="Normal 118 7" xfId="15163"/>
    <cellStyle name="Normal 118 8" xfId="15164"/>
    <cellStyle name="Normal 119" xfId="15165"/>
    <cellStyle name="Normal 119 2" xfId="15166"/>
    <cellStyle name="Normal 119 2 2" xfId="15167"/>
    <cellStyle name="Normal 119 2 2 2" xfId="15168"/>
    <cellStyle name="Normal 119 2 2 2 2" xfId="15169"/>
    <cellStyle name="Normal 119 2 2 3" xfId="15170"/>
    <cellStyle name="Normal 119 2 2 4" xfId="15171"/>
    <cellStyle name="Normal 119 2 3" xfId="15172"/>
    <cellStyle name="Normal 119 2 3 2" xfId="15173"/>
    <cellStyle name="Normal 119 2 3 3" xfId="15174"/>
    <cellStyle name="Normal 119 2 4" xfId="15175"/>
    <cellStyle name="Normal 119 2 5" xfId="15176"/>
    <cellStyle name="Normal 119 2 6" xfId="15177"/>
    <cellStyle name="Normal 119 3" xfId="15178"/>
    <cellStyle name="Normal 119 3 2" xfId="15179"/>
    <cellStyle name="Normal 119 3 2 2" xfId="15180"/>
    <cellStyle name="Normal 119 3 2 2 2" xfId="15181"/>
    <cellStyle name="Normal 119 3 2 3" xfId="15182"/>
    <cellStyle name="Normal 119 3 2 4" xfId="15183"/>
    <cellStyle name="Normal 119 3 3" xfId="15184"/>
    <cellStyle name="Normal 119 3 3 2" xfId="15185"/>
    <cellStyle name="Normal 119 3 4" xfId="15186"/>
    <cellStyle name="Normal 119 3 5" xfId="15187"/>
    <cellStyle name="Normal 119 4" xfId="15188"/>
    <cellStyle name="Normal 119 4 2" xfId="15189"/>
    <cellStyle name="Normal 119 4 2 2" xfId="15190"/>
    <cellStyle name="Normal 119 4 3" xfId="15191"/>
    <cellStyle name="Normal 119 4 4" xfId="15192"/>
    <cellStyle name="Normal 119 5" xfId="15193"/>
    <cellStyle name="Normal 119 5 2" xfId="15194"/>
    <cellStyle name="Normal 119 5 3" xfId="15195"/>
    <cellStyle name="Normal 119 6" xfId="15196"/>
    <cellStyle name="Normal 119 6 2" xfId="15197"/>
    <cellStyle name="Normal 119 7" xfId="15198"/>
    <cellStyle name="Normal 119 8" xfId="15199"/>
    <cellStyle name="Normal 12" xfId="15200"/>
    <cellStyle name="Normal 12 2" xfId="15201"/>
    <cellStyle name="Normal 12 2 2" xfId="15202"/>
    <cellStyle name="Normal 12 2 2 2" xfId="15203"/>
    <cellStyle name="Normal 12 2 3" xfId="15204"/>
    <cellStyle name="Normal 12 2 4" xfId="15205"/>
    <cellStyle name="Normal 12 2 5" xfId="15206"/>
    <cellStyle name="Normal 12 2_15-FINANCEIRAS" xfId="15207"/>
    <cellStyle name="Normal 12 3" xfId="15208"/>
    <cellStyle name="Normal 12 3 2" xfId="15209"/>
    <cellStyle name="Normal 12 3_15-FINANCEIRAS" xfId="15210"/>
    <cellStyle name="Normal 12 4" xfId="15211"/>
    <cellStyle name="Normal 12 4 2" xfId="15212"/>
    <cellStyle name="Normal 12 4_15-FINANCEIRAS" xfId="15213"/>
    <cellStyle name="Normal 12 5" xfId="15214"/>
    <cellStyle name="Normal 12 6" xfId="15215"/>
    <cellStyle name="Normal 12 7" xfId="15216"/>
    <cellStyle name="Normal 12_1.1 - Apuração IRPJ_CSLL - 2100 - 2012_MAI_V1" xfId="15217"/>
    <cellStyle name="Normal 120" xfId="15218"/>
    <cellStyle name="Normal 120 2" xfId="15219"/>
    <cellStyle name="Normal 120 2 2" xfId="15220"/>
    <cellStyle name="Normal 120 2 2 2" xfId="15221"/>
    <cellStyle name="Normal 120 2 2 2 2" xfId="15222"/>
    <cellStyle name="Normal 120 2 2 3" xfId="15223"/>
    <cellStyle name="Normal 120 2 2 4" xfId="15224"/>
    <cellStyle name="Normal 120 2 3" xfId="15225"/>
    <cellStyle name="Normal 120 2 3 2" xfId="15226"/>
    <cellStyle name="Normal 120 2 3 3" xfId="15227"/>
    <cellStyle name="Normal 120 2 4" xfId="15228"/>
    <cellStyle name="Normal 120 2 5" xfId="15229"/>
    <cellStyle name="Normal 120 2 6" xfId="15230"/>
    <cellStyle name="Normal 120 3" xfId="15231"/>
    <cellStyle name="Normal 120 3 2" xfId="15232"/>
    <cellStyle name="Normal 120 3 2 2" xfId="15233"/>
    <cellStyle name="Normal 120 3 2 2 2" xfId="15234"/>
    <cellStyle name="Normal 120 3 2 3" xfId="15235"/>
    <cellStyle name="Normal 120 3 2 4" xfId="15236"/>
    <cellStyle name="Normal 120 3 3" xfId="15237"/>
    <cellStyle name="Normal 120 3 3 2" xfId="15238"/>
    <cellStyle name="Normal 120 3 4" xfId="15239"/>
    <cellStyle name="Normal 120 3 5" xfId="15240"/>
    <cellStyle name="Normal 120 4" xfId="15241"/>
    <cellStyle name="Normal 120 4 2" xfId="15242"/>
    <cellStyle name="Normal 120 4 2 2" xfId="15243"/>
    <cellStyle name="Normal 120 4 3" xfId="15244"/>
    <cellStyle name="Normal 120 4 4" xfId="15245"/>
    <cellStyle name="Normal 120 5" xfId="15246"/>
    <cellStyle name="Normal 120 5 2" xfId="15247"/>
    <cellStyle name="Normal 120 5 3" xfId="15248"/>
    <cellStyle name="Normal 120 6" xfId="15249"/>
    <cellStyle name="Normal 120 6 2" xfId="15250"/>
    <cellStyle name="Normal 120 7" xfId="15251"/>
    <cellStyle name="Normal 120 8" xfId="15252"/>
    <cellStyle name="Normal 121" xfId="15253"/>
    <cellStyle name="Normal 121 2" xfId="15254"/>
    <cellStyle name="Normal 121 2 2" xfId="15255"/>
    <cellStyle name="Normal 121 2 2 2" xfId="15256"/>
    <cellStyle name="Normal 121 2 2 2 2" xfId="15257"/>
    <cellStyle name="Normal 121 2 2 3" xfId="15258"/>
    <cellStyle name="Normal 121 2 2 4" xfId="15259"/>
    <cellStyle name="Normal 121 2 3" xfId="15260"/>
    <cellStyle name="Normal 121 2 3 2" xfId="15261"/>
    <cellStyle name="Normal 121 2 3 3" xfId="15262"/>
    <cellStyle name="Normal 121 2 4" xfId="15263"/>
    <cellStyle name="Normal 121 2 5" xfId="15264"/>
    <cellStyle name="Normal 121 2 6" xfId="15265"/>
    <cellStyle name="Normal 121 3" xfId="15266"/>
    <cellStyle name="Normal 121 3 2" xfId="15267"/>
    <cellStyle name="Normal 121 3 2 2" xfId="15268"/>
    <cellStyle name="Normal 121 3 2 2 2" xfId="15269"/>
    <cellStyle name="Normal 121 3 2 3" xfId="15270"/>
    <cellStyle name="Normal 121 3 2 4" xfId="15271"/>
    <cellStyle name="Normal 121 3 3" xfId="15272"/>
    <cellStyle name="Normal 121 3 3 2" xfId="15273"/>
    <cellStyle name="Normal 121 3 4" xfId="15274"/>
    <cellStyle name="Normal 121 3 5" xfId="15275"/>
    <cellStyle name="Normal 121 4" xfId="15276"/>
    <cellStyle name="Normal 121 4 2" xfId="15277"/>
    <cellStyle name="Normal 121 4 2 2" xfId="15278"/>
    <cellStyle name="Normal 121 4 3" xfId="15279"/>
    <cellStyle name="Normal 121 4 4" xfId="15280"/>
    <cellStyle name="Normal 121 5" xfId="15281"/>
    <cellStyle name="Normal 121 5 2" xfId="15282"/>
    <cellStyle name="Normal 121 5 3" xfId="15283"/>
    <cellStyle name="Normal 121 6" xfId="15284"/>
    <cellStyle name="Normal 121 6 2" xfId="15285"/>
    <cellStyle name="Normal 121 7" xfId="15286"/>
    <cellStyle name="Normal 121 8" xfId="15287"/>
    <cellStyle name="Normal 122" xfId="15288"/>
    <cellStyle name="Normal 122 2" xfId="15289"/>
    <cellStyle name="Normal 122 2 2" xfId="15290"/>
    <cellStyle name="Normal 122 2 2 2" xfId="15291"/>
    <cellStyle name="Normal 122 2 2 2 2" xfId="15292"/>
    <cellStyle name="Normal 122 2 2 3" xfId="15293"/>
    <cellStyle name="Normal 122 2 2 4" xfId="15294"/>
    <cellStyle name="Normal 122 2 3" xfId="15295"/>
    <cellStyle name="Normal 122 2 3 2" xfId="15296"/>
    <cellStyle name="Normal 122 2 3 3" xfId="15297"/>
    <cellStyle name="Normal 122 2 4" xfId="15298"/>
    <cellStyle name="Normal 122 2 5" xfId="15299"/>
    <cellStyle name="Normal 122 2 6" xfId="15300"/>
    <cellStyle name="Normal 122 3" xfId="15301"/>
    <cellStyle name="Normal 122 3 2" xfId="15302"/>
    <cellStyle name="Normal 122 3 2 2" xfId="15303"/>
    <cellStyle name="Normal 122 3 2 2 2" xfId="15304"/>
    <cellStyle name="Normal 122 3 2 3" xfId="15305"/>
    <cellStyle name="Normal 122 3 2 4" xfId="15306"/>
    <cellStyle name="Normal 122 3 3" xfId="15307"/>
    <cellStyle name="Normal 122 3 3 2" xfId="15308"/>
    <cellStyle name="Normal 122 3 4" xfId="15309"/>
    <cellStyle name="Normal 122 3 5" xfId="15310"/>
    <cellStyle name="Normal 122 4" xfId="15311"/>
    <cellStyle name="Normal 122 4 2" xfId="15312"/>
    <cellStyle name="Normal 122 4 2 2" xfId="15313"/>
    <cellStyle name="Normal 122 4 3" xfId="15314"/>
    <cellStyle name="Normal 122 4 4" xfId="15315"/>
    <cellStyle name="Normal 122 5" xfId="15316"/>
    <cellStyle name="Normal 122 5 2" xfId="15317"/>
    <cellStyle name="Normal 122 5 3" xfId="15318"/>
    <cellStyle name="Normal 122 6" xfId="15319"/>
    <cellStyle name="Normal 122 6 2" xfId="15320"/>
    <cellStyle name="Normal 122 7" xfId="15321"/>
    <cellStyle name="Normal 122 8" xfId="15322"/>
    <cellStyle name="Normal 123" xfId="15323"/>
    <cellStyle name="Normal 123 2" xfId="15324"/>
    <cellStyle name="Normal 123 2 2" xfId="15325"/>
    <cellStyle name="Normal 123 2 2 2" xfId="15326"/>
    <cellStyle name="Normal 123 2 2 2 2" xfId="15327"/>
    <cellStyle name="Normal 123 2 2 3" xfId="15328"/>
    <cellStyle name="Normal 123 2 2 4" xfId="15329"/>
    <cellStyle name="Normal 123 2 3" xfId="15330"/>
    <cellStyle name="Normal 123 2 3 2" xfId="15331"/>
    <cellStyle name="Normal 123 2 3 3" xfId="15332"/>
    <cellStyle name="Normal 123 2 4" xfId="15333"/>
    <cellStyle name="Normal 123 2 5" xfId="15334"/>
    <cellStyle name="Normal 123 2 6" xfId="15335"/>
    <cellStyle name="Normal 123 3" xfId="15336"/>
    <cellStyle name="Normal 123 3 2" xfId="15337"/>
    <cellStyle name="Normal 123 3 2 2" xfId="15338"/>
    <cellStyle name="Normal 123 3 2 2 2" xfId="15339"/>
    <cellStyle name="Normal 123 3 2 3" xfId="15340"/>
    <cellStyle name="Normal 123 3 2 4" xfId="15341"/>
    <cellStyle name="Normal 123 3 3" xfId="15342"/>
    <cellStyle name="Normal 123 3 3 2" xfId="15343"/>
    <cellStyle name="Normal 123 3 4" xfId="15344"/>
    <cellStyle name="Normal 123 3 5" xfId="15345"/>
    <cellStyle name="Normal 123 4" xfId="15346"/>
    <cellStyle name="Normal 123 4 2" xfId="15347"/>
    <cellStyle name="Normal 123 4 2 2" xfId="15348"/>
    <cellStyle name="Normal 123 4 3" xfId="15349"/>
    <cellStyle name="Normal 123 4 4" xfId="15350"/>
    <cellStyle name="Normal 123 5" xfId="15351"/>
    <cellStyle name="Normal 123 5 2" xfId="15352"/>
    <cellStyle name="Normal 123 5 3" xfId="15353"/>
    <cellStyle name="Normal 123 6" xfId="15354"/>
    <cellStyle name="Normal 123 6 2" xfId="15355"/>
    <cellStyle name="Normal 123 7" xfId="15356"/>
    <cellStyle name="Normal 123 8" xfId="15357"/>
    <cellStyle name="Normal 124" xfId="15358"/>
    <cellStyle name="Normal 124 2" xfId="15359"/>
    <cellStyle name="Normal 124 2 2" xfId="15360"/>
    <cellStyle name="Normal 124 2 2 2" xfId="15361"/>
    <cellStyle name="Normal 124 2 2 2 2" xfId="15362"/>
    <cellStyle name="Normal 124 2 2 3" xfId="15363"/>
    <cellStyle name="Normal 124 2 2 4" xfId="15364"/>
    <cellStyle name="Normal 124 2 3" xfId="15365"/>
    <cellStyle name="Normal 124 2 3 2" xfId="15366"/>
    <cellStyle name="Normal 124 2 3 3" xfId="15367"/>
    <cellStyle name="Normal 124 2 4" xfId="15368"/>
    <cellStyle name="Normal 124 2 5" xfId="15369"/>
    <cellStyle name="Normal 124 2 6" xfId="15370"/>
    <cellStyle name="Normal 124 3" xfId="15371"/>
    <cellStyle name="Normal 124 3 2" xfId="15372"/>
    <cellStyle name="Normal 124 3 2 2" xfId="15373"/>
    <cellStyle name="Normal 124 3 2 2 2" xfId="15374"/>
    <cellStyle name="Normal 124 3 2 3" xfId="15375"/>
    <cellStyle name="Normal 124 3 2 4" xfId="15376"/>
    <cellStyle name="Normal 124 3 3" xfId="15377"/>
    <cellStyle name="Normal 124 3 3 2" xfId="15378"/>
    <cellStyle name="Normal 124 3 4" xfId="15379"/>
    <cellStyle name="Normal 124 3 5" xfId="15380"/>
    <cellStyle name="Normal 124 4" xfId="15381"/>
    <cellStyle name="Normal 124 4 2" xfId="15382"/>
    <cellStyle name="Normal 124 4 2 2" xfId="15383"/>
    <cellStyle name="Normal 124 4 3" xfId="15384"/>
    <cellStyle name="Normal 124 4 4" xfId="15385"/>
    <cellStyle name="Normal 124 5" xfId="15386"/>
    <cellStyle name="Normal 124 5 2" xfId="15387"/>
    <cellStyle name="Normal 124 5 3" xfId="15388"/>
    <cellStyle name="Normal 124 6" xfId="15389"/>
    <cellStyle name="Normal 124 6 2" xfId="15390"/>
    <cellStyle name="Normal 124 7" xfId="15391"/>
    <cellStyle name="Normal 124 8" xfId="15392"/>
    <cellStyle name="Normal 125" xfId="15393"/>
    <cellStyle name="Normal 125 2" xfId="15394"/>
    <cellStyle name="Normal 125 2 2" xfId="15395"/>
    <cellStyle name="Normal 125 2 2 2" xfId="15396"/>
    <cellStyle name="Normal 125 2 2 2 2" xfId="15397"/>
    <cellStyle name="Normal 125 2 2 3" xfId="15398"/>
    <cellStyle name="Normal 125 2 2 4" xfId="15399"/>
    <cellStyle name="Normal 125 2 3" xfId="15400"/>
    <cellStyle name="Normal 125 2 3 2" xfId="15401"/>
    <cellStyle name="Normal 125 2 3 3" xfId="15402"/>
    <cellStyle name="Normal 125 2 4" xfId="15403"/>
    <cellStyle name="Normal 125 2 5" xfId="15404"/>
    <cellStyle name="Normal 125 2 6" xfId="15405"/>
    <cellStyle name="Normal 125 3" xfId="15406"/>
    <cellStyle name="Normal 125 3 2" xfId="15407"/>
    <cellStyle name="Normal 125 3 2 2" xfId="15408"/>
    <cellStyle name="Normal 125 3 2 2 2" xfId="15409"/>
    <cellStyle name="Normal 125 3 2 3" xfId="15410"/>
    <cellStyle name="Normal 125 3 2 4" xfId="15411"/>
    <cellStyle name="Normal 125 3 3" xfId="15412"/>
    <cellStyle name="Normal 125 3 3 2" xfId="15413"/>
    <cellStyle name="Normal 125 3 4" xfId="15414"/>
    <cellStyle name="Normal 125 3 5" xfId="15415"/>
    <cellStyle name="Normal 125 4" xfId="15416"/>
    <cellStyle name="Normal 125 4 2" xfId="15417"/>
    <cellStyle name="Normal 125 4 2 2" xfId="15418"/>
    <cellStyle name="Normal 125 4 3" xfId="15419"/>
    <cellStyle name="Normal 125 4 4" xfId="15420"/>
    <cellStyle name="Normal 125 5" xfId="15421"/>
    <cellStyle name="Normal 125 5 2" xfId="15422"/>
    <cellStyle name="Normal 125 5 3" xfId="15423"/>
    <cellStyle name="Normal 125 6" xfId="15424"/>
    <cellStyle name="Normal 125 6 2" xfId="15425"/>
    <cellStyle name="Normal 125 7" xfId="15426"/>
    <cellStyle name="Normal 125 8" xfId="15427"/>
    <cellStyle name="Normal 126" xfId="15428"/>
    <cellStyle name="Normal 126 2" xfId="15429"/>
    <cellStyle name="Normal 126 2 2" xfId="15430"/>
    <cellStyle name="Normal 126 2 2 2" xfId="15431"/>
    <cellStyle name="Normal 126 2 2 2 2" xfId="15432"/>
    <cellStyle name="Normal 126 2 2 3" xfId="15433"/>
    <cellStyle name="Normal 126 2 2 4" xfId="15434"/>
    <cellStyle name="Normal 126 2 3" xfId="15435"/>
    <cellStyle name="Normal 126 2 3 2" xfId="15436"/>
    <cellStyle name="Normal 126 2 3 3" xfId="15437"/>
    <cellStyle name="Normal 126 2 4" xfId="15438"/>
    <cellStyle name="Normal 126 2 5" xfId="15439"/>
    <cellStyle name="Normal 126 2 6" xfId="15440"/>
    <cellStyle name="Normal 126 3" xfId="15441"/>
    <cellStyle name="Normal 126 3 2" xfId="15442"/>
    <cellStyle name="Normal 126 3 2 2" xfId="15443"/>
    <cellStyle name="Normal 126 3 2 2 2" xfId="15444"/>
    <cellStyle name="Normal 126 3 2 3" xfId="15445"/>
    <cellStyle name="Normal 126 3 2 4" xfId="15446"/>
    <cellStyle name="Normal 126 3 3" xfId="15447"/>
    <cellStyle name="Normal 126 3 3 2" xfId="15448"/>
    <cellStyle name="Normal 126 3 4" xfId="15449"/>
    <cellStyle name="Normal 126 3 5" xfId="15450"/>
    <cellStyle name="Normal 126 4" xfId="15451"/>
    <cellStyle name="Normal 126 4 2" xfId="15452"/>
    <cellStyle name="Normal 126 4 2 2" xfId="15453"/>
    <cellStyle name="Normal 126 4 3" xfId="15454"/>
    <cellStyle name="Normal 126 4 4" xfId="15455"/>
    <cellStyle name="Normal 126 5" xfId="15456"/>
    <cellStyle name="Normal 126 5 2" xfId="15457"/>
    <cellStyle name="Normal 126 5 3" xfId="15458"/>
    <cellStyle name="Normal 126 6" xfId="15459"/>
    <cellStyle name="Normal 126 6 2" xfId="15460"/>
    <cellStyle name="Normal 126 7" xfId="15461"/>
    <cellStyle name="Normal 126 8" xfId="15462"/>
    <cellStyle name="Normal 127" xfId="15463"/>
    <cellStyle name="Normal 127 2" xfId="15464"/>
    <cellStyle name="Normal 127 2 2" xfId="15465"/>
    <cellStyle name="Normal 127 2 2 2" xfId="15466"/>
    <cellStyle name="Normal 127 2 2 2 2" xfId="15467"/>
    <cellStyle name="Normal 127 2 2 3" xfId="15468"/>
    <cellStyle name="Normal 127 2 2 4" xfId="15469"/>
    <cellStyle name="Normal 127 2 3" xfId="15470"/>
    <cellStyle name="Normal 127 2 3 2" xfId="15471"/>
    <cellStyle name="Normal 127 2 3 3" xfId="15472"/>
    <cellStyle name="Normal 127 2 4" xfId="15473"/>
    <cellStyle name="Normal 127 2 5" xfId="15474"/>
    <cellStyle name="Normal 127 2 6" xfId="15475"/>
    <cellStyle name="Normal 127 3" xfId="15476"/>
    <cellStyle name="Normal 127 3 2" xfId="15477"/>
    <cellStyle name="Normal 127 3 2 2" xfId="15478"/>
    <cellStyle name="Normal 127 3 2 2 2" xfId="15479"/>
    <cellStyle name="Normal 127 3 2 3" xfId="15480"/>
    <cellStyle name="Normal 127 3 2 4" xfId="15481"/>
    <cellStyle name="Normal 127 3 3" xfId="15482"/>
    <cellStyle name="Normal 127 3 3 2" xfId="15483"/>
    <cellStyle name="Normal 127 3 4" xfId="15484"/>
    <cellStyle name="Normal 127 3 5" xfId="15485"/>
    <cellStyle name="Normal 127 4" xfId="15486"/>
    <cellStyle name="Normal 127 4 2" xfId="15487"/>
    <cellStyle name="Normal 127 4 2 2" xfId="15488"/>
    <cellStyle name="Normal 127 4 3" xfId="15489"/>
    <cellStyle name="Normal 127 4 4" xfId="15490"/>
    <cellStyle name="Normal 127 5" xfId="15491"/>
    <cellStyle name="Normal 127 5 2" xfId="15492"/>
    <cellStyle name="Normal 127 5 3" xfId="15493"/>
    <cellStyle name="Normal 127 6" xfId="15494"/>
    <cellStyle name="Normal 127 6 2" xfId="15495"/>
    <cellStyle name="Normal 127 7" xfId="15496"/>
    <cellStyle name="Normal 127 8" xfId="15497"/>
    <cellStyle name="Normal 128" xfId="15498"/>
    <cellStyle name="Normal 128 2" xfId="15499"/>
    <cellStyle name="Normal 128 2 2" xfId="15500"/>
    <cellStyle name="Normal 128 2 2 2" xfId="15501"/>
    <cellStyle name="Normal 128 2 2 2 2" xfId="15502"/>
    <cellStyle name="Normal 128 2 2 3" xfId="15503"/>
    <cellStyle name="Normal 128 2 2 4" xfId="15504"/>
    <cellStyle name="Normal 128 2 3" xfId="15505"/>
    <cellStyle name="Normal 128 2 3 2" xfId="15506"/>
    <cellStyle name="Normal 128 2 3 3" xfId="15507"/>
    <cellStyle name="Normal 128 2 4" xfId="15508"/>
    <cellStyle name="Normal 128 2 5" xfId="15509"/>
    <cellStyle name="Normal 128 2 6" xfId="15510"/>
    <cellStyle name="Normal 128 3" xfId="15511"/>
    <cellStyle name="Normal 128 3 2" xfId="15512"/>
    <cellStyle name="Normal 128 3 2 2" xfId="15513"/>
    <cellStyle name="Normal 128 3 2 2 2" xfId="15514"/>
    <cellStyle name="Normal 128 3 2 3" xfId="15515"/>
    <cellStyle name="Normal 128 3 2 4" xfId="15516"/>
    <cellStyle name="Normal 128 3 3" xfId="15517"/>
    <cellStyle name="Normal 128 3 3 2" xfId="15518"/>
    <cellStyle name="Normal 128 3 4" xfId="15519"/>
    <cellStyle name="Normal 128 3 5" xfId="15520"/>
    <cellStyle name="Normal 128 4" xfId="15521"/>
    <cellStyle name="Normal 128 4 2" xfId="15522"/>
    <cellStyle name="Normal 128 4 2 2" xfId="15523"/>
    <cellStyle name="Normal 128 4 3" xfId="15524"/>
    <cellStyle name="Normal 128 4 4" xfId="15525"/>
    <cellStyle name="Normal 128 5" xfId="15526"/>
    <cellStyle name="Normal 128 5 2" xfId="15527"/>
    <cellStyle name="Normal 128 5 3" xfId="15528"/>
    <cellStyle name="Normal 128 6" xfId="15529"/>
    <cellStyle name="Normal 128 6 2" xfId="15530"/>
    <cellStyle name="Normal 128 7" xfId="15531"/>
    <cellStyle name="Normal 128 8" xfId="15532"/>
    <cellStyle name="Normal 129" xfId="15533"/>
    <cellStyle name="Normal 129 2" xfId="15534"/>
    <cellStyle name="Normal 129 2 2" xfId="15535"/>
    <cellStyle name="Normal 129 2 2 2" xfId="15536"/>
    <cellStyle name="Normal 129 2 2 2 2" xfId="15537"/>
    <cellStyle name="Normal 129 2 2 3" xfId="15538"/>
    <cellStyle name="Normal 129 2 2 4" xfId="15539"/>
    <cellStyle name="Normal 129 2 3" xfId="15540"/>
    <cellStyle name="Normal 129 2 3 2" xfId="15541"/>
    <cellStyle name="Normal 129 2 3 3" xfId="15542"/>
    <cellStyle name="Normal 129 2 4" xfId="15543"/>
    <cellStyle name="Normal 129 2 5" xfId="15544"/>
    <cellStyle name="Normal 129 2 6" xfId="15545"/>
    <cellStyle name="Normal 129 3" xfId="15546"/>
    <cellStyle name="Normal 129 3 2" xfId="15547"/>
    <cellStyle name="Normal 129 3 2 2" xfId="15548"/>
    <cellStyle name="Normal 129 3 2 2 2" xfId="15549"/>
    <cellStyle name="Normal 129 3 2 3" xfId="15550"/>
    <cellStyle name="Normal 129 3 2 4" xfId="15551"/>
    <cellStyle name="Normal 129 3 3" xfId="15552"/>
    <cellStyle name="Normal 129 3 3 2" xfId="15553"/>
    <cellStyle name="Normal 129 3 4" xfId="15554"/>
    <cellStyle name="Normal 129 3 5" xfId="15555"/>
    <cellStyle name="Normal 129 4" xfId="15556"/>
    <cellStyle name="Normal 129 4 2" xfId="15557"/>
    <cellStyle name="Normal 129 4 2 2" xfId="15558"/>
    <cellStyle name="Normal 129 4 3" xfId="15559"/>
    <cellStyle name="Normal 129 4 4" xfId="15560"/>
    <cellStyle name="Normal 129 5" xfId="15561"/>
    <cellStyle name="Normal 129 5 2" xfId="15562"/>
    <cellStyle name="Normal 129 5 3" xfId="15563"/>
    <cellStyle name="Normal 129 6" xfId="15564"/>
    <cellStyle name="Normal 129 6 2" xfId="15565"/>
    <cellStyle name="Normal 129 7" xfId="15566"/>
    <cellStyle name="Normal 129 8" xfId="15567"/>
    <cellStyle name="Normal 13" xfId="15568"/>
    <cellStyle name="Normal 13 2" xfId="15569"/>
    <cellStyle name="Normal 13 2 2" xfId="15570"/>
    <cellStyle name="Normal 13 2 3" xfId="15571"/>
    <cellStyle name="Normal 13 2 4" xfId="15572"/>
    <cellStyle name="Normal 13 2 5" xfId="15573"/>
    <cellStyle name="Normal 13 2_15-FINANCEIRAS" xfId="15574"/>
    <cellStyle name="Normal 13 3" xfId="15575"/>
    <cellStyle name="Normal 13 3 2" xfId="15576"/>
    <cellStyle name="Normal 13 3_15-FINANCEIRAS" xfId="15577"/>
    <cellStyle name="Normal 13 4" xfId="15578"/>
    <cellStyle name="Normal 13 4 2" xfId="15579"/>
    <cellStyle name="Normal 13 4_15-FINANCEIRAS" xfId="15580"/>
    <cellStyle name="Normal 13 5" xfId="15581"/>
    <cellStyle name="Normal 13 6" xfId="15582"/>
    <cellStyle name="Normal 13 7" xfId="15583"/>
    <cellStyle name="Normal 13_13-Endividamento" xfId="15584"/>
    <cellStyle name="Normal 130" xfId="15585"/>
    <cellStyle name="Normal 130 2" xfId="15586"/>
    <cellStyle name="Normal 130 2 2" xfId="15587"/>
    <cellStyle name="Normal 130 2 2 2" xfId="15588"/>
    <cellStyle name="Normal 130 2 2 2 2" xfId="15589"/>
    <cellStyle name="Normal 130 2 2 3" xfId="15590"/>
    <cellStyle name="Normal 130 2 2 4" xfId="15591"/>
    <cellStyle name="Normal 130 2 3" xfId="15592"/>
    <cellStyle name="Normal 130 2 3 2" xfId="15593"/>
    <cellStyle name="Normal 130 2 3 3" xfId="15594"/>
    <cellStyle name="Normal 130 2 4" xfId="15595"/>
    <cellStyle name="Normal 130 2 5" xfId="15596"/>
    <cellStyle name="Normal 130 2 6" xfId="15597"/>
    <cellStyle name="Normal 130 3" xfId="15598"/>
    <cellStyle name="Normal 130 3 2" xfId="15599"/>
    <cellStyle name="Normal 130 3 2 2" xfId="15600"/>
    <cellStyle name="Normal 130 3 2 2 2" xfId="15601"/>
    <cellStyle name="Normal 130 3 2 3" xfId="15602"/>
    <cellStyle name="Normal 130 3 2 4" xfId="15603"/>
    <cellStyle name="Normal 130 3 3" xfId="15604"/>
    <cellStyle name="Normal 130 3 3 2" xfId="15605"/>
    <cellStyle name="Normal 130 3 4" xfId="15606"/>
    <cellStyle name="Normal 130 3 5" xfId="15607"/>
    <cellStyle name="Normal 130 4" xfId="15608"/>
    <cellStyle name="Normal 130 4 2" xfId="15609"/>
    <cellStyle name="Normal 130 4 2 2" xfId="15610"/>
    <cellStyle name="Normal 130 4 3" xfId="15611"/>
    <cellStyle name="Normal 130 4 4" xfId="15612"/>
    <cellStyle name="Normal 130 5" xfId="15613"/>
    <cellStyle name="Normal 130 5 2" xfId="15614"/>
    <cellStyle name="Normal 130 5 3" xfId="15615"/>
    <cellStyle name="Normal 130 6" xfId="15616"/>
    <cellStyle name="Normal 130 6 2" xfId="15617"/>
    <cellStyle name="Normal 130 7" xfId="15618"/>
    <cellStyle name="Normal 130 8" xfId="15619"/>
    <cellStyle name="Normal 131" xfId="15620"/>
    <cellStyle name="Normal 131 2" xfId="15621"/>
    <cellStyle name="Normal 131 2 2" xfId="15622"/>
    <cellStyle name="Normal 131 2 2 2" xfId="15623"/>
    <cellStyle name="Normal 131 2 2 2 2" xfId="15624"/>
    <cellStyle name="Normal 131 2 2 3" xfId="15625"/>
    <cellStyle name="Normal 131 2 2 4" xfId="15626"/>
    <cellStyle name="Normal 131 2 3" xfId="15627"/>
    <cellStyle name="Normal 131 2 3 2" xfId="15628"/>
    <cellStyle name="Normal 131 2 3 3" xfId="15629"/>
    <cellStyle name="Normal 131 2 4" xfId="15630"/>
    <cellStyle name="Normal 131 2 5" xfId="15631"/>
    <cellStyle name="Normal 131 2 6" xfId="15632"/>
    <cellStyle name="Normal 131 3" xfId="15633"/>
    <cellStyle name="Normal 131 3 2" xfId="15634"/>
    <cellStyle name="Normal 131 3 2 2" xfId="15635"/>
    <cellStyle name="Normal 131 3 2 2 2" xfId="15636"/>
    <cellStyle name="Normal 131 3 2 3" xfId="15637"/>
    <cellStyle name="Normal 131 3 2 4" xfId="15638"/>
    <cellStyle name="Normal 131 3 3" xfId="15639"/>
    <cellStyle name="Normal 131 3 3 2" xfId="15640"/>
    <cellStyle name="Normal 131 3 4" xfId="15641"/>
    <cellStyle name="Normal 131 3 5" xfId="15642"/>
    <cellStyle name="Normal 131 4" xfId="15643"/>
    <cellStyle name="Normal 131 4 2" xfId="15644"/>
    <cellStyle name="Normal 131 4 2 2" xfId="15645"/>
    <cellStyle name="Normal 131 4 3" xfId="15646"/>
    <cellStyle name="Normal 131 4 4" xfId="15647"/>
    <cellStyle name="Normal 131 5" xfId="15648"/>
    <cellStyle name="Normal 131 5 2" xfId="15649"/>
    <cellStyle name="Normal 131 5 3" xfId="15650"/>
    <cellStyle name="Normal 131 6" xfId="15651"/>
    <cellStyle name="Normal 131 6 2" xfId="15652"/>
    <cellStyle name="Normal 131 7" xfId="15653"/>
    <cellStyle name="Normal 131 8" xfId="15654"/>
    <cellStyle name="Normal 132" xfId="15655"/>
    <cellStyle name="Normal 132 2" xfId="15656"/>
    <cellStyle name="Normal 132 2 2" xfId="15657"/>
    <cellStyle name="Normal 132 2 2 2" xfId="15658"/>
    <cellStyle name="Normal 132 2 2 2 2" xfId="15659"/>
    <cellStyle name="Normal 132 2 2 3" xfId="15660"/>
    <cellStyle name="Normal 132 2 2 4" xfId="15661"/>
    <cellStyle name="Normal 132 2 3" xfId="15662"/>
    <cellStyle name="Normal 132 2 3 2" xfId="15663"/>
    <cellStyle name="Normal 132 2 3 3" xfId="15664"/>
    <cellStyle name="Normal 132 2 4" xfId="15665"/>
    <cellStyle name="Normal 132 2 5" xfId="15666"/>
    <cellStyle name="Normal 132 2 6" xfId="15667"/>
    <cellStyle name="Normal 132 3" xfId="15668"/>
    <cellStyle name="Normal 132 3 2" xfId="15669"/>
    <cellStyle name="Normal 132 3 2 2" xfId="15670"/>
    <cellStyle name="Normal 132 3 2 2 2" xfId="15671"/>
    <cellStyle name="Normal 132 3 2 3" xfId="15672"/>
    <cellStyle name="Normal 132 3 2 4" xfId="15673"/>
    <cellStyle name="Normal 132 3 3" xfId="15674"/>
    <cellStyle name="Normal 132 3 3 2" xfId="15675"/>
    <cellStyle name="Normal 132 3 4" xfId="15676"/>
    <cellStyle name="Normal 132 3 5" xfId="15677"/>
    <cellStyle name="Normal 132 4" xfId="15678"/>
    <cellStyle name="Normal 132 4 2" xfId="15679"/>
    <cellStyle name="Normal 132 4 2 2" xfId="15680"/>
    <cellStyle name="Normal 132 4 3" xfId="15681"/>
    <cellStyle name="Normal 132 4 4" xfId="15682"/>
    <cellStyle name="Normal 132 5" xfId="15683"/>
    <cellStyle name="Normal 132 5 2" xfId="15684"/>
    <cellStyle name="Normal 132 5 3" xfId="15685"/>
    <cellStyle name="Normal 132 6" xfId="15686"/>
    <cellStyle name="Normal 132 6 2" xfId="15687"/>
    <cellStyle name="Normal 132 7" xfId="15688"/>
    <cellStyle name="Normal 132 8" xfId="15689"/>
    <cellStyle name="Normal 133" xfId="15690"/>
    <cellStyle name="Normal 133 2" xfId="15691"/>
    <cellStyle name="Normal 133 2 2" xfId="15692"/>
    <cellStyle name="Normal 133 2 2 2" xfId="15693"/>
    <cellStyle name="Normal 133 2 2 2 2" xfId="15694"/>
    <cellStyle name="Normal 133 2 2 3" xfId="15695"/>
    <cellStyle name="Normal 133 2 2 4" xfId="15696"/>
    <cellStyle name="Normal 133 2 3" xfId="15697"/>
    <cellStyle name="Normal 133 2 3 2" xfId="15698"/>
    <cellStyle name="Normal 133 2 3 3" xfId="15699"/>
    <cellStyle name="Normal 133 2 4" xfId="15700"/>
    <cellStyle name="Normal 133 2 5" xfId="15701"/>
    <cellStyle name="Normal 133 2 6" xfId="15702"/>
    <cellStyle name="Normal 133 3" xfId="15703"/>
    <cellStyle name="Normal 133 3 2" xfId="15704"/>
    <cellStyle name="Normal 133 3 2 2" xfId="15705"/>
    <cellStyle name="Normal 133 3 2 2 2" xfId="15706"/>
    <cellStyle name="Normal 133 3 2 3" xfId="15707"/>
    <cellStyle name="Normal 133 3 2 4" xfId="15708"/>
    <cellStyle name="Normal 133 3 3" xfId="15709"/>
    <cellStyle name="Normal 133 3 3 2" xfId="15710"/>
    <cellStyle name="Normal 133 3 4" xfId="15711"/>
    <cellStyle name="Normal 133 3 5" xfId="15712"/>
    <cellStyle name="Normal 133 4" xfId="15713"/>
    <cellStyle name="Normal 133 4 2" xfId="15714"/>
    <cellStyle name="Normal 133 4 2 2" xfId="15715"/>
    <cellStyle name="Normal 133 4 3" xfId="15716"/>
    <cellStyle name="Normal 133 4 4" xfId="15717"/>
    <cellStyle name="Normal 133 5" xfId="15718"/>
    <cellStyle name="Normal 133 5 2" xfId="15719"/>
    <cellStyle name="Normal 133 5 3" xfId="15720"/>
    <cellStyle name="Normal 133 6" xfId="15721"/>
    <cellStyle name="Normal 133 6 2" xfId="15722"/>
    <cellStyle name="Normal 133 7" xfId="15723"/>
    <cellStyle name="Normal 133 8" xfId="15724"/>
    <cellStyle name="Normal 134" xfId="15725"/>
    <cellStyle name="Normal 134 2" xfId="15726"/>
    <cellStyle name="Normal 134 2 2" xfId="15727"/>
    <cellStyle name="Normal 134 2 2 2" xfId="15728"/>
    <cellStyle name="Normal 134 2 2 2 2" xfId="15729"/>
    <cellStyle name="Normal 134 2 2 3" xfId="15730"/>
    <cellStyle name="Normal 134 2 2 4" xfId="15731"/>
    <cellStyle name="Normal 134 2 3" xfId="15732"/>
    <cellStyle name="Normal 134 2 3 2" xfId="15733"/>
    <cellStyle name="Normal 134 2 3 3" xfId="15734"/>
    <cellStyle name="Normal 134 2 4" xfId="15735"/>
    <cellStyle name="Normal 134 2 5" xfId="15736"/>
    <cellStyle name="Normal 134 2 6" xfId="15737"/>
    <cellStyle name="Normal 134 3" xfId="15738"/>
    <cellStyle name="Normal 134 3 2" xfId="15739"/>
    <cellStyle name="Normal 134 3 2 2" xfId="15740"/>
    <cellStyle name="Normal 134 3 2 2 2" xfId="15741"/>
    <cellStyle name="Normal 134 3 2 3" xfId="15742"/>
    <cellStyle name="Normal 134 3 2 4" xfId="15743"/>
    <cellStyle name="Normal 134 3 3" xfId="15744"/>
    <cellStyle name="Normal 134 3 3 2" xfId="15745"/>
    <cellStyle name="Normal 134 3 4" xfId="15746"/>
    <cellStyle name="Normal 134 3 5" xfId="15747"/>
    <cellStyle name="Normal 134 4" xfId="15748"/>
    <cellStyle name="Normal 134 4 2" xfId="15749"/>
    <cellStyle name="Normal 134 4 2 2" xfId="15750"/>
    <cellStyle name="Normal 134 4 3" xfId="15751"/>
    <cellStyle name="Normal 134 4 4" xfId="15752"/>
    <cellStyle name="Normal 134 5" xfId="15753"/>
    <cellStyle name="Normal 134 5 2" xfId="15754"/>
    <cellStyle name="Normal 134 5 3" xfId="15755"/>
    <cellStyle name="Normal 134 6" xfId="15756"/>
    <cellStyle name="Normal 134 6 2" xfId="15757"/>
    <cellStyle name="Normal 134 7" xfId="15758"/>
    <cellStyle name="Normal 134 8" xfId="15759"/>
    <cellStyle name="Normal 135" xfId="15760"/>
    <cellStyle name="Normal 135 2" xfId="15761"/>
    <cellStyle name="Normal 135 2 2" xfId="15762"/>
    <cellStyle name="Normal 135 2 2 2" xfId="15763"/>
    <cellStyle name="Normal 135 2 2 2 2" xfId="15764"/>
    <cellStyle name="Normal 135 2 2 3" xfId="15765"/>
    <cellStyle name="Normal 135 2 2 4" xfId="15766"/>
    <cellStyle name="Normal 135 2 3" xfId="15767"/>
    <cellStyle name="Normal 135 2 3 2" xfId="15768"/>
    <cellStyle name="Normal 135 2 3 3" xfId="15769"/>
    <cellStyle name="Normal 135 2 4" xfId="15770"/>
    <cellStyle name="Normal 135 2 5" xfId="15771"/>
    <cellStyle name="Normal 135 2 6" xfId="15772"/>
    <cellStyle name="Normal 135 3" xfId="15773"/>
    <cellStyle name="Normal 135 3 2" xfId="15774"/>
    <cellStyle name="Normal 135 3 2 2" xfId="15775"/>
    <cellStyle name="Normal 135 3 2 2 2" xfId="15776"/>
    <cellStyle name="Normal 135 3 2 3" xfId="15777"/>
    <cellStyle name="Normal 135 3 2 4" xfId="15778"/>
    <cellStyle name="Normal 135 3 3" xfId="15779"/>
    <cellStyle name="Normal 135 3 3 2" xfId="15780"/>
    <cellStyle name="Normal 135 3 4" xfId="15781"/>
    <cellStyle name="Normal 135 3 5" xfId="15782"/>
    <cellStyle name="Normal 135 4" xfId="15783"/>
    <cellStyle name="Normal 135 4 2" xfId="15784"/>
    <cellStyle name="Normal 135 4 2 2" xfId="15785"/>
    <cellStyle name="Normal 135 4 3" xfId="15786"/>
    <cellStyle name="Normal 135 4 4" xfId="15787"/>
    <cellStyle name="Normal 135 5" xfId="15788"/>
    <cellStyle name="Normal 135 5 2" xfId="15789"/>
    <cellStyle name="Normal 135 5 3" xfId="15790"/>
    <cellStyle name="Normal 135 6" xfId="15791"/>
    <cellStyle name="Normal 135 6 2" xfId="15792"/>
    <cellStyle name="Normal 135 7" xfId="15793"/>
    <cellStyle name="Normal 135 8" xfId="15794"/>
    <cellStyle name="Normal 136" xfId="15795"/>
    <cellStyle name="Normal 136 2" xfId="15796"/>
    <cellStyle name="Normal 136 2 2" xfId="15797"/>
    <cellStyle name="Normal 136 2 2 2" xfId="15798"/>
    <cellStyle name="Normal 136 2 2 2 2" xfId="15799"/>
    <cellStyle name="Normal 136 2 2 3" xfId="15800"/>
    <cellStyle name="Normal 136 2 2 4" xfId="15801"/>
    <cellStyle name="Normal 136 2 3" xfId="15802"/>
    <cellStyle name="Normal 136 2 3 2" xfId="15803"/>
    <cellStyle name="Normal 136 2 3 3" xfId="15804"/>
    <cellStyle name="Normal 136 2 4" xfId="15805"/>
    <cellStyle name="Normal 136 2 5" xfId="15806"/>
    <cellStyle name="Normal 136 2 6" xfId="15807"/>
    <cellStyle name="Normal 136 3" xfId="15808"/>
    <cellStyle name="Normal 136 3 2" xfId="15809"/>
    <cellStyle name="Normal 136 3 2 2" xfId="15810"/>
    <cellStyle name="Normal 136 3 2 2 2" xfId="15811"/>
    <cellStyle name="Normal 136 3 2 3" xfId="15812"/>
    <cellStyle name="Normal 136 3 2 4" xfId="15813"/>
    <cellStyle name="Normal 136 3 3" xfId="15814"/>
    <cellStyle name="Normal 136 3 3 2" xfId="15815"/>
    <cellStyle name="Normal 136 3 4" xfId="15816"/>
    <cellStyle name="Normal 136 3 5" xfId="15817"/>
    <cellStyle name="Normal 136 4" xfId="15818"/>
    <cellStyle name="Normal 136 4 2" xfId="15819"/>
    <cellStyle name="Normal 136 4 2 2" xfId="15820"/>
    <cellStyle name="Normal 136 4 3" xfId="15821"/>
    <cellStyle name="Normal 136 4 4" xfId="15822"/>
    <cellStyle name="Normal 136 5" xfId="15823"/>
    <cellStyle name="Normal 136 5 2" xfId="15824"/>
    <cellStyle name="Normal 136 5 3" xfId="15825"/>
    <cellStyle name="Normal 136 6" xfId="15826"/>
    <cellStyle name="Normal 136 6 2" xfId="15827"/>
    <cellStyle name="Normal 136 7" xfId="15828"/>
    <cellStyle name="Normal 136 8" xfId="15829"/>
    <cellStyle name="Normal 137" xfId="15830"/>
    <cellStyle name="Normal 137 2" xfId="15831"/>
    <cellStyle name="Normal 137 2 2" xfId="15832"/>
    <cellStyle name="Normal 137 2 2 2" xfId="15833"/>
    <cellStyle name="Normal 137 2 2 2 2" xfId="15834"/>
    <cellStyle name="Normal 137 2 2 3" xfId="15835"/>
    <cellStyle name="Normal 137 2 2 4" xfId="15836"/>
    <cellStyle name="Normal 137 2 3" xfId="15837"/>
    <cellStyle name="Normal 137 2 3 2" xfId="15838"/>
    <cellStyle name="Normal 137 2 3 3" xfId="15839"/>
    <cellStyle name="Normal 137 2 4" xfId="15840"/>
    <cellStyle name="Normal 137 2 5" xfId="15841"/>
    <cellStyle name="Normal 137 2 6" xfId="15842"/>
    <cellStyle name="Normal 137 3" xfId="15843"/>
    <cellStyle name="Normal 137 3 2" xfId="15844"/>
    <cellStyle name="Normal 137 3 2 2" xfId="15845"/>
    <cellStyle name="Normal 137 3 2 2 2" xfId="15846"/>
    <cellStyle name="Normal 137 3 2 3" xfId="15847"/>
    <cellStyle name="Normal 137 3 2 4" xfId="15848"/>
    <cellStyle name="Normal 137 3 3" xfId="15849"/>
    <cellStyle name="Normal 137 3 3 2" xfId="15850"/>
    <cellStyle name="Normal 137 3 4" xfId="15851"/>
    <cellStyle name="Normal 137 3 5" xfId="15852"/>
    <cellStyle name="Normal 137 4" xfId="15853"/>
    <cellStyle name="Normal 137 4 2" xfId="15854"/>
    <cellStyle name="Normal 137 4 2 2" xfId="15855"/>
    <cellStyle name="Normal 137 4 3" xfId="15856"/>
    <cellStyle name="Normal 137 4 4" xfId="15857"/>
    <cellStyle name="Normal 137 5" xfId="15858"/>
    <cellStyle name="Normal 137 5 2" xfId="15859"/>
    <cellStyle name="Normal 137 5 3" xfId="15860"/>
    <cellStyle name="Normal 137 6" xfId="15861"/>
    <cellStyle name="Normal 137 6 2" xfId="15862"/>
    <cellStyle name="Normal 137 7" xfId="15863"/>
    <cellStyle name="Normal 137 8" xfId="15864"/>
    <cellStyle name="Normal 138" xfId="15865"/>
    <cellStyle name="Normal 138 2" xfId="15866"/>
    <cellStyle name="Normal 138 2 2" xfId="15867"/>
    <cellStyle name="Normal 138 2 2 2" xfId="15868"/>
    <cellStyle name="Normal 138 2 2 2 2" xfId="15869"/>
    <cellStyle name="Normal 138 2 2 3" xfId="15870"/>
    <cellStyle name="Normal 138 2 2 4" xfId="15871"/>
    <cellStyle name="Normal 138 2 3" xfId="15872"/>
    <cellStyle name="Normal 138 2 3 2" xfId="15873"/>
    <cellStyle name="Normal 138 2 3 3" xfId="15874"/>
    <cellStyle name="Normal 138 2 4" xfId="15875"/>
    <cellStyle name="Normal 138 2 5" xfId="15876"/>
    <cellStyle name="Normal 138 2 6" xfId="15877"/>
    <cellStyle name="Normal 138 3" xfId="15878"/>
    <cellStyle name="Normal 138 3 2" xfId="15879"/>
    <cellStyle name="Normal 138 3 2 2" xfId="15880"/>
    <cellStyle name="Normal 138 3 2 2 2" xfId="15881"/>
    <cellStyle name="Normal 138 3 2 3" xfId="15882"/>
    <cellStyle name="Normal 138 3 2 4" xfId="15883"/>
    <cellStyle name="Normal 138 3 3" xfId="15884"/>
    <cellStyle name="Normal 138 3 3 2" xfId="15885"/>
    <cellStyle name="Normal 138 3 4" xfId="15886"/>
    <cellStyle name="Normal 138 3 5" xfId="15887"/>
    <cellStyle name="Normal 138 4" xfId="15888"/>
    <cellStyle name="Normal 138 4 2" xfId="15889"/>
    <cellStyle name="Normal 138 4 2 2" xfId="15890"/>
    <cellStyle name="Normal 138 4 3" xfId="15891"/>
    <cellStyle name="Normal 138 4 4" xfId="15892"/>
    <cellStyle name="Normal 138 5" xfId="15893"/>
    <cellStyle name="Normal 138 5 2" xfId="15894"/>
    <cellStyle name="Normal 138 5 3" xfId="15895"/>
    <cellStyle name="Normal 138 6" xfId="15896"/>
    <cellStyle name="Normal 138 6 2" xfId="15897"/>
    <cellStyle name="Normal 138 7" xfId="15898"/>
    <cellStyle name="Normal 138 8" xfId="15899"/>
    <cellStyle name="Normal 139" xfId="15900"/>
    <cellStyle name="Normal 139 2" xfId="15901"/>
    <cellStyle name="Normal 139 2 2" xfId="15902"/>
    <cellStyle name="Normal 139 2 2 2" xfId="15903"/>
    <cellStyle name="Normal 139 2 2 2 2" xfId="15904"/>
    <cellStyle name="Normal 139 2 2 3" xfId="15905"/>
    <cellStyle name="Normal 139 2 2 4" xfId="15906"/>
    <cellStyle name="Normal 139 2 3" xfId="15907"/>
    <cellStyle name="Normal 139 2 3 2" xfId="15908"/>
    <cellStyle name="Normal 139 2 3 3" xfId="15909"/>
    <cellStyle name="Normal 139 2 4" xfId="15910"/>
    <cellStyle name="Normal 139 2 5" xfId="15911"/>
    <cellStyle name="Normal 139 2 6" xfId="15912"/>
    <cellStyle name="Normal 139 3" xfId="15913"/>
    <cellStyle name="Normal 139 3 2" xfId="15914"/>
    <cellStyle name="Normal 139 3 2 2" xfId="15915"/>
    <cellStyle name="Normal 139 3 2 2 2" xfId="15916"/>
    <cellStyle name="Normal 139 3 2 3" xfId="15917"/>
    <cellStyle name="Normal 139 3 2 4" xfId="15918"/>
    <cellStyle name="Normal 139 3 3" xfId="15919"/>
    <cellStyle name="Normal 139 3 3 2" xfId="15920"/>
    <cellStyle name="Normal 139 3 4" xfId="15921"/>
    <cellStyle name="Normal 139 3 5" xfId="15922"/>
    <cellStyle name="Normal 139 4" xfId="15923"/>
    <cellStyle name="Normal 139 4 2" xfId="15924"/>
    <cellStyle name="Normal 139 4 2 2" xfId="15925"/>
    <cellStyle name="Normal 139 4 3" xfId="15926"/>
    <cellStyle name="Normal 139 4 4" xfId="15927"/>
    <cellStyle name="Normal 139 5" xfId="15928"/>
    <cellStyle name="Normal 139 5 2" xfId="15929"/>
    <cellStyle name="Normal 139 5 3" xfId="15930"/>
    <cellStyle name="Normal 139 6" xfId="15931"/>
    <cellStyle name="Normal 139 6 2" xfId="15932"/>
    <cellStyle name="Normal 139 7" xfId="15933"/>
    <cellStyle name="Normal 139 8" xfId="15934"/>
    <cellStyle name="Normal 14" xfId="15935"/>
    <cellStyle name="Normal 14 2" xfId="15936"/>
    <cellStyle name="Normal 14 2 2" xfId="15937"/>
    <cellStyle name="Normal 14 2 3" xfId="15938"/>
    <cellStyle name="Normal 14 2 4" xfId="15939"/>
    <cellStyle name="Normal 14 2 5" xfId="15940"/>
    <cellStyle name="Normal 14 2_15-FINANCEIRAS" xfId="15941"/>
    <cellStyle name="Normal 14 3" xfId="15942"/>
    <cellStyle name="Normal 14 3 2" xfId="15943"/>
    <cellStyle name="Normal 14 3_15-FINANCEIRAS" xfId="15944"/>
    <cellStyle name="Normal 14 4" xfId="15945"/>
    <cellStyle name="Normal 14 4 2" xfId="15946"/>
    <cellStyle name="Normal 14 4_15-FINANCEIRAS" xfId="15947"/>
    <cellStyle name="Normal 14 5" xfId="15948"/>
    <cellStyle name="Normal 14 6" xfId="15949"/>
    <cellStyle name="Normal 14 7" xfId="15950"/>
    <cellStyle name="Normal 14_13-Endividamento" xfId="15951"/>
    <cellStyle name="Normal 140" xfId="15952"/>
    <cellStyle name="Normal 140 2" xfId="15953"/>
    <cellStyle name="Normal 140 2 2" xfId="15954"/>
    <cellStyle name="Normal 140 2 2 2" xfId="15955"/>
    <cellStyle name="Normal 140 2 2 2 2" xfId="15956"/>
    <cellStyle name="Normal 140 2 2 3" xfId="15957"/>
    <cellStyle name="Normal 140 2 2 4" xfId="15958"/>
    <cellStyle name="Normal 140 2 3" xfId="15959"/>
    <cellStyle name="Normal 140 2 3 2" xfId="15960"/>
    <cellStyle name="Normal 140 2 3 3" xfId="15961"/>
    <cellStyle name="Normal 140 2 4" xfId="15962"/>
    <cellStyle name="Normal 140 2 5" xfId="15963"/>
    <cellStyle name="Normal 140 2 6" xfId="15964"/>
    <cellStyle name="Normal 140 3" xfId="15965"/>
    <cellStyle name="Normal 140 3 2" xfId="15966"/>
    <cellStyle name="Normal 140 3 2 2" xfId="15967"/>
    <cellStyle name="Normal 140 3 2 2 2" xfId="15968"/>
    <cellStyle name="Normal 140 3 2 3" xfId="15969"/>
    <cellStyle name="Normal 140 3 2 4" xfId="15970"/>
    <cellStyle name="Normal 140 3 3" xfId="15971"/>
    <cellStyle name="Normal 140 3 3 2" xfId="15972"/>
    <cellStyle name="Normal 140 3 4" xfId="15973"/>
    <cellStyle name="Normal 140 3 5" xfId="15974"/>
    <cellStyle name="Normal 140 4" xfId="15975"/>
    <cellStyle name="Normal 140 4 2" xfId="15976"/>
    <cellStyle name="Normal 140 4 2 2" xfId="15977"/>
    <cellStyle name="Normal 140 4 3" xfId="15978"/>
    <cellStyle name="Normal 140 4 4" xfId="15979"/>
    <cellStyle name="Normal 140 5" xfId="15980"/>
    <cellStyle name="Normal 140 5 2" xfId="15981"/>
    <cellStyle name="Normal 140 5 3" xfId="15982"/>
    <cellStyle name="Normal 140 6" xfId="15983"/>
    <cellStyle name="Normal 140 6 2" xfId="15984"/>
    <cellStyle name="Normal 140 7" xfId="15985"/>
    <cellStyle name="Normal 140 8" xfId="15986"/>
    <cellStyle name="Normal 141" xfId="15987"/>
    <cellStyle name="Normal 141 2" xfId="15988"/>
    <cellStyle name="Normal 141 2 2" xfId="15989"/>
    <cellStyle name="Normal 141 2 2 2" xfId="15990"/>
    <cellStyle name="Normal 141 2 2 2 2" xfId="15991"/>
    <cellStyle name="Normal 141 2 2 3" xfId="15992"/>
    <cellStyle name="Normal 141 2 2 4" xfId="15993"/>
    <cellStyle name="Normal 141 2 3" xfId="15994"/>
    <cellStyle name="Normal 141 2 3 2" xfId="15995"/>
    <cellStyle name="Normal 141 2 3 3" xfId="15996"/>
    <cellStyle name="Normal 141 2 4" xfId="15997"/>
    <cellStyle name="Normal 141 2 5" xfId="15998"/>
    <cellStyle name="Normal 141 2 6" xfId="15999"/>
    <cellStyle name="Normal 141 3" xfId="16000"/>
    <cellStyle name="Normal 141 3 2" xfId="16001"/>
    <cellStyle name="Normal 141 3 2 2" xfId="16002"/>
    <cellStyle name="Normal 141 3 2 2 2" xfId="16003"/>
    <cellStyle name="Normal 141 3 2 3" xfId="16004"/>
    <cellStyle name="Normal 141 3 2 4" xfId="16005"/>
    <cellStyle name="Normal 141 3 3" xfId="16006"/>
    <cellStyle name="Normal 141 3 3 2" xfId="16007"/>
    <cellStyle name="Normal 141 3 4" xfId="16008"/>
    <cellStyle name="Normal 141 3 5" xfId="16009"/>
    <cellStyle name="Normal 141 4" xfId="16010"/>
    <cellStyle name="Normal 141 4 2" xfId="16011"/>
    <cellStyle name="Normal 141 4 2 2" xfId="16012"/>
    <cellStyle name="Normal 141 4 3" xfId="16013"/>
    <cellStyle name="Normal 141 4 4" xfId="16014"/>
    <cellStyle name="Normal 141 5" xfId="16015"/>
    <cellStyle name="Normal 141 5 2" xfId="16016"/>
    <cellStyle name="Normal 141 5 3" xfId="16017"/>
    <cellStyle name="Normal 141 6" xfId="16018"/>
    <cellStyle name="Normal 141 6 2" xfId="16019"/>
    <cellStyle name="Normal 141 7" xfId="16020"/>
    <cellStyle name="Normal 141 8" xfId="16021"/>
    <cellStyle name="Normal 142" xfId="16022"/>
    <cellStyle name="Normal 142 2" xfId="16023"/>
    <cellStyle name="Normal 142 2 2" xfId="16024"/>
    <cellStyle name="Normal 142 2 2 2" xfId="16025"/>
    <cellStyle name="Normal 142 2 2 2 2" xfId="16026"/>
    <cellStyle name="Normal 142 2 2 3" xfId="16027"/>
    <cellStyle name="Normal 142 2 2 4" xfId="16028"/>
    <cellStyle name="Normal 142 2 3" xfId="16029"/>
    <cellStyle name="Normal 142 2 3 2" xfId="16030"/>
    <cellStyle name="Normal 142 2 3 3" xfId="16031"/>
    <cellStyle name="Normal 142 2 4" xfId="16032"/>
    <cellStyle name="Normal 142 2 5" xfId="16033"/>
    <cellStyle name="Normal 142 2 6" xfId="16034"/>
    <cellStyle name="Normal 142 3" xfId="16035"/>
    <cellStyle name="Normal 142 3 2" xfId="16036"/>
    <cellStyle name="Normal 142 3 2 2" xfId="16037"/>
    <cellStyle name="Normal 142 3 2 2 2" xfId="16038"/>
    <cellStyle name="Normal 142 3 2 3" xfId="16039"/>
    <cellStyle name="Normal 142 3 2 4" xfId="16040"/>
    <cellStyle name="Normal 142 3 3" xfId="16041"/>
    <cellStyle name="Normal 142 3 3 2" xfId="16042"/>
    <cellStyle name="Normal 142 3 4" xfId="16043"/>
    <cellStyle name="Normal 142 3 5" xfId="16044"/>
    <cellStyle name="Normal 142 4" xfId="16045"/>
    <cellStyle name="Normal 142 4 2" xfId="16046"/>
    <cellStyle name="Normal 142 4 2 2" xfId="16047"/>
    <cellStyle name="Normal 142 4 3" xfId="16048"/>
    <cellStyle name="Normal 142 4 4" xfId="16049"/>
    <cellStyle name="Normal 142 5" xfId="16050"/>
    <cellStyle name="Normal 142 5 2" xfId="16051"/>
    <cellStyle name="Normal 142 5 3" xfId="16052"/>
    <cellStyle name="Normal 142 6" xfId="16053"/>
    <cellStyle name="Normal 142 6 2" xfId="16054"/>
    <cellStyle name="Normal 142 7" xfId="16055"/>
    <cellStyle name="Normal 142 8" xfId="16056"/>
    <cellStyle name="Normal 143" xfId="16057"/>
    <cellStyle name="Normal 143 2" xfId="16058"/>
    <cellStyle name="Normal 143 2 2" xfId="16059"/>
    <cellStyle name="Normal 143 2 2 2" xfId="16060"/>
    <cellStyle name="Normal 143 2 2 2 2" xfId="16061"/>
    <cellStyle name="Normal 143 2 2 3" xfId="16062"/>
    <cellStyle name="Normal 143 2 2 4" xfId="16063"/>
    <cellStyle name="Normal 143 2 3" xfId="16064"/>
    <cellStyle name="Normal 143 2 3 2" xfId="16065"/>
    <cellStyle name="Normal 143 2 3 3" xfId="16066"/>
    <cellStyle name="Normal 143 2 4" xfId="16067"/>
    <cellStyle name="Normal 143 2 5" xfId="16068"/>
    <cellStyle name="Normal 143 2 6" xfId="16069"/>
    <cellStyle name="Normal 143 3" xfId="16070"/>
    <cellStyle name="Normal 143 3 2" xfId="16071"/>
    <cellStyle name="Normal 143 3 2 2" xfId="16072"/>
    <cellStyle name="Normal 143 3 2 2 2" xfId="16073"/>
    <cellStyle name="Normal 143 3 2 3" xfId="16074"/>
    <cellStyle name="Normal 143 3 2 4" xfId="16075"/>
    <cellStyle name="Normal 143 3 3" xfId="16076"/>
    <cellStyle name="Normal 143 3 3 2" xfId="16077"/>
    <cellStyle name="Normal 143 3 4" xfId="16078"/>
    <cellStyle name="Normal 143 3 5" xfId="16079"/>
    <cellStyle name="Normal 143 4" xfId="16080"/>
    <cellStyle name="Normal 143 4 2" xfId="16081"/>
    <cellStyle name="Normal 143 4 2 2" xfId="16082"/>
    <cellStyle name="Normal 143 4 3" xfId="16083"/>
    <cellStyle name="Normal 143 4 4" xfId="16084"/>
    <cellStyle name="Normal 143 5" xfId="16085"/>
    <cellStyle name="Normal 143 5 2" xfId="16086"/>
    <cellStyle name="Normal 143 5 3" xfId="16087"/>
    <cellStyle name="Normal 143 6" xfId="16088"/>
    <cellStyle name="Normal 143 6 2" xfId="16089"/>
    <cellStyle name="Normal 143 7" xfId="16090"/>
    <cellStyle name="Normal 143 8" xfId="16091"/>
    <cellStyle name="Normal 144" xfId="16092"/>
    <cellStyle name="Normal 144 2" xfId="16093"/>
    <cellStyle name="Normal 144 2 2" xfId="16094"/>
    <cellStyle name="Normal 144 2 2 2" xfId="16095"/>
    <cellStyle name="Normal 144 2 2 2 2" xfId="16096"/>
    <cellStyle name="Normal 144 2 2 3" xfId="16097"/>
    <cellStyle name="Normal 144 2 2 4" xfId="16098"/>
    <cellStyle name="Normal 144 2 3" xfId="16099"/>
    <cellStyle name="Normal 144 2 3 2" xfId="16100"/>
    <cellStyle name="Normal 144 2 3 3" xfId="16101"/>
    <cellStyle name="Normal 144 2 4" xfId="16102"/>
    <cellStyle name="Normal 144 2 5" xfId="16103"/>
    <cellStyle name="Normal 144 2 6" xfId="16104"/>
    <cellStyle name="Normal 144 3" xfId="16105"/>
    <cellStyle name="Normal 144 3 2" xfId="16106"/>
    <cellStyle name="Normal 144 3 2 2" xfId="16107"/>
    <cellStyle name="Normal 144 3 2 2 2" xfId="16108"/>
    <cellStyle name="Normal 144 3 2 3" xfId="16109"/>
    <cellStyle name="Normal 144 3 2 4" xfId="16110"/>
    <cellStyle name="Normal 144 3 3" xfId="16111"/>
    <cellStyle name="Normal 144 3 3 2" xfId="16112"/>
    <cellStyle name="Normal 144 3 4" xfId="16113"/>
    <cellStyle name="Normal 144 3 5" xfId="16114"/>
    <cellStyle name="Normal 144 4" xfId="16115"/>
    <cellStyle name="Normal 144 4 2" xfId="16116"/>
    <cellStyle name="Normal 144 4 2 2" xfId="16117"/>
    <cellStyle name="Normal 144 4 3" xfId="16118"/>
    <cellStyle name="Normal 144 4 4" xfId="16119"/>
    <cellStyle name="Normal 144 5" xfId="16120"/>
    <cellStyle name="Normal 144 5 2" xfId="16121"/>
    <cellStyle name="Normal 144 5 3" xfId="16122"/>
    <cellStyle name="Normal 144 6" xfId="16123"/>
    <cellStyle name="Normal 144 6 2" xfId="16124"/>
    <cellStyle name="Normal 144 7" xfId="16125"/>
    <cellStyle name="Normal 144 8" xfId="16126"/>
    <cellStyle name="Normal 145" xfId="16127"/>
    <cellStyle name="Normal 145 2" xfId="16128"/>
    <cellStyle name="Normal 145 2 2" xfId="16129"/>
    <cellStyle name="Normal 145 2 2 2" xfId="16130"/>
    <cellStyle name="Normal 145 2 2 2 2" xfId="16131"/>
    <cellStyle name="Normal 145 2 2 2 2 2" xfId="16132"/>
    <cellStyle name="Normal 145 2 2 2 3" xfId="16133"/>
    <cellStyle name="Normal 145 2 2 2 4" xfId="16134"/>
    <cellStyle name="Normal 145 2 2 3" xfId="16135"/>
    <cellStyle name="Normal 145 2 2 3 2" xfId="16136"/>
    <cellStyle name="Normal 145 2 2 3 3" xfId="16137"/>
    <cellStyle name="Normal 145 2 2 4" xfId="16138"/>
    <cellStyle name="Normal 145 2 2 5" xfId="16139"/>
    <cellStyle name="Normal 145 2 2 6" xfId="16140"/>
    <cellStyle name="Normal 145 2 3" xfId="16141"/>
    <cellStyle name="Normal 145 2 3 2" xfId="16142"/>
    <cellStyle name="Normal 145 2 3 2 2" xfId="16143"/>
    <cellStyle name="Normal 145 2 3 2 2 2" xfId="16144"/>
    <cellStyle name="Normal 145 2 3 2 3" xfId="16145"/>
    <cellStyle name="Normal 145 2 3 2 4" xfId="16146"/>
    <cellStyle name="Normal 145 2 3 3" xfId="16147"/>
    <cellStyle name="Normal 145 2 3 3 2" xfId="16148"/>
    <cellStyle name="Normal 145 2 3 4" xfId="16149"/>
    <cellStyle name="Normal 145 2 3 5" xfId="16150"/>
    <cellStyle name="Normal 145 2 4" xfId="16151"/>
    <cellStyle name="Normal 145 2 4 2" xfId="16152"/>
    <cellStyle name="Normal 145 2 4 2 2" xfId="16153"/>
    <cellStyle name="Normal 145 2 4 3" xfId="16154"/>
    <cellStyle name="Normal 145 2 4 4" xfId="16155"/>
    <cellStyle name="Normal 145 2 5" xfId="16156"/>
    <cellStyle name="Normal 145 2 5 2" xfId="16157"/>
    <cellStyle name="Normal 145 2 5 3" xfId="16158"/>
    <cellStyle name="Normal 145 2 6" xfId="16159"/>
    <cellStyle name="Normal 145 2 6 2" xfId="16160"/>
    <cellStyle name="Normal 145 2 7" xfId="16161"/>
    <cellStyle name="Normal 145 2 8" xfId="16162"/>
    <cellStyle name="Normal 145 3" xfId="16163"/>
    <cellStyle name="Normal 145 3 2" xfId="16164"/>
    <cellStyle name="Normal 145 3 2 2" xfId="16165"/>
    <cellStyle name="Normal 145 3 2 2 2" xfId="16166"/>
    <cellStyle name="Normal 145 3 2 3" xfId="16167"/>
    <cellStyle name="Normal 145 3 2 4" xfId="16168"/>
    <cellStyle name="Normal 145 3 3" xfId="16169"/>
    <cellStyle name="Normal 145 3 3 2" xfId="16170"/>
    <cellStyle name="Normal 145 3 3 3" xfId="16171"/>
    <cellStyle name="Normal 145 3 4" xfId="16172"/>
    <cellStyle name="Normal 145 3 5" xfId="16173"/>
    <cellStyle name="Normal 145 3 6" xfId="16174"/>
    <cellStyle name="Normal 145 4" xfId="16175"/>
    <cellStyle name="Normal 145 4 2" xfId="16176"/>
    <cellStyle name="Normal 145 4 2 2" xfId="16177"/>
    <cellStyle name="Normal 145 4 2 2 2" xfId="16178"/>
    <cellStyle name="Normal 145 4 2 3" xfId="16179"/>
    <cellStyle name="Normal 145 4 2 4" xfId="16180"/>
    <cellStyle name="Normal 145 4 3" xfId="16181"/>
    <cellStyle name="Normal 145 4 3 2" xfId="16182"/>
    <cellStyle name="Normal 145 4 4" xfId="16183"/>
    <cellStyle name="Normal 145 4 5" xfId="16184"/>
    <cellStyle name="Normal 145 5" xfId="16185"/>
    <cellStyle name="Normal 145 5 2" xfId="16186"/>
    <cellStyle name="Normal 145 5 2 2" xfId="16187"/>
    <cellStyle name="Normal 145 5 3" xfId="16188"/>
    <cellStyle name="Normal 145 5 4" xfId="16189"/>
    <cellStyle name="Normal 145 6" xfId="16190"/>
    <cellStyle name="Normal 145 6 2" xfId="16191"/>
    <cellStyle name="Normal 145 6 3" xfId="16192"/>
    <cellStyle name="Normal 145 7" xfId="16193"/>
    <cellStyle name="Normal 145 7 2" xfId="16194"/>
    <cellStyle name="Normal 145 8" xfId="16195"/>
    <cellStyle name="Normal 145 9" xfId="16196"/>
    <cellStyle name="Normal 146" xfId="16197"/>
    <cellStyle name="Normal 146 10" xfId="16198"/>
    <cellStyle name="Normal 146 2" xfId="16199"/>
    <cellStyle name="Normal 146 2 2" xfId="16200"/>
    <cellStyle name="Normal 146 2 2 2" xfId="16201"/>
    <cellStyle name="Normal 146 2 2 2 2" xfId="16202"/>
    <cellStyle name="Normal 146 2 2 2 2 2" xfId="16203"/>
    <cellStyle name="Normal 146 2 2 2 3" xfId="16204"/>
    <cellStyle name="Normal 146 2 2 2 4" xfId="16205"/>
    <cellStyle name="Normal 146 2 2 3" xfId="16206"/>
    <cellStyle name="Normal 146 2 2 3 2" xfId="16207"/>
    <cellStyle name="Normal 146 2 2 4" xfId="16208"/>
    <cellStyle name="Normal 146 2 2 5" xfId="16209"/>
    <cellStyle name="Normal 146 2 3" xfId="16210"/>
    <cellStyle name="Normal 146 2 3 2" xfId="16211"/>
    <cellStyle name="Normal 146 2 3 2 2" xfId="16212"/>
    <cellStyle name="Normal 146 2 3 3" xfId="16213"/>
    <cellStyle name="Normal 146 2 3 4" xfId="16214"/>
    <cellStyle name="Normal 146 2 4" xfId="16215"/>
    <cellStyle name="Normal 146 2 4 2" xfId="16216"/>
    <cellStyle name="Normal 146 2 5" xfId="16217"/>
    <cellStyle name="Normal 146 2 6" xfId="16218"/>
    <cellStyle name="Normal 146 3" xfId="16219"/>
    <cellStyle name="Normal 146 3 2" xfId="16220"/>
    <cellStyle name="Normal 146 3 2 2" xfId="16221"/>
    <cellStyle name="Normal 146 3 2 2 2" xfId="16222"/>
    <cellStyle name="Normal 146 3 2 3" xfId="16223"/>
    <cellStyle name="Normal 146 3 2 4" xfId="16224"/>
    <cellStyle name="Normal 146 3 3" xfId="16225"/>
    <cellStyle name="Normal 146 3 3 2" xfId="16226"/>
    <cellStyle name="Normal 146 3 4" xfId="16227"/>
    <cellStyle name="Normal 146 3 5" xfId="16228"/>
    <cellStyle name="Normal 146 4" xfId="16229"/>
    <cellStyle name="Normal 146 4 2" xfId="16230"/>
    <cellStyle name="Normal 146 4 2 2" xfId="16231"/>
    <cellStyle name="Normal 146 4 2 2 2" xfId="16232"/>
    <cellStyle name="Normal 146 4 2 3" xfId="16233"/>
    <cellStyle name="Normal 146 4 2 4" xfId="16234"/>
    <cellStyle name="Normal 146 4 3" xfId="16235"/>
    <cellStyle name="Normal 146 4 3 2" xfId="16236"/>
    <cellStyle name="Normal 146 4 4" xfId="16237"/>
    <cellStyle name="Normal 146 4 5" xfId="16238"/>
    <cellStyle name="Normal 146 5" xfId="16239"/>
    <cellStyle name="Normal 146 5 2" xfId="16240"/>
    <cellStyle name="Normal 146 5 2 2" xfId="16241"/>
    <cellStyle name="Normal 146 5 3" xfId="16242"/>
    <cellStyle name="Normal 146 5 4" xfId="16243"/>
    <cellStyle name="Normal 146 6" xfId="16244"/>
    <cellStyle name="Normal 146 6 2" xfId="16245"/>
    <cellStyle name="Normal 146 6 3" xfId="16246"/>
    <cellStyle name="Normal 146 7" xfId="16247"/>
    <cellStyle name="Normal 146 7 2" xfId="16248"/>
    <cellStyle name="Normal 146 8" xfId="16249"/>
    <cellStyle name="Normal 146 8 2" xfId="16250"/>
    <cellStyle name="Normal 146 9" xfId="16251"/>
    <cellStyle name="Normal 147" xfId="16252"/>
    <cellStyle name="Normal 147 2" xfId="16253"/>
    <cellStyle name="Normal 147 2 2" xfId="16254"/>
    <cellStyle name="Normal 147 2 2 2" xfId="16255"/>
    <cellStyle name="Normal 147 2 2 2 2" xfId="16256"/>
    <cellStyle name="Normal 147 2 2 3" xfId="16257"/>
    <cellStyle name="Normal 147 2 2 4" xfId="16258"/>
    <cellStyle name="Normal 147 2 3" xfId="16259"/>
    <cellStyle name="Normal 147 2 3 2" xfId="16260"/>
    <cellStyle name="Normal 147 2 4" xfId="16261"/>
    <cellStyle name="Normal 147 2 5" xfId="16262"/>
    <cellStyle name="Normal 147 3" xfId="16263"/>
    <cellStyle name="Normal 147 3 2" xfId="16264"/>
    <cellStyle name="Normal 147 3 2 2" xfId="16265"/>
    <cellStyle name="Normal 147 3 2 2 2" xfId="16266"/>
    <cellStyle name="Normal 147 3 2 3" xfId="16267"/>
    <cellStyle name="Normal 147 3 2 4" xfId="16268"/>
    <cellStyle name="Normal 147 3 3" xfId="16269"/>
    <cellStyle name="Normal 147 3 3 2" xfId="16270"/>
    <cellStyle name="Normal 147 3 4" xfId="16271"/>
    <cellStyle name="Normal 147 3 5" xfId="16272"/>
    <cellStyle name="Normal 147 4" xfId="16273"/>
    <cellStyle name="Normal 147 4 2" xfId="16274"/>
    <cellStyle name="Normal 147 4 3" xfId="16275"/>
    <cellStyle name="Normal 147 4 3 2" xfId="16276"/>
    <cellStyle name="Normal 147 5" xfId="16277"/>
    <cellStyle name="Normal 147 6" xfId="16278"/>
    <cellStyle name="Normal 147 7" xfId="16279"/>
    <cellStyle name="Normal 148" xfId="16280"/>
    <cellStyle name="Normal 148 2" xfId="16281"/>
    <cellStyle name="Normal 148 2 2" xfId="16282"/>
    <cellStyle name="Normal 148 2 2 2" xfId="16283"/>
    <cellStyle name="Normal 148 2 2 2 2" xfId="16284"/>
    <cellStyle name="Normal 148 2 2 3" xfId="16285"/>
    <cellStyle name="Normal 148 2 2 4" xfId="16286"/>
    <cellStyle name="Normal 148 2 3" xfId="16287"/>
    <cellStyle name="Normal 148 2 3 2" xfId="16288"/>
    <cellStyle name="Normal 148 2 4" xfId="16289"/>
    <cellStyle name="Normal 148 2 5" xfId="16290"/>
    <cellStyle name="Normal 148 3" xfId="16291"/>
    <cellStyle name="Normal 148 3 2" xfId="16292"/>
    <cellStyle name="Normal 148 3 2 2" xfId="16293"/>
    <cellStyle name="Normal 148 3 2 2 2" xfId="16294"/>
    <cellStyle name="Normal 148 3 2 3" xfId="16295"/>
    <cellStyle name="Normal 148 3 2 4" xfId="16296"/>
    <cellStyle name="Normal 148 3 3" xfId="16297"/>
    <cellStyle name="Normal 148 3 3 2" xfId="16298"/>
    <cellStyle name="Normal 148 3 4" xfId="16299"/>
    <cellStyle name="Normal 148 3 5" xfId="16300"/>
    <cellStyle name="Normal 148 4" xfId="16301"/>
    <cellStyle name="Normal 148 4 2" xfId="16302"/>
    <cellStyle name="Normal 148 4 2 2" xfId="16303"/>
    <cellStyle name="Normal 148 4 3" xfId="16304"/>
    <cellStyle name="Normal 148 4 4" xfId="16305"/>
    <cellStyle name="Normal 148 5" xfId="16306"/>
    <cellStyle name="Normal 148 5 2" xfId="16307"/>
    <cellStyle name="Normal 148 5 3" xfId="16308"/>
    <cellStyle name="Normal 148 6" xfId="16309"/>
    <cellStyle name="Normal 148 7" xfId="16310"/>
    <cellStyle name="Normal 148 8" xfId="16311"/>
    <cellStyle name="Normal 149" xfId="16312"/>
    <cellStyle name="Normal 149 2" xfId="16313"/>
    <cellStyle name="Normal 149 2 2" xfId="16314"/>
    <cellStyle name="Normal 149 2 2 2" xfId="16315"/>
    <cellStyle name="Normal 149 2 2 2 2" xfId="16316"/>
    <cellStyle name="Normal 149 2 2 3" xfId="16317"/>
    <cellStyle name="Normal 149 2 2 4" xfId="16318"/>
    <cellStyle name="Normal 149 2 3" xfId="16319"/>
    <cellStyle name="Normal 149 2 3 2" xfId="16320"/>
    <cellStyle name="Normal 149 2 4" xfId="16321"/>
    <cellStyle name="Normal 149 2 5" xfId="16322"/>
    <cellStyle name="Normal 149 3" xfId="16323"/>
    <cellStyle name="Normal 149 3 2" xfId="16324"/>
    <cellStyle name="Normal 149 3 2 2" xfId="16325"/>
    <cellStyle name="Normal 149 3 2 2 2" xfId="16326"/>
    <cellStyle name="Normal 149 3 2 3" xfId="16327"/>
    <cellStyle name="Normal 149 3 2 4" xfId="16328"/>
    <cellStyle name="Normal 149 3 3" xfId="16329"/>
    <cellStyle name="Normal 149 3 3 2" xfId="16330"/>
    <cellStyle name="Normal 149 3 4" xfId="16331"/>
    <cellStyle name="Normal 149 3 5" xfId="16332"/>
    <cellStyle name="Normal 149 4" xfId="16333"/>
    <cellStyle name="Normal 149 4 2" xfId="16334"/>
    <cellStyle name="Normal 149 4 2 2" xfId="16335"/>
    <cellStyle name="Normal 149 4 3" xfId="16336"/>
    <cellStyle name="Normal 149 4 4" xfId="16337"/>
    <cellStyle name="Normal 149 5" xfId="16338"/>
    <cellStyle name="Normal 149 5 2" xfId="16339"/>
    <cellStyle name="Normal 149 5 3" xfId="16340"/>
    <cellStyle name="Normal 149 6" xfId="16341"/>
    <cellStyle name="Normal 149 7" xfId="16342"/>
    <cellStyle name="Normal 149 8" xfId="16343"/>
    <cellStyle name="Normal 15" xfId="16344"/>
    <cellStyle name="Normal 15 2" xfId="16345"/>
    <cellStyle name="Normal 15 2 2" xfId="16346"/>
    <cellStyle name="Normal 15 2 3" xfId="16347"/>
    <cellStyle name="Normal 15 2 4" xfId="16348"/>
    <cellStyle name="Normal 15 2 5" xfId="16349"/>
    <cellStyle name="Normal 15 2_15-FINANCEIRAS" xfId="16350"/>
    <cellStyle name="Normal 15 3" xfId="16351"/>
    <cellStyle name="Normal 15 3 2" xfId="16352"/>
    <cellStyle name="Normal 15 3_15-FINANCEIRAS" xfId="16353"/>
    <cellStyle name="Normal 15 4" xfId="16354"/>
    <cellStyle name="Normal 15 4 2" xfId="16355"/>
    <cellStyle name="Normal 15 4_15-FINANCEIRAS" xfId="16356"/>
    <cellStyle name="Normal 15 5" xfId="16357"/>
    <cellStyle name="Normal 15 6" xfId="16358"/>
    <cellStyle name="Normal 15 7" xfId="16359"/>
    <cellStyle name="Normal 15 8" xfId="16360"/>
    <cellStyle name="Normal 15_13-Endividamento" xfId="16361"/>
    <cellStyle name="Normal 150" xfId="16362"/>
    <cellStyle name="Normal 150 2" xfId="16363"/>
    <cellStyle name="Normal 150 2 2" xfId="16364"/>
    <cellStyle name="Normal 150 2 2 2" xfId="16365"/>
    <cellStyle name="Normal 150 2 2 2 2" xfId="16366"/>
    <cellStyle name="Normal 150 2 2 3" xfId="16367"/>
    <cellStyle name="Normal 150 2 2 4" xfId="16368"/>
    <cellStyle name="Normal 150 2 3" xfId="16369"/>
    <cellStyle name="Normal 150 2 3 2" xfId="16370"/>
    <cellStyle name="Normal 150 2 4" xfId="16371"/>
    <cellStyle name="Normal 150 2 5" xfId="16372"/>
    <cellStyle name="Normal 150 3" xfId="16373"/>
    <cellStyle name="Normal 150 3 2" xfId="16374"/>
    <cellStyle name="Normal 150 3 2 2" xfId="16375"/>
    <cellStyle name="Normal 150 3 2 2 2" xfId="16376"/>
    <cellStyle name="Normal 150 3 2 3" xfId="16377"/>
    <cellStyle name="Normal 150 3 2 4" xfId="16378"/>
    <cellStyle name="Normal 150 3 3" xfId="16379"/>
    <cellStyle name="Normal 150 3 3 2" xfId="16380"/>
    <cellStyle name="Normal 150 3 4" xfId="16381"/>
    <cellStyle name="Normal 150 3 5" xfId="16382"/>
    <cellStyle name="Normal 150 4" xfId="16383"/>
    <cellStyle name="Normal 150 4 2" xfId="16384"/>
    <cellStyle name="Normal 150 4 2 2" xfId="16385"/>
    <cellStyle name="Normal 150 4 3" xfId="16386"/>
    <cellStyle name="Normal 150 4 4" xfId="16387"/>
    <cellStyle name="Normal 150 5" xfId="16388"/>
    <cellStyle name="Normal 150 5 2" xfId="16389"/>
    <cellStyle name="Normal 150 5 3" xfId="16390"/>
    <cellStyle name="Normal 150 6" xfId="16391"/>
    <cellStyle name="Normal 150 7" xfId="16392"/>
    <cellStyle name="Normal 150 8" xfId="16393"/>
    <cellStyle name="Normal 151" xfId="16394"/>
    <cellStyle name="Normal 151 2" xfId="16395"/>
    <cellStyle name="Normal 151 2 2" xfId="16396"/>
    <cellStyle name="Normal 151 2 2 2" xfId="16397"/>
    <cellStyle name="Normal 151 2 2 2 2" xfId="16398"/>
    <cellStyle name="Normal 151 2 2 3" xfId="16399"/>
    <cellStyle name="Normal 151 2 2 4" xfId="16400"/>
    <cellStyle name="Normal 151 2 3" xfId="16401"/>
    <cellStyle name="Normal 151 2 3 2" xfId="16402"/>
    <cellStyle name="Normal 151 2 4" xfId="16403"/>
    <cellStyle name="Normal 151 2 5" xfId="16404"/>
    <cellStyle name="Normal 151 3" xfId="16405"/>
    <cellStyle name="Normal 151 3 2" xfId="16406"/>
    <cellStyle name="Normal 151 3 2 2" xfId="16407"/>
    <cellStyle name="Normal 151 3 2 2 2" xfId="16408"/>
    <cellStyle name="Normal 151 3 2 3" xfId="16409"/>
    <cellStyle name="Normal 151 3 2 4" xfId="16410"/>
    <cellStyle name="Normal 151 3 3" xfId="16411"/>
    <cellStyle name="Normal 151 3 3 2" xfId="16412"/>
    <cellStyle name="Normal 151 3 4" xfId="16413"/>
    <cellStyle name="Normal 151 3 5" xfId="16414"/>
    <cellStyle name="Normal 151 4" xfId="16415"/>
    <cellStyle name="Normal 151 4 2" xfId="16416"/>
    <cellStyle name="Normal 151 4 2 2" xfId="16417"/>
    <cellStyle name="Normal 151 4 3" xfId="16418"/>
    <cellStyle name="Normal 151 4 4" xfId="16419"/>
    <cellStyle name="Normal 151 5" xfId="16420"/>
    <cellStyle name="Normal 151 5 2" xfId="16421"/>
    <cellStyle name="Normal 151 5 3" xfId="16422"/>
    <cellStyle name="Normal 151 5 3 2" xfId="16423"/>
    <cellStyle name="Normal 151 6" xfId="16424"/>
    <cellStyle name="Normal 151 6 2" xfId="16425"/>
    <cellStyle name="Normal 151 7" xfId="16426"/>
    <cellStyle name="Normal 151 8" xfId="16427"/>
    <cellStyle name="Normal 152" xfId="16428"/>
    <cellStyle name="Normal 152 2" xfId="16429"/>
    <cellStyle name="Normal 152 2 2" xfId="16430"/>
    <cellStyle name="Normal 152 2 2 2" xfId="16431"/>
    <cellStyle name="Normal 152 2 2 2 2" xfId="16432"/>
    <cellStyle name="Normal 152 2 2 3" xfId="16433"/>
    <cellStyle name="Normal 152 2 2 4" xfId="16434"/>
    <cellStyle name="Normal 152 2 3" xfId="16435"/>
    <cellStyle name="Normal 152 2 3 2" xfId="16436"/>
    <cellStyle name="Normal 152 2 4" xfId="16437"/>
    <cellStyle name="Normal 152 2 5" xfId="16438"/>
    <cellStyle name="Normal 152 3" xfId="16439"/>
    <cellStyle name="Normal 152 3 2" xfId="16440"/>
    <cellStyle name="Normal 152 3 2 2" xfId="16441"/>
    <cellStyle name="Normal 152 3 2 2 2" xfId="16442"/>
    <cellStyle name="Normal 152 3 2 3" xfId="16443"/>
    <cellStyle name="Normal 152 3 2 4" xfId="16444"/>
    <cellStyle name="Normal 152 3 3" xfId="16445"/>
    <cellStyle name="Normal 152 3 3 2" xfId="16446"/>
    <cellStyle name="Normal 152 3 4" xfId="16447"/>
    <cellStyle name="Normal 152 3 5" xfId="16448"/>
    <cellStyle name="Normal 152 4" xfId="16449"/>
    <cellStyle name="Normal 152 4 2" xfId="16450"/>
    <cellStyle name="Normal 152 4 2 2" xfId="16451"/>
    <cellStyle name="Normal 152 4 3" xfId="16452"/>
    <cellStyle name="Normal 152 4 4" xfId="16453"/>
    <cellStyle name="Normal 152 5" xfId="16454"/>
    <cellStyle name="Normal 152 5 2" xfId="16455"/>
    <cellStyle name="Normal 152 5 3" xfId="16456"/>
    <cellStyle name="Normal 152 5 3 2" xfId="16457"/>
    <cellStyle name="Normal 152 6" xfId="16458"/>
    <cellStyle name="Normal 152 6 2" xfId="16459"/>
    <cellStyle name="Normal 152 7" xfId="16460"/>
    <cellStyle name="Normal 152 8" xfId="16461"/>
    <cellStyle name="Normal 153" xfId="16462"/>
    <cellStyle name="Normal 153 2" xfId="16463"/>
    <cellStyle name="Normal 153 2 2" xfId="16464"/>
    <cellStyle name="Normal 153 2 2 2" xfId="16465"/>
    <cellStyle name="Normal 153 2 2 2 2" xfId="16466"/>
    <cellStyle name="Normal 153 2 2 3" xfId="16467"/>
    <cellStyle name="Normal 153 2 2 4" xfId="16468"/>
    <cellStyle name="Normal 153 2 3" xfId="16469"/>
    <cellStyle name="Normal 153 2 3 2" xfId="16470"/>
    <cellStyle name="Normal 153 2 4" xfId="16471"/>
    <cellStyle name="Normal 153 2 5" xfId="16472"/>
    <cellStyle name="Normal 153 3" xfId="16473"/>
    <cellStyle name="Normal 153 3 2" xfId="16474"/>
    <cellStyle name="Normal 153 3 2 2" xfId="16475"/>
    <cellStyle name="Normal 153 3 2 2 2" xfId="16476"/>
    <cellStyle name="Normal 153 3 2 3" xfId="16477"/>
    <cellStyle name="Normal 153 3 2 4" xfId="16478"/>
    <cellStyle name="Normal 153 3 3" xfId="16479"/>
    <cellStyle name="Normal 153 3 3 2" xfId="16480"/>
    <cellStyle name="Normal 153 3 4" xfId="16481"/>
    <cellStyle name="Normal 153 3 5" xfId="16482"/>
    <cellStyle name="Normal 153 4" xfId="16483"/>
    <cellStyle name="Normal 153 4 2" xfId="16484"/>
    <cellStyle name="Normal 153 4 2 2" xfId="16485"/>
    <cellStyle name="Normal 153 4 3" xfId="16486"/>
    <cellStyle name="Normal 153 4 4" xfId="16487"/>
    <cellStyle name="Normal 153 5" xfId="16488"/>
    <cellStyle name="Normal 153 5 2" xfId="16489"/>
    <cellStyle name="Normal 153 6" xfId="16490"/>
    <cellStyle name="Normal 153 7" xfId="16491"/>
    <cellStyle name="Normal 153 8" xfId="16492"/>
    <cellStyle name="Normal 154" xfId="16493"/>
    <cellStyle name="Normal 154 2" xfId="16494"/>
    <cellStyle name="Normal 154 2 2" xfId="16495"/>
    <cellStyle name="Normal 154 2 2 2" xfId="16496"/>
    <cellStyle name="Normal 154 2 2 2 2" xfId="16497"/>
    <cellStyle name="Normal 154 2 2 3" xfId="16498"/>
    <cellStyle name="Normal 154 2 2 4" xfId="16499"/>
    <cellStyle name="Normal 154 2 3" xfId="16500"/>
    <cellStyle name="Normal 154 2 3 2" xfId="16501"/>
    <cellStyle name="Normal 154 2 4" xfId="16502"/>
    <cellStyle name="Normal 154 2 5" xfId="16503"/>
    <cellStyle name="Normal 154 3" xfId="16504"/>
    <cellStyle name="Normal 154 3 2" xfId="16505"/>
    <cellStyle name="Normal 154 4" xfId="16506"/>
    <cellStyle name="Normal 154 4 2" xfId="16507"/>
    <cellStyle name="Normal 154 4 2 2" xfId="16508"/>
    <cellStyle name="Normal 154 4 3" xfId="16509"/>
    <cellStyle name="Normal 154 4 4" xfId="16510"/>
    <cellStyle name="Normal 154 5" xfId="16511"/>
    <cellStyle name="Normal 154 5 2" xfId="16512"/>
    <cellStyle name="Normal 154 6" xfId="16513"/>
    <cellStyle name="Normal 154 7" xfId="16514"/>
    <cellStyle name="Normal 155" xfId="16515"/>
    <cellStyle name="Normal 155 2" xfId="16516"/>
    <cellStyle name="Normal 155 2 2" xfId="16517"/>
    <cellStyle name="Normal 155 2 2 2" xfId="16518"/>
    <cellStyle name="Normal 155 2 2 2 2" xfId="16519"/>
    <cellStyle name="Normal 155 2 2 3" xfId="16520"/>
    <cellStyle name="Normal 155 2 2 4" xfId="16521"/>
    <cellStyle name="Normal 155 2 3" xfId="16522"/>
    <cellStyle name="Normal 155 2 3 2" xfId="16523"/>
    <cellStyle name="Normal 155 2 4" xfId="16524"/>
    <cellStyle name="Normal 155 2 5" xfId="16525"/>
    <cellStyle name="Normal 155 3" xfId="16526"/>
    <cellStyle name="Normal 155 3 2" xfId="16527"/>
    <cellStyle name="Normal 155 4" xfId="16528"/>
    <cellStyle name="Normal 155 4 2" xfId="16529"/>
    <cellStyle name="Normal 155 4 2 2" xfId="16530"/>
    <cellStyle name="Normal 155 4 3" xfId="16531"/>
    <cellStyle name="Normal 155 4 4" xfId="16532"/>
    <cellStyle name="Normal 155 5" xfId="16533"/>
    <cellStyle name="Normal 155 5 2" xfId="16534"/>
    <cellStyle name="Normal 155 6" xfId="16535"/>
    <cellStyle name="Normal 155 7" xfId="16536"/>
    <cellStyle name="Normal 156" xfId="16537"/>
    <cellStyle name="Normal 156 2" xfId="16538"/>
    <cellStyle name="Normal 156 2 2" xfId="16539"/>
    <cellStyle name="Normal 156 2 2 2" xfId="16540"/>
    <cellStyle name="Normal 156 2 2 2 2" xfId="16541"/>
    <cellStyle name="Normal 156 2 2 3" xfId="16542"/>
    <cellStyle name="Normal 156 2 2 4" xfId="16543"/>
    <cellStyle name="Normal 156 2 3" xfId="16544"/>
    <cellStyle name="Normal 156 2 3 2" xfId="16545"/>
    <cellStyle name="Normal 156 2 4" xfId="16546"/>
    <cellStyle name="Normal 156 2 5" xfId="16547"/>
    <cellStyle name="Normal 156 3" xfId="16548"/>
    <cellStyle name="Normal 156 3 2" xfId="16549"/>
    <cellStyle name="Normal 156 4" xfId="16550"/>
    <cellStyle name="Normal 156 4 2" xfId="16551"/>
    <cellStyle name="Normal 156 4 2 2" xfId="16552"/>
    <cellStyle name="Normal 156 4 3" xfId="16553"/>
    <cellStyle name="Normal 156 4 4" xfId="16554"/>
    <cellStyle name="Normal 156 5" xfId="16555"/>
    <cellStyle name="Normal 156 5 2" xfId="16556"/>
    <cellStyle name="Normal 156 6" xfId="16557"/>
    <cellStyle name="Normal 156 7" xfId="16558"/>
    <cellStyle name="Normal 157" xfId="16559"/>
    <cellStyle name="Normal 157 2" xfId="16560"/>
    <cellStyle name="Normal 157 2 2" xfId="16561"/>
    <cellStyle name="Normal 158" xfId="16562"/>
    <cellStyle name="Normal 158 2" xfId="16563"/>
    <cellStyle name="Normal 158 2 2" xfId="16564"/>
    <cellStyle name="Normal 158 2 3" xfId="16565"/>
    <cellStyle name="Normal 158 2 3 2" xfId="16566"/>
    <cellStyle name="Normal 158 3" xfId="16567"/>
    <cellStyle name="Normal 159" xfId="16568"/>
    <cellStyle name="Normal 159 2" xfId="16569"/>
    <cellStyle name="Normal 159 3" xfId="16570"/>
    <cellStyle name="Normal 16" xfId="16571"/>
    <cellStyle name="Normal 16 2" xfId="16572"/>
    <cellStyle name="Normal 16 2 2" xfId="16573"/>
    <cellStyle name="Normal 16 2 3" xfId="16574"/>
    <cellStyle name="Normal 16 2 4" xfId="16575"/>
    <cellStyle name="Normal 16 2 5" xfId="16576"/>
    <cellStyle name="Normal 16 2_15-FINANCEIRAS" xfId="16577"/>
    <cellStyle name="Normal 16 3" xfId="16578"/>
    <cellStyle name="Normal 16 3 2" xfId="16579"/>
    <cellStyle name="Normal 16 3_15-FINANCEIRAS" xfId="16580"/>
    <cellStyle name="Normal 16 4" xfId="16581"/>
    <cellStyle name="Normal 16 5" xfId="16582"/>
    <cellStyle name="Normal 16 6" xfId="16583"/>
    <cellStyle name="Normal 16 7" xfId="16584"/>
    <cellStyle name="Normal 16_13-Endividamento" xfId="16585"/>
    <cellStyle name="Normal 160" xfId="16586"/>
    <cellStyle name="Normal 160 2" xfId="16587"/>
    <cellStyle name="Normal 160 2 2" xfId="16588"/>
    <cellStyle name="Normal 160 2 2 2" xfId="16589"/>
    <cellStyle name="Normal 160 2 3" xfId="16590"/>
    <cellStyle name="Normal 160 2 4" xfId="16591"/>
    <cellStyle name="Normal 160 3" xfId="16592"/>
    <cellStyle name="Normal 160 3 2" xfId="16593"/>
    <cellStyle name="Normal 160 3 2 2" xfId="16594"/>
    <cellStyle name="Normal 160 3 3" xfId="16595"/>
    <cellStyle name="Normal 160 4" xfId="16596"/>
    <cellStyle name="Normal 160 4 2" xfId="16597"/>
    <cellStyle name="Normal 160 5" xfId="16598"/>
    <cellStyle name="Normal 160 6" xfId="16599"/>
    <cellStyle name="Normal 161" xfId="16600"/>
    <cellStyle name="Normal 161 2" xfId="16601"/>
    <cellStyle name="Normal 161 2 2" xfId="16602"/>
    <cellStyle name="Normal 161 2 2 2" xfId="16603"/>
    <cellStyle name="Normal 161 2 3" xfId="16604"/>
    <cellStyle name="Normal 161 2 4" xfId="16605"/>
    <cellStyle name="Normal 161 3" xfId="16606"/>
    <cellStyle name="Normal 161 3 2" xfId="16607"/>
    <cellStyle name="Normal 161 4" xfId="16608"/>
    <cellStyle name="Normal 161 5" xfId="16609"/>
    <cellStyle name="Normal 162" xfId="16610"/>
    <cellStyle name="Normal 162 2" xfId="16611"/>
    <cellStyle name="Normal 162 2 2" xfId="16612"/>
    <cellStyle name="Normal 162 2 2 2" xfId="16613"/>
    <cellStyle name="Normal 162 2 3" xfId="16614"/>
    <cellStyle name="Normal 162 2 4" xfId="16615"/>
    <cellStyle name="Normal 162 3" xfId="16616"/>
    <cellStyle name="Normal 162 3 2" xfId="16617"/>
    <cellStyle name="Normal 162 4" xfId="16618"/>
    <cellStyle name="Normal 162 5" xfId="16619"/>
    <cellStyle name="Normal 163" xfId="16620"/>
    <cellStyle name="Normal 163 2" xfId="16621"/>
    <cellStyle name="Normal 163 2 2" xfId="16622"/>
    <cellStyle name="Normal 163 2 2 2" xfId="16623"/>
    <cellStyle name="Normal 163 2 3" xfId="16624"/>
    <cellStyle name="Normal 163 3" xfId="16625"/>
    <cellStyle name="Normal 164" xfId="16626"/>
    <cellStyle name="Normal 164 2" xfId="16627"/>
    <cellStyle name="Normal 164 3" xfId="16628"/>
    <cellStyle name="Normal 165" xfId="16629"/>
    <cellStyle name="Normal 165 2" xfId="16630"/>
    <cellStyle name="Normal 165 2 2" xfId="16631"/>
    <cellStyle name="Normal 165 3" xfId="16632"/>
    <cellStyle name="Normal 165 4" xfId="16633"/>
    <cellStyle name="Normal 166" xfId="16634"/>
    <cellStyle name="Normal 166 2" xfId="16635"/>
    <cellStyle name="Normal 166 2 2" xfId="16636"/>
    <cellStyle name="Normal 166 3" xfId="16637"/>
    <cellStyle name="Normal 166 4" xfId="16638"/>
    <cellStyle name="Normal 167" xfId="16639"/>
    <cellStyle name="Normal 167 2" xfId="16640"/>
    <cellStyle name="Normal 167 2 2" xfId="16641"/>
    <cellStyle name="Normal 167 3" xfId="16642"/>
    <cellStyle name="Normal 167 4" xfId="16643"/>
    <cellStyle name="Normal 168" xfId="16644"/>
    <cellStyle name="Normal 168 2" xfId="16645"/>
    <cellStyle name="Normal 169" xfId="16646"/>
    <cellStyle name="Normal 169 2" xfId="16647"/>
    <cellStyle name="Normal 169 2 2" xfId="16648"/>
    <cellStyle name="Normal 169 3" xfId="16649"/>
    <cellStyle name="Normal 169 4" xfId="16650"/>
    <cellStyle name="Normal 17" xfId="16651"/>
    <cellStyle name="Normal 17 2" xfId="16652"/>
    <cellStyle name="Normal 17 2 2" xfId="16653"/>
    <cellStyle name="Normal 17 2 3" xfId="16654"/>
    <cellStyle name="Normal 17 2 4" xfId="16655"/>
    <cellStyle name="Normal 17 2 5" xfId="16656"/>
    <cellStyle name="Normal 17 2_15-FINANCEIRAS" xfId="16657"/>
    <cellStyle name="Normal 17 3" xfId="16658"/>
    <cellStyle name="Normal 17 3 2" xfId="16659"/>
    <cellStyle name="Normal 17 3_15-FINANCEIRAS" xfId="16660"/>
    <cellStyle name="Normal 17 4" xfId="16661"/>
    <cellStyle name="Normal 17 4 2" xfId="16662"/>
    <cellStyle name="Normal 17 4_15-FINANCEIRAS" xfId="16663"/>
    <cellStyle name="Normal 17 5" xfId="16664"/>
    <cellStyle name="Normal 17 6" xfId="16665"/>
    <cellStyle name="Normal 17 7" xfId="16666"/>
    <cellStyle name="Normal 17 8" xfId="16667"/>
    <cellStyle name="Normal 17_13-Endividamento" xfId="16668"/>
    <cellStyle name="Normal 170" xfId="16669"/>
    <cellStyle name="Normal 170 2" xfId="16670"/>
    <cellStyle name="Normal 171" xfId="16671"/>
    <cellStyle name="Normal 171 2" xfId="16672"/>
    <cellStyle name="Normal 171 2 2" xfId="16673"/>
    <cellStyle name="Normal 171 3" xfId="16674"/>
    <cellStyle name="Normal 171 4" xfId="16675"/>
    <cellStyle name="Normal 172" xfId="16676"/>
    <cellStyle name="Normal 172 2" xfId="16677"/>
    <cellStyle name="Normal 173" xfId="16678"/>
    <cellStyle name="Normal 173 2" xfId="16679"/>
    <cellStyle name="Normal 173 3" xfId="16680"/>
    <cellStyle name="Normal 174" xfId="16681"/>
    <cellStyle name="Normal 174 2" xfId="16682"/>
    <cellStyle name="Normal 175" xfId="16683"/>
    <cellStyle name="Normal 175 2" xfId="16684"/>
    <cellStyle name="Normal 175 3" xfId="16685"/>
    <cellStyle name="Normal 175 4" xfId="16686"/>
    <cellStyle name="Normal 176" xfId="16687"/>
    <cellStyle name="Normal 176 2" xfId="16688"/>
    <cellStyle name="Normal 176 3" xfId="16689"/>
    <cellStyle name="Normal 177" xfId="16690"/>
    <cellStyle name="Normal 177 2" xfId="16691"/>
    <cellStyle name="Normal 178" xfId="16692"/>
    <cellStyle name="Normal 178 2" xfId="16693"/>
    <cellStyle name="Normal 179" xfId="16694"/>
    <cellStyle name="Normal 179 2" xfId="16695"/>
    <cellStyle name="Normal 18" xfId="16696"/>
    <cellStyle name="Normal 18 2" xfId="16697"/>
    <cellStyle name="Normal 18 2 2" xfId="16698"/>
    <cellStyle name="Normal 18 2 3" xfId="16699"/>
    <cellStyle name="Normal 18 2 4" xfId="16700"/>
    <cellStyle name="Normal 18 2 5" xfId="16701"/>
    <cellStyle name="Normal 18 2_15-FINANCEIRAS" xfId="16702"/>
    <cellStyle name="Normal 18 3" xfId="16703"/>
    <cellStyle name="Normal 18 3 2" xfId="16704"/>
    <cellStyle name="Normal 18 3_15-FINANCEIRAS" xfId="16705"/>
    <cellStyle name="Normal 18 4" xfId="16706"/>
    <cellStyle name="Normal 18 5" xfId="16707"/>
    <cellStyle name="Normal 18 6" xfId="16708"/>
    <cellStyle name="Normal 18 7" xfId="16709"/>
    <cellStyle name="Normal 18_13-Endividamento" xfId="16710"/>
    <cellStyle name="Normal 180" xfId="16711"/>
    <cellStyle name="Normal 180 2" xfId="16712"/>
    <cellStyle name="Normal 181" xfId="16713"/>
    <cellStyle name="Normal 181 2" xfId="16714"/>
    <cellStyle name="Normal 182" xfId="16715"/>
    <cellStyle name="Normal 182 2" xfId="16716"/>
    <cellStyle name="Normal 183" xfId="16717"/>
    <cellStyle name="Normal 183 2" xfId="16718"/>
    <cellStyle name="Normal 184" xfId="16719"/>
    <cellStyle name="Normal 184 2" xfId="16720"/>
    <cellStyle name="Normal 185" xfId="16721"/>
    <cellStyle name="Normal 186" xfId="16722"/>
    <cellStyle name="Normal 187" xfId="16723"/>
    <cellStyle name="Normal 188" xfId="16724"/>
    <cellStyle name="Normal 189" xfId="16725"/>
    <cellStyle name="Normal 19" xfId="16726"/>
    <cellStyle name="Normal 19 2" xfId="16727"/>
    <cellStyle name="Normal 19 2 2" xfId="16728"/>
    <cellStyle name="Normal 19 2_15-FINANCEIRAS" xfId="16729"/>
    <cellStyle name="Normal 19 3" xfId="16730"/>
    <cellStyle name="Normal 19 4" xfId="16731"/>
    <cellStyle name="Normal 19 5" xfId="16732"/>
    <cellStyle name="Normal 19_13-Endividamento" xfId="16733"/>
    <cellStyle name="Normal 190" xfId="16734"/>
    <cellStyle name="Normal 191" xfId="16735"/>
    <cellStyle name="Normal 192" xfId="16736"/>
    <cellStyle name="Normal 193" xfId="16737"/>
    <cellStyle name="Normal 194" xfId="16738"/>
    <cellStyle name="Normal 195" xfId="16739"/>
    <cellStyle name="Normal 2" xfId="8"/>
    <cellStyle name="Normal 2 10" xfId="13"/>
    <cellStyle name="Normal 2 10 2" xfId="16740"/>
    <cellStyle name="Normal 2 10 2 2" xfId="16741"/>
    <cellStyle name="Normal 2 10 2_15-FINANCEIRAS" xfId="16742"/>
    <cellStyle name="Normal 2 10 3" xfId="16743"/>
    <cellStyle name="Normal 2 10 4" xfId="16744"/>
    <cellStyle name="Normal 2 10_13-Endividamento" xfId="16745"/>
    <cellStyle name="Normal 2 11" xfId="16746"/>
    <cellStyle name="Normal 2 11 2" xfId="16747"/>
    <cellStyle name="Normal 2 11 2 2" xfId="16748"/>
    <cellStyle name="Normal 2 11 2_15-FINANCEIRAS" xfId="16749"/>
    <cellStyle name="Normal 2 11 3" xfId="16750"/>
    <cellStyle name="Normal 2 11_13-Endividamento" xfId="16751"/>
    <cellStyle name="Normal 2 12" xfId="16752"/>
    <cellStyle name="Normal 2 12 2" xfId="16753"/>
    <cellStyle name="Normal 2 12_15-FINANCEIRAS" xfId="16754"/>
    <cellStyle name="Normal 2 13" xfId="16755"/>
    <cellStyle name="Normal 2 14" xfId="16756"/>
    <cellStyle name="Normal 2 15" xfId="16757"/>
    <cellStyle name="Normal 2 16" xfId="9"/>
    <cellStyle name="Normal 2 16 2" xfId="14"/>
    <cellStyle name="Normal 2 17" xfId="16758"/>
    <cellStyle name="Normal 2 18" xfId="16759"/>
    <cellStyle name="Normal 2 19" xfId="16760"/>
    <cellStyle name="Normal 2 2" xfId="16761"/>
    <cellStyle name="Normal 2 2 10" xfId="16762"/>
    <cellStyle name="Normal 2 2 11" xfId="16763"/>
    <cellStyle name="Normal 2 2 12" xfId="16764"/>
    <cellStyle name="Normal 2 2 2" xfId="16765"/>
    <cellStyle name="Normal 2 2 2 10" xfId="16766"/>
    <cellStyle name="Normal 2 2 2 2" xfId="16767"/>
    <cellStyle name="Normal 2 2 2 2 2" xfId="16768"/>
    <cellStyle name="Normal 2 2 2 2 3" xfId="16769"/>
    <cellStyle name="Normal 2 2 2 2 4" xfId="16770"/>
    <cellStyle name="Normal 2 2 2 2 5" xfId="16771"/>
    <cellStyle name="Normal 2 2 2 2_15-FINANCEIRAS" xfId="16772"/>
    <cellStyle name="Normal 2 2 2 3" xfId="16773"/>
    <cellStyle name="Normal 2 2 2 3 2" xfId="16774"/>
    <cellStyle name="Normal 2 2 2 3_15-FINANCEIRAS" xfId="16775"/>
    <cellStyle name="Normal 2 2 2 4" xfId="16776"/>
    <cellStyle name="Normal 2 2 2 4 2" xfId="16777"/>
    <cellStyle name="Normal 2 2 2 4_15-FINANCEIRAS" xfId="16778"/>
    <cellStyle name="Normal 2 2 2 5" xfId="16779"/>
    <cellStyle name="Normal 2 2 2 6" xfId="16780"/>
    <cellStyle name="Normal 2 2 2 7" xfId="16781"/>
    <cellStyle name="Normal 2 2 2 8" xfId="16782"/>
    <cellStyle name="Normal 2 2 2 9" xfId="16783"/>
    <cellStyle name="Normal 2 2 2_13-Endividamento" xfId="16784"/>
    <cellStyle name="Normal 2 2 3" xfId="16785"/>
    <cellStyle name="Normal 2 2 3 2" xfId="16786"/>
    <cellStyle name="Normal 2 2 3 3" xfId="16787"/>
    <cellStyle name="Normal 2 2 3 4" xfId="16788"/>
    <cellStyle name="Normal 2 2 3 5" xfId="16789"/>
    <cellStyle name="Normal 2 2 3_15-FINANCEIRAS" xfId="16790"/>
    <cellStyle name="Normal 2 2 4" xfId="16791"/>
    <cellStyle name="Normal 2 2 4 2" xfId="16792"/>
    <cellStyle name="Normal 2 2 4_15-FINANCEIRAS" xfId="16793"/>
    <cellStyle name="Normal 2 2 5" xfId="16794"/>
    <cellStyle name="Normal 2 2 5 2" xfId="16795"/>
    <cellStyle name="Normal 2 2 5_15-FINANCEIRAS" xfId="16796"/>
    <cellStyle name="Normal 2 2 6" xfId="16797"/>
    <cellStyle name="Normal 2 2 6 2" xfId="16798"/>
    <cellStyle name="Normal 2 2 7" xfId="16799"/>
    <cellStyle name="Normal 2 2 8" xfId="16800"/>
    <cellStyle name="Normal 2 2 9" xfId="16801"/>
    <cellStyle name="Normal 2 2_13-Endividamento" xfId="16802"/>
    <cellStyle name="Normal 2 20" xfId="16803"/>
    <cellStyle name="Normal 2 21" xfId="16804"/>
    <cellStyle name="Normal 2 22" xfId="16805"/>
    <cellStyle name="Normal 2 23" xfId="16806"/>
    <cellStyle name="Normal 2 24" xfId="16807"/>
    <cellStyle name="Normal 2 25" xfId="16808"/>
    <cellStyle name="Normal 2 26" xfId="16809"/>
    <cellStyle name="Normal 2 27" xfId="16810"/>
    <cellStyle name="Normal 2 28" xfId="16811"/>
    <cellStyle name="Normal 2 29" xfId="16812"/>
    <cellStyle name="Normal 2 3" xfId="16813"/>
    <cellStyle name="Normal 2 3 10" xfId="16814"/>
    <cellStyle name="Normal 2 3 11" xfId="16815"/>
    <cellStyle name="Normal 2 3 12" xfId="16816"/>
    <cellStyle name="Normal 2 3 2" xfId="16817"/>
    <cellStyle name="Normal 2 3 2 2" xfId="16818"/>
    <cellStyle name="Normal 2 3 2 2 2" xfId="16819"/>
    <cellStyle name="Normal 2 3 2 2 3" xfId="16820"/>
    <cellStyle name="Normal 2 3 2 2 4" xfId="16821"/>
    <cellStyle name="Normal 2 3 2 2 5" xfId="16822"/>
    <cellStyle name="Normal 2 3 2 2_15-FINANCEIRAS" xfId="16823"/>
    <cellStyle name="Normal 2 3 2 3" xfId="16824"/>
    <cellStyle name="Normal 2 3 2 3 2" xfId="16825"/>
    <cellStyle name="Normal 2 3 2 3_15-FINANCEIRAS" xfId="16826"/>
    <cellStyle name="Normal 2 3 2 4" xfId="16827"/>
    <cellStyle name="Normal 2 3 2 4 2" xfId="16828"/>
    <cellStyle name="Normal 2 3 2 4_15-FINANCEIRAS" xfId="16829"/>
    <cellStyle name="Normal 2 3 2 5" xfId="16830"/>
    <cellStyle name="Normal 2 3 2 6" xfId="16831"/>
    <cellStyle name="Normal 2 3 2 7" xfId="16832"/>
    <cellStyle name="Normal 2 3 2_13-Endividamento" xfId="16833"/>
    <cellStyle name="Normal 2 3 3" xfId="16834"/>
    <cellStyle name="Normal 2 3 3 2" xfId="16835"/>
    <cellStyle name="Normal 2 3 3 3" xfId="16836"/>
    <cellStyle name="Normal 2 3 3 4" xfId="16837"/>
    <cellStyle name="Normal 2 3 3 5" xfId="16838"/>
    <cellStyle name="Normal 2 3 3_15-FINANCEIRAS" xfId="16839"/>
    <cellStyle name="Normal 2 3 4" xfId="16840"/>
    <cellStyle name="Normal 2 3 4 2" xfId="16841"/>
    <cellStyle name="Normal 2 3 4_15-FINANCEIRAS" xfId="16842"/>
    <cellStyle name="Normal 2 3 5" xfId="16843"/>
    <cellStyle name="Normal 2 3 5 2" xfId="16844"/>
    <cellStyle name="Normal 2 3 5_15-FINANCEIRAS" xfId="16845"/>
    <cellStyle name="Normal 2 3 6" xfId="16846"/>
    <cellStyle name="Normal 2 3 7" xfId="16847"/>
    <cellStyle name="Normal 2 3 8" xfId="16848"/>
    <cellStyle name="Normal 2 3 9" xfId="16849"/>
    <cellStyle name="Normal 2 3_13-Endividamento" xfId="16850"/>
    <cellStyle name="Normal 2 30" xfId="16851"/>
    <cellStyle name="Normal 2 31" xfId="16852"/>
    <cellStyle name="Normal 2 32" xfId="16853"/>
    <cellStyle name="Normal 2 33" xfId="16854"/>
    <cellStyle name="Normal 2 34" xfId="16855"/>
    <cellStyle name="Normal 2 35" xfId="16856"/>
    <cellStyle name="Normal 2 36" xfId="16857"/>
    <cellStyle name="Normal 2 4" xfId="16858"/>
    <cellStyle name="Normal 2 4 10" xfId="16859"/>
    <cellStyle name="Normal 2 4 2" xfId="16860"/>
    <cellStyle name="Normal 2 4 2 2" xfId="16861"/>
    <cellStyle name="Normal 2 4 2 2 2" xfId="16862"/>
    <cellStyle name="Normal 2 4 2 2 3" xfId="16863"/>
    <cellStyle name="Normal 2 4 2 2 4" xfId="16864"/>
    <cellStyle name="Normal 2 4 2 2 5" xfId="16865"/>
    <cellStyle name="Normal 2 4 2 2_15-FINANCEIRAS" xfId="16866"/>
    <cellStyle name="Normal 2 4 2 3" xfId="16867"/>
    <cellStyle name="Normal 2 4 2 3 2" xfId="16868"/>
    <cellStyle name="Normal 2 4 2 3_15-FINANCEIRAS" xfId="16869"/>
    <cellStyle name="Normal 2 4 2 4" xfId="16870"/>
    <cellStyle name="Normal 2 4 2 4 2" xfId="16871"/>
    <cellStyle name="Normal 2 4 2 4_15-FINANCEIRAS" xfId="16872"/>
    <cellStyle name="Normal 2 4 2 5" xfId="16873"/>
    <cellStyle name="Normal 2 4 2 6" xfId="16874"/>
    <cellStyle name="Normal 2 4 2 7" xfId="16875"/>
    <cellStyle name="Normal 2 4 2_13-Endividamento" xfId="16876"/>
    <cellStyle name="Normal 2 4 3" xfId="16877"/>
    <cellStyle name="Normal 2 4 3 2" xfId="16878"/>
    <cellStyle name="Normal 2 4 3 3" xfId="16879"/>
    <cellStyle name="Normal 2 4 3 4" xfId="16880"/>
    <cellStyle name="Normal 2 4 3 5" xfId="16881"/>
    <cellStyle name="Normal 2 4 3_15-FINANCEIRAS" xfId="16882"/>
    <cellStyle name="Normal 2 4 4" xfId="16883"/>
    <cellStyle name="Normal 2 4 4 2" xfId="16884"/>
    <cellStyle name="Normal 2 4 4_15-FINANCEIRAS" xfId="16885"/>
    <cellStyle name="Normal 2 4 5" xfId="16886"/>
    <cellStyle name="Normal 2 4 5 2" xfId="16887"/>
    <cellStyle name="Normal 2 4 5_15-FINANCEIRAS" xfId="16888"/>
    <cellStyle name="Normal 2 4 6" xfId="16889"/>
    <cellStyle name="Normal 2 4 7" xfId="16890"/>
    <cellStyle name="Normal 2 4 8" xfId="16891"/>
    <cellStyle name="Normal 2 4 9" xfId="16892"/>
    <cellStyle name="Normal 2 4_13-Endividamento" xfId="16893"/>
    <cellStyle name="Normal 2 5" xfId="16894"/>
    <cellStyle name="Normal 2 5 2" xfId="16895"/>
    <cellStyle name="Normal 2 5 2 2" xfId="16896"/>
    <cellStyle name="Normal 2 5 2 2 2" xfId="16897"/>
    <cellStyle name="Normal 2 5 2 2 3" xfId="16898"/>
    <cellStyle name="Normal 2 5 2 2 4" xfId="16899"/>
    <cellStyle name="Normal 2 5 2 2 5" xfId="16900"/>
    <cellStyle name="Normal 2 5 2 2_15-FINANCEIRAS" xfId="16901"/>
    <cellStyle name="Normal 2 5 2 3" xfId="16902"/>
    <cellStyle name="Normal 2 5 2 3 2" xfId="16903"/>
    <cellStyle name="Normal 2 5 2 3_15-FINANCEIRAS" xfId="16904"/>
    <cellStyle name="Normal 2 5 2 4" xfId="16905"/>
    <cellStyle name="Normal 2 5 2 4 2" xfId="16906"/>
    <cellStyle name="Normal 2 5 2 4_15-FINANCEIRAS" xfId="16907"/>
    <cellStyle name="Normal 2 5 2 5" xfId="16908"/>
    <cellStyle name="Normal 2 5 2 6" xfId="16909"/>
    <cellStyle name="Normal 2 5 2 7" xfId="16910"/>
    <cellStyle name="Normal 2 5 2_13-Endividamento" xfId="16911"/>
    <cellStyle name="Normal 2 5 3" xfId="16912"/>
    <cellStyle name="Normal 2 5 3 2" xfId="16913"/>
    <cellStyle name="Normal 2 5 3 3" xfId="16914"/>
    <cellStyle name="Normal 2 5 3 4" xfId="16915"/>
    <cellStyle name="Normal 2 5 3 5" xfId="16916"/>
    <cellStyle name="Normal 2 5 3_15-FINANCEIRAS" xfId="16917"/>
    <cellStyle name="Normal 2 5 4" xfId="16918"/>
    <cellStyle name="Normal 2 5 4 2" xfId="16919"/>
    <cellStyle name="Normal 2 5 4_15-FINANCEIRAS" xfId="16920"/>
    <cellStyle name="Normal 2 5 5" xfId="16921"/>
    <cellStyle name="Normal 2 5 5 2" xfId="16922"/>
    <cellStyle name="Normal 2 5 5_15-FINANCEIRAS" xfId="16923"/>
    <cellStyle name="Normal 2 5 6" xfId="16924"/>
    <cellStyle name="Normal 2 5 7" xfId="16925"/>
    <cellStyle name="Normal 2 5 8" xfId="16926"/>
    <cellStyle name="Normal 2 5_13-Endividamento" xfId="16927"/>
    <cellStyle name="Normal 2 6" xfId="16928"/>
    <cellStyle name="Normal 2 6 2" xfId="16929"/>
    <cellStyle name="Normal 2 6 2 2" xfId="16930"/>
    <cellStyle name="Normal 2 6 2 2 2" xfId="16931"/>
    <cellStyle name="Normal 2 6 2 2 3" xfId="16932"/>
    <cellStyle name="Normal 2 6 2 2 4" xfId="16933"/>
    <cellStyle name="Normal 2 6 2 2 5" xfId="16934"/>
    <cellStyle name="Normal 2 6 2 2_15-FINANCEIRAS" xfId="16935"/>
    <cellStyle name="Normal 2 6 2 3" xfId="16936"/>
    <cellStyle name="Normal 2 6 2 3 2" xfId="16937"/>
    <cellStyle name="Normal 2 6 2 3_15-FINANCEIRAS" xfId="16938"/>
    <cellStyle name="Normal 2 6 2 4" xfId="16939"/>
    <cellStyle name="Normal 2 6 2 4 2" xfId="16940"/>
    <cellStyle name="Normal 2 6 2 4_15-FINANCEIRAS" xfId="16941"/>
    <cellStyle name="Normal 2 6 2 5" xfId="16942"/>
    <cellStyle name="Normal 2 6 2 6" xfId="16943"/>
    <cellStyle name="Normal 2 6 2 7" xfId="16944"/>
    <cellStyle name="Normal 2 6 2_13-Endividamento" xfId="16945"/>
    <cellStyle name="Normal 2 6 3" xfId="16946"/>
    <cellStyle name="Normal 2 6 3 2" xfId="16947"/>
    <cellStyle name="Normal 2 6 3 3" xfId="16948"/>
    <cellStyle name="Normal 2 6 3 4" xfId="16949"/>
    <cellStyle name="Normal 2 6 3 5" xfId="16950"/>
    <cellStyle name="Normal 2 6 3_15-FINANCEIRAS" xfId="16951"/>
    <cellStyle name="Normal 2 6 4" xfId="16952"/>
    <cellStyle name="Normal 2 6 4 2" xfId="16953"/>
    <cellStyle name="Normal 2 6 4_15-FINANCEIRAS" xfId="16954"/>
    <cellStyle name="Normal 2 6 5" xfId="16955"/>
    <cellStyle name="Normal 2 6 5 2" xfId="16956"/>
    <cellStyle name="Normal 2 6 5_15-FINANCEIRAS" xfId="16957"/>
    <cellStyle name="Normal 2 6 6" xfId="16958"/>
    <cellStyle name="Normal 2 6 7" xfId="16959"/>
    <cellStyle name="Normal 2 6 8" xfId="16960"/>
    <cellStyle name="Normal 2 6_13-Endividamento" xfId="16961"/>
    <cellStyle name="Normal 2 7" xfId="16962"/>
    <cellStyle name="Normal 2 7 2" xfId="16963"/>
    <cellStyle name="Normal 2 7 2 2" xfId="16964"/>
    <cellStyle name="Normal 2 7 2 3" xfId="16965"/>
    <cellStyle name="Normal 2 7 2 4" xfId="16966"/>
    <cellStyle name="Normal 2 7 2 5" xfId="16967"/>
    <cellStyle name="Normal 2 7 2_15-FINANCEIRAS" xfId="16968"/>
    <cellStyle name="Normal 2 7 3" xfId="16969"/>
    <cellStyle name="Normal 2 7 3 2" xfId="16970"/>
    <cellStyle name="Normal 2 7 3_15-FINANCEIRAS" xfId="16971"/>
    <cellStyle name="Normal 2 7 4" xfId="16972"/>
    <cellStyle name="Normal 2 7 4 2" xfId="16973"/>
    <cellStyle name="Normal 2 7 4_15-FINANCEIRAS" xfId="16974"/>
    <cellStyle name="Normal 2 7 5" xfId="16975"/>
    <cellStyle name="Normal 2 7 6" xfId="16976"/>
    <cellStyle name="Normal 2 7 7" xfId="16977"/>
    <cellStyle name="Normal 2 7_13-Endividamento" xfId="16978"/>
    <cellStyle name="Normal 2 8" xfId="16979"/>
    <cellStyle name="Normal 2 8 2" xfId="16980"/>
    <cellStyle name="Normal 2 8 2 2" xfId="16981"/>
    <cellStyle name="Normal 2 8 2 2 2" xfId="16982"/>
    <cellStyle name="Normal 2 8 2 2 2 2" xfId="16983"/>
    <cellStyle name="Normal 2 8 2 2 3" xfId="16984"/>
    <cellStyle name="Normal 2 8 2 2 4" xfId="16985"/>
    <cellStyle name="Normal 2 8 2 3" xfId="16986"/>
    <cellStyle name="Normal 2 8 2 3 2" xfId="16987"/>
    <cellStyle name="Normal 2 8 2 3 3" xfId="16988"/>
    <cellStyle name="Normal 2 8 2 4" xfId="16989"/>
    <cellStyle name="Normal 2 8 2 5" xfId="16990"/>
    <cellStyle name="Normal 2 8 2 6" xfId="16991"/>
    <cellStyle name="Normal 2 8 2_15-FINANCEIRAS" xfId="16992"/>
    <cellStyle name="Normal 2 8 3" xfId="16993"/>
    <cellStyle name="Normal 2 8 3 2" xfId="16994"/>
    <cellStyle name="Normal 2 8 3 2 2" xfId="16995"/>
    <cellStyle name="Normal 2 8 3 2 2 2" xfId="16996"/>
    <cellStyle name="Normal 2 8 3 2 3" xfId="16997"/>
    <cellStyle name="Normal 2 8 3 2 4" xfId="16998"/>
    <cellStyle name="Normal 2 8 3 3" xfId="16999"/>
    <cellStyle name="Normal 2 8 3 3 2" xfId="17000"/>
    <cellStyle name="Normal 2 8 3 4" xfId="17001"/>
    <cellStyle name="Normal 2 8 3 5" xfId="17002"/>
    <cellStyle name="Normal 2 8 4" xfId="17003"/>
    <cellStyle name="Normal 2 8 4 2" xfId="17004"/>
    <cellStyle name="Normal 2 8 4 2 2" xfId="17005"/>
    <cellStyle name="Normal 2 8 4 3" xfId="17006"/>
    <cellStyle name="Normal 2 8 4 4" xfId="17007"/>
    <cellStyle name="Normal 2 8 5" xfId="17008"/>
    <cellStyle name="Normal 2 8 5 2" xfId="17009"/>
    <cellStyle name="Normal 2 8 5 3" xfId="17010"/>
    <cellStyle name="Normal 2 8 6" xfId="17011"/>
    <cellStyle name="Normal 2 8 6 2" xfId="17012"/>
    <cellStyle name="Normal 2 8 7" xfId="17013"/>
    <cellStyle name="Normal 2 8 7 2" xfId="17014"/>
    <cellStyle name="Normal 2 8 8" xfId="17015"/>
    <cellStyle name="Normal 2 8_13-Endividamento" xfId="17016"/>
    <cellStyle name="Normal 2 9" xfId="17017"/>
    <cellStyle name="Normal 2 9 2" xfId="17018"/>
    <cellStyle name="Normal 2 9 2 2" xfId="17019"/>
    <cellStyle name="Normal 2 9 2 3" xfId="17020"/>
    <cellStyle name="Normal 2 9 2 4" xfId="17021"/>
    <cellStyle name="Normal 2 9 2 5" xfId="17022"/>
    <cellStyle name="Normal 2 9 2_15-FINANCEIRAS" xfId="17023"/>
    <cellStyle name="Normal 2 9 3" xfId="17024"/>
    <cellStyle name="Normal 2 9 4" xfId="17025"/>
    <cellStyle name="Normal 2 9_13-Endividamento" xfId="17026"/>
    <cellStyle name="Normal 2_11_Combinação de neg. Zanin" xfId="17027"/>
    <cellStyle name="Normal 20" xfId="17028"/>
    <cellStyle name="Normal 20 2" xfId="17029"/>
    <cellStyle name="Normal 20 2 2" xfId="17030"/>
    <cellStyle name="Normal 20 3" xfId="17031"/>
    <cellStyle name="Normal 20 4" xfId="17032"/>
    <cellStyle name="Normal 20_15-FINANCEIRAS" xfId="17033"/>
    <cellStyle name="Normal 21" xfId="17034"/>
    <cellStyle name="Normal 21 2" xfId="17035"/>
    <cellStyle name="Normal 21 2 2" xfId="17036"/>
    <cellStyle name="Normal 21 3" xfId="17037"/>
    <cellStyle name="Normal 21 4" xfId="17038"/>
    <cellStyle name="Normal 21 5" xfId="17039"/>
    <cellStyle name="Normal 21_15-FINANCEIRAS" xfId="17040"/>
    <cellStyle name="Normal 22" xfId="17041"/>
    <cellStyle name="Normal 22 2" xfId="17042"/>
    <cellStyle name="Normal 22 2 2" xfId="17043"/>
    <cellStyle name="Normal 22 3" xfId="17044"/>
    <cellStyle name="Normal 22 4" xfId="17045"/>
    <cellStyle name="Normal 22 5" xfId="17046"/>
    <cellStyle name="Normal 22_15-FINANCEIRAS" xfId="17047"/>
    <cellStyle name="Normal 23" xfId="17048"/>
    <cellStyle name="Normal 23 2" xfId="17049"/>
    <cellStyle name="Normal 23 2 2" xfId="17050"/>
    <cellStyle name="Normal 23 3" xfId="17051"/>
    <cellStyle name="Normal 23 4" xfId="17052"/>
    <cellStyle name="Normal 23 5" xfId="17053"/>
    <cellStyle name="Normal 23_15-FINANCEIRAS" xfId="17054"/>
    <cellStyle name="Normal 24" xfId="17055"/>
    <cellStyle name="Normal 24 2" xfId="17056"/>
    <cellStyle name="Normal 24 2 2" xfId="17057"/>
    <cellStyle name="Normal 24 3" xfId="17058"/>
    <cellStyle name="Normal 24 4" xfId="17059"/>
    <cellStyle name="Normal 24 5" xfId="17060"/>
    <cellStyle name="Normal 24_15-FINANCEIRAS" xfId="17061"/>
    <cellStyle name="Normal 25" xfId="17062"/>
    <cellStyle name="Normal 25 2" xfId="17063"/>
    <cellStyle name="Normal 25 2 2" xfId="17064"/>
    <cellStyle name="Normal 25 2_15-FINANCEIRAS" xfId="17065"/>
    <cellStyle name="Normal 25 3" xfId="17066"/>
    <cellStyle name="Normal 25 4" xfId="17067"/>
    <cellStyle name="Normal 25 5" xfId="17068"/>
    <cellStyle name="Normal 25_13-Endividamento" xfId="17069"/>
    <cellStyle name="Normal 26" xfId="17070"/>
    <cellStyle name="Normal 26 2" xfId="17071"/>
    <cellStyle name="Normal 26 2 2" xfId="17072"/>
    <cellStyle name="Normal 26 3" xfId="17073"/>
    <cellStyle name="Normal 26 4" xfId="17074"/>
    <cellStyle name="Normal 26_15-FINANCEIRAS" xfId="17075"/>
    <cellStyle name="Normal 27" xfId="17076"/>
    <cellStyle name="Normal 27 2" xfId="17077"/>
    <cellStyle name="Normal 27 2 2" xfId="17078"/>
    <cellStyle name="Normal 27 3" xfId="17079"/>
    <cellStyle name="Normal 27 4" xfId="17080"/>
    <cellStyle name="Normal 27_15-FINANCEIRAS" xfId="17081"/>
    <cellStyle name="Normal 28" xfId="17082"/>
    <cellStyle name="Normal 28 2" xfId="17083"/>
    <cellStyle name="Normal 28 2 2" xfId="17084"/>
    <cellStyle name="Normal 28 3" xfId="17085"/>
    <cellStyle name="Normal 28 4" xfId="17086"/>
    <cellStyle name="Normal 28_15-FINANCEIRAS" xfId="17087"/>
    <cellStyle name="Normal 29" xfId="17088"/>
    <cellStyle name="Normal 29 2" xfId="17089"/>
    <cellStyle name="Normal 29 2 2" xfId="17090"/>
    <cellStyle name="Normal 29 2_15-FINANCEIRAS" xfId="17091"/>
    <cellStyle name="Normal 29 3" xfId="17092"/>
    <cellStyle name="Normal 29 3 2" xfId="17093"/>
    <cellStyle name="Normal 29 3_15-FINANCEIRAS" xfId="17094"/>
    <cellStyle name="Normal 29 4" xfId="17095"/>
    <cellStyle name="Normal 29 5" xfId="17096"/>
    <cellStyle name="Normal 29 6" xfId="17097"/>
    <cellStyle name="Normal 29_13-Endividamento" xfId="17098"/>
    <cellStyle name="Normal 3" xfId="17099"/>
    <cellStyle name="Normal 3 10" xfId="17100"/>
    <cellStyle name="Normal 3 10 2" xfId="17101"/>
    <cellStyle name="Normal 3 10_15-FINANCEIRAS" xfId="17102"/>
    <cellStyle name="Normal 3 11" xfId="17103"/>
    <cellStyle name="Normal 3 11 2" xfId="17104"/>
    <cellStyle name="Normal 3 11_15-FINANCEIRAS" xfId="17105"/>
    <cellStyle name="Normal 3 12" xfId="17106"/>
    <cellStyle name="Normal 3 13" xfId="17107"/>
    <cellStyle name="Normal 3 14" xfId="17108"/>
    <cellStyle name="Normal 3 15" xfId="17109"/>
    <cellStyle name="Normal 3 2" xfId="17110"/>
    <cellStyle name="Normal 3 2 10" xfId="17111"/>
    <cellStyle name="Normal 3 2 11" xfId="17112"/>
    <cellStyle name="Normal 3 2 12" xfId="17113"/>
    <cellStyle name="Normal 3 2 13" xfId="17114"/>
    <cellStyle name="Normal 3 2 2" xfId="17115"/>
    <cellStyle name="Normal 3 2 2 2" xfId="17116"/>
    <cellStyle name="Normal 3 2 2 2 2" xfId="17117"/>
    <cellStyle name="Normal 3 2 2 2 2 2" xfId="17118"/>
    <cellStyle name="Normal 3 2 2 2 2 2 2" xfId="17119"/>
    <cellStyle name="Normal 3 2 2 2 2 3" xfId="17120"/>
    <cellStyle name="Normal 3 2 2 2 3" xfId="17121"/>
    <cellStyle name="Normal 3 2 2 2 3 2" xfId="17122"/>
    <cellStyle name="Normal 3 2 2 2 4" xfId="17123"/>
    <cellStyle name="Normal 3 2 2 3" xfId="17124"/>
    <cellStyle name="Normal 3 2 2 3 2" xfId="17125"/>
    <cellStyle name="Normal 3 2 2 4" xfId="17126"/>
    <cellStyle name="Normal 3 2 2 4 2" xfId="17127"/>
    <cellStyle name="Normal 3 2 2 5" xfId="17128"/>
    <cellStyle name="Normal 3 2 2_15-FINANCEIRAS" xfId="17129"/>
    <cellStyle name="Normal 3 2 3" xfId="17130"/>
    <cellStyle name="Normal 3 2 3 2" xfId="17131"/>
    <cellStyle name="Normal 3 2 3 2 2" xfId="17132"/>
    <cellStyle name="Normal 3 2 3 2 2 2" xfId="17133"/>
    <cellStyle name="Normal 3 2 3 2 3" xfId="17134"/>
    <cellStyle name="Normal 3 2 3 3" xfId="17135"/>
    <cellStyle name="Normal 3 2 3 3 2" xfId="17136"/>
    <cellStyle name="Normal 3 2 3 4" xfId="17137"/>
    <cellStyle name="Normal 3 2 3 4 2" xfId="17138"/>
    <cellStyle name="Normal 3 2 3_15-FINANCEIRAS" xfId="17139"/>
    <cellStyle name="Normal 3 2 4" xfId="17140"/>
    <cellStyle name="Normal 3 2 4 2" xfId="17141"/>
    <cellStyle name="Normal 3 2 4 2 2" xfId="17142"/>
    <cellStyle name="Normal 3 2 4 3" xfId="17143"/>
    <cellStyle name="Normal 3 2 4_15-FINANCEIRAS" xfId="17144"/>
    <cellStyle name="Normal 3 2 5" xfId="17145"/>
    <cellStyle name="Normal 3 2 5 2" xfId="17146"/>
    <cellStyle name="Normal 3 2 5 2 2" xfId="17147"/>
    <cellStyle name="Normal 3 2 5 3" xfId="17148"/>
    <cellStyle name="Normal 3 2 6" xfId="17149"/>
    <cellStyle name="Normal 3 2 6 2" xfId="17150"/>
    <cellStyle name="Normal 3 2 7" xfId="17151"/>
    <cellStyle name="Normal 3 2 8" xfId="17152"/>
    <cellStyle name="Normal 3 2 9" xfId="17153"/>
    <cellStyle name="Normal 3 2_13-Endividamento" xfId="17154"/>
    <cellStyle name="Normal 3 3" xfId="17155"/>
    <cellStyle name="Normal 3 3 10" xfId="17156"/>
    <cellStyle name="Normal 3 3 2" xfId="17157"/>
    <cellStyle name="Normal 3 3 2 2" xfId="17158"/>
    <cellStyle name="Normal 3 3 2 3" xfId="17159"/>
    <cellStyle name="Normal 3 3 2_15-FINANCEIRAS" xfId="17160"/>
    <cellStyle name="Normal 3 3 3" xfId="17161"/>
    <cellStyle name="Normal 3 3 3 2" xfId="17162"/>
    <cellStyle name="Normal 3 3 3 2 2" xfId="17163"/>
    <cellStyle name="Normal 3 3 3_BP - Raízen Combustíveis" xfId="17164"/>
    <cellStyle name="Normal 3 3 4" xfId="17165"/>
    <cellStyle name="Normal 3 3 4 2" xfId="17166"/>
    <cellStyle name="Normal 3 3 5" xfId="17167"/>
    <cellStyle name="Normal 3 3 6" xfId="17168"/>
    <cellStyle name="Normal 3 3 7" xfId="17169"/>
    <cellStyle name="Normal 3 3 8" xfId="17170"/>
    <cellStyle name="Normal 3 3 9" xfId="17171"/>
    <cellStyle name="Normal 3 3_1.1 - Apuração IRPJ_CSLL - 2200 - 2012_MAI_V1" xfId="17172"/>
    <cellStyle name="Normal 3 4" xfId="17173"/>
    <cellStyle name="Normal 3 4 2" xfId="17174"/>
    <cellStyle name="Normal 3 4 2 2" xfId="17175"/>
    <cellStyle name="Normal 3 4 2 3" xfId="17176"/>
    <cellStyle name="Normal 3 4 2 4" xfId="17177"/>
    <cellStyle name="Normal 3 4 3" xfId="17178"/>
    <cellStyle name="Normal 3 4_15-FINANCEIRAS" xfId="17179"/>
    <cellStyle name="Normal 3 5" xfId="17180"/>
    <cellStyle name="Normal 3 5 2" xfId="17181"/>
    <cellStyle name="Normal 3 5 3" xfId="17182"/>
    <cellStyle name="Normal 3 5 4" xfId="17183"/>
    <cellStyle name="Normal 3 5_15-FINANCEIRAS" xfId="17184"/>
    <cellStyle name="Normal 3 6" xfId="17185"/>
    <cellStyle name="Normal 3 6 2" xfId="17186"/>
    <cellStyle name="Normal 3 6 3" xfId="17187"/>
    <cellStyle name="Normal 3 6_15-FINANCEIRAS" xfId="17188"/>
    <cellStyle name="Normal 3 7" xfId="17189"/>
    <cellStyle name="Normal 3 7 2" xfId="17190"/>
    <cellStyle name="Normal 3 7_15-FINANCEIRAS" xfId="17191"/>
    <cellStyle name="Normal 3 8" xfId="17192"/>
    <cellStyle name="Normal 3 8 2" xfId="17193"/>
    <cellStyle name="Normal 3 8 2 2" xfId="17194"/>
    <cellStyle name="Normal 3 8 3" xfId="17195"/>
    <cellStyle name="Normal 3 8_15-FINANCEIRAS" xfId="17196"/>
    <cellStyle name="Normal 3 9" xfId="17197"/>
    <cellStyle name="Normal 3 9 2" xfId="17198"/>
    <cellStyle name="Normal 3 9_15-FINANCEIRAS" xfId="17199"/>
    <cellStyle name="Normal 3_13-Endividamento" xfId="17200"/>
    <cellStyle name="Normal 30" xfId="17201"/>
    <cellStyle name="Normal 30 2" xfId="17202"/>
    <cellStyle name="Normal 30 2 2" xfId="17203"/>
    <cellStyle name="Normal 30 3" xfId="17204"/>
    <cellStyle name="Normal 30 4" xfId="17205"/>
    <cellStyle name="Normal 30 5" xfId="17206"/>
    <cellStyle name="Normal 30 6" xfId="17207"/>
    <cellStyle name="Normal 30_15-FINANCEIRAS" xfId="17208"/>
    <cellStyle name="Normal 31" xfId="17209"/>
    <cellStyle name="Normal 31 10" xfId="17210"/>
    <cellStyle name="Normal 31 10 2" xfId="17211"/>
    <cellStyle name="Normal 31 11" xfId="17212"/>
    <cellStyle name="Normal 31 11 2" xfId="17213"/>
    <cellStyle name="Normal 31 2" xfId="17214"/>
    <cellStyle name="Normal 31 2 2" xfId="17215"/>
    <cellStyle name="Normal 31 2 2 2" xfId="17216"/>
    <cellStyle name="Normal 31 2 2 2 2" xfId="17217"/>
    <cellStyle name="Normal 31 2 2 2 2 2" xfId="17218"/>
    <cellStyle name="Normal 31 2 2 2 2 2 2" xfId="17219"/>
    <cellStyle name="Normal 31 2 2 2 2 3" xfId="17220"/>
    <cellStyle name="Normal 31 2 2 2 2 4" xfId="17221"/>
    <cellStyle name="Normal 31 2 2 2 3" xfId="17222"/>
    <cellStyle name="Normal 31 2 2 2 3 2" xfId="17223"/>
    <cellStyle name="Normal 31 2 2 2 4" xfId="17224"/>
    <cellStyle name="Normal 31 2 2 2 5" xfId="17225"/>
    <cellStyle name="Normal 31 2 2 3" xfId="17226"/>
    <cellStyle name="Normal 31 2 2 3 2" xfId="17227"/>
    <cellStyle name="Normal 31 2 2 3 2 2" xfId="17228"/>
    <cellStyle name="Normal 31 2 2 3 2 2 2" xfId="17229"/>
    <cellStyle name="Normal 31 2 2 3 2 3" xfId="17230"/>
    <cellStyle name="Normal 31 2 2 3 2 4" xfId="17231"/>
    <cellStyle name="Normal 31 2 2 3 3" xfId="17232"/>
    <cellStyle name="Normal 31 2 2 3 3 2" xfId="17233"/>
    <cellStyle name="Normal 31 2 2 3 4" xfId="17234"/>
    <cellStyle name="Normal 31 2 2 3 5" xfId="17235"/>
    <cellStyle name="Normal 31 2 2 4" xfId="17236"/>
    <cellStyle name="Normal 31 2 2 4 2" xfId="17237"/>
    <cellStyle name="Normal 31 2 2 4 2 2" xfId="17238"/>
    <cellStyle name="Normal 31 2 2 4 3" xfId="17239"/>
    <cellStyle name="Normal 31 2 2 4 4" xfId="17240"/>
    <cellStyle name="Normal 31 2 2 5" xfId="17241"/>
    <cellStyle name="Normal 31 2 2 5 2" xfId="17242"/>
    <cellStyle name="Normal 31 2 2 6" xfId="17243"/>
    <cellStyle name="Normal 31 2 2 7" xfId="17244"/>
    <cellStyle name="Normal 31 2 3" xfId="17245"/>
    <cellStyle name="Normal 31 2_15-FINANCEIRAS" xfId="17246"/>
    <cellStyle name="Normal 31 3" xfId="17247"/>
    <cellStyle name="Normal 31 3 2" xfId="17248"/>
    <cellStyle name="Normal 31 3 2 2" xfId="17249"/>
    <cellStyle name="Normal 31 3 2 2 2" xfId="17250"/>
    <cellStyle name="Normal 31 3 2 2 2 2" xfId="17251"/>
    <cellStyle name="Normal 31 3 2 2 2 2 2" xfId="17252"/>
    <cellStyle name="Normal 31 3 2 2 2 3" xfId="17253"/>
    <cellStyle name="Normal 31 3 2 2 2 4" xfId="17254"/>
    <cellStyle name="Normal 31 3 2 2 3" xfId="17255"/>
    <cellStyle name="Normal 31 3 2 2 3 2" xfId="17256"/>
    <cellStyle name="Normal 31 3 2 2 4" xfId="17257"/>
    <cellStyle name="Normal 31 3 2 2 5" xfId="17258"/>
    <cellStyle name="Normal 31 3 2 3" xfId="17259"/>
    <cellStyle name="Normal 31 3 2 3 2" xfId="17260"/>
    <cellStyle name="Normal 31 3 2 3 2 2" xfId="17261"/>
    <cellStyle name="Normal 31 3 2 3 2 2 2" xfId="17262"/>
    <cellStyle name="Normal 31 3 2 3 2 3" xfId="17263"/>
    <cellStyle name="Normal 31 3 2 3 2 4" xfId="17264"/>
    <cellStyle name="Normal 31 3 2 3 3" xfId="17265"/>
    <cellStyle name="Normal 31 3 2 3 3 2" xfId="17266"/>
    <cellStyle name="Normal 31 3 2 3 4" xfId="17267"/>
    <cellStyle name="Normal 31 3 2 3 5" xfId="17268"/>
    <cellStyle name="Normal 31 3 2 4" xfId="17269"/>
    <cellStyle name="Normal 31 3 2 4 2" xfId="17270"/>
    <cellStyle name="Normal 31 3 2 4 2 2" xfId="17271"/>
    <cellStyle name="Normal 31 3 2 4 3" xfId="17272"/>
    <cellStyle name="Normal 31 3 2 4 4" xfId="17273"/>
    <cellStyle name="Normal 31 3 2 5" xfId="17274"/>
    <cellStyle name="Normal 31 3 2 5 2" xfId="17275"/>
    <cellStyle name="Normal 31 3 2 5 3" xfId="17276"/>
    <cellStyle name="Normal 31 3 2 6" xfId="17277"/>
    <cellStyle name="Normal 31 3 2 7" xfId="17278"/>
    <cellStyle name="Normal 31 3 2 8" xfId="17279"/>
    <cellStyle name="Normal 31 3 3" xfId="17280"/>
    <cellStyle name="Normal 31 3 3 2" xfId="17281"/>
    <cellStyle name="Normal 31 3 3 2 2" xfId="17282"/>
    <cellStyle name="Normal 31 3 3 2 2 2" xfId="17283"/>
    <cellStyle name="Normal 31 3 3 2 3" xfId="17284"/>
    <cellStyle name="Normal 31 3 3 2 4" xfId="17285"/>
    <cellStyle name="Normal 31 3 3 3" xfId="17286"/>
    <cellStyle name="Normal 31 3 3 3 2" xfId="17287"/>
    <cellStyle name="Normal 31 3 3 4" xfId="17288"/>
    <cellStyle name="Normal 31 3 3 5" xfId="17289"/>
    <cellStyle name="Normal 31 3 4" xfId="17290"/>
    <cellStyle name="Normal 31 3 4 2" xfId="17291"/>
    <cellStyle name="Normal 31 3 4 2 2" xfId="17292"/>
    <cellStyle name="Normal 31 3 4 2 2 2" xfId="17293"/>
    <cellStyle name="Normal 31 3 4 2 3" xfId="17294"/>
    <cellStyle name="Normal 31 3 4 2 4" xfId="17295"/>
    <cellStyle name="Normal 31 3 4 3" xfId="17296"/>
    <cellStyle name="Normal 31 3 4 3 2" xfId="17297"/>
    <cellStyle name="Normal 31 3 4 4" xfId="17298"/>
    <cellStyle name="Normal 31 3 4 5" xfId="17299"/>
    <cellStyle name="Normal 31 3 5" xfId="17300"/>
    <cellStyle name="Normal 31 3 5 2" xfId="17301"/>
    <cellStyle name="Normal 31 3 5 2 2" xfId="17302"/>
    <cellStyle name="Normal 31 3 5 3" xfId="17303"/>
    <cellStyle name="Normal 31 3 5 4" xfId="17304"/>
    <cellStyle name="Normal 31 3 6" xfId="17305"/>
    <cellStyle name="Normal 31 3 6 2" xfId="17306"/>
    <cellStyle name="Normal 31 3 6 3" xfId="17307"/>
    <cellStyle name="Normal 31 3 7" xfId="17308"/>
    <cellStyle name="Normal 31 3 7 2" xfId="17309"/>
    <cellStyle name="Normal 31 3 8" xfId="17310"/>
    <cellStyle name="Normal 31 3 9" xfId="17311"/>
    <cellStyle name="Normal 31 4" xfId="17312"/>
    <cellStyle name="Normal 31 4 2" xfId="17313"/>
    <cellStyle name="Normal 31 4 2 2" xfId="17314"/>
    <cellStyle name="Normal 31 4 2 2 2" xfId="17315"/>
    <cellStyle name="Normal 31 4 2 2 2 2" xfId="17316"/>
    <cellStyle name="Normal 31 4 2 2 2 2 2" xfId="17317"/>
    <cellStyle name="Normal 31 4 2 2 2 3" xfId="17318"/>
    <cellStyle name="Normal 31 4 2 2 2 4" xfId="17319"/>
    <cellStyle name="Normal 31 4 2 2 3" xfId="17320"/>
    <cellStyle name="Normal 31 4 2 2 3 2" xfId="17321"/>
    <cellStyle name="Normal 31 4 2 2 4" xfId="17322"/>
    <cellStyle name="Normal 31 4 2 2 5" xfId="17323"/>
    <cellStyle name="Normal 31 4 2 3" xfId="17324"/>
    <cellStyle name="Normal 31 4 2 3 2" xfId="17325"/>
    <cellStyle name="Normal 31 4 2 3 2 2" xfId="17326"/>
    <cellStyle name="Normal 31 4 2 3 2 2 2" xfId="17327"/>
    <cellStyle name="Normal 31 4 2 3 2 3" xfId="17328"/>
    <cellStyle name="Normal 31 4 2 3 2 4" xfId="17329"/>
    <cellStyle name="Normal 31 4 2 3 3" xfId="17330"/>
    <cellStyle name="Normal 31 4 2 3 3 2" xfId="17331"/>
    <cellStyle name="Normal 31 4 2 3 4" xfId="17332"/>
    <cellStyle name="Normal 31 4 2 3 5" xfId="17333"/>
    <cellStyle name="Normal 31 4 2 4" xfId="17334"/>
    <cellStyle name="Normal 31 4 2 4 2" xfId="17335"/>
    <cellStyle name="Normal 31 4 2 4 2 2" xfId="17336"/>
    <cellStyle name="Normal 31 4 2 4 3" xfId="17337"/>
    <cellStyle name="Normal 31 4 2 4 4" xfId="17338"/>
    <cellStyle name="Normal 31 4 2 5" xfId="17339"/>
    <cellStyle name="Normal 31 4 2 5 2" xfId="17340"/>
    <cellStyle name="Normal 31 4 2 6" xfId="17341"/>
    <cellStyle name="Normal 31 4 2 7" xfId="17342"/>
    <cellStyle name="Normal 31 4 3" xfId="17343"/>
    <cellStyle name="Normal 31 4 3 2" xfId="17344"/>
    <cellStyle name="Normal 31 4 3 2 2" xfId="17345"/>
    <cellStyle name="Normal 31 4 3 2 2 2" xfId="17346"/>
    <cellStyle name="Normal 31 4 3 2 3" xfId="17347"/>
    <cellStyle name="Normal 31 4 3 2 4" xfId="17348"/>
    <cellStyle name="Normal 31 4 3 3" xfId="17349"/>
    <cellStyle name="Normal 31 4 3 3 2" xfId="17350"/>
    <cellStyle name="Normal 31 4 3 4" xfId="17351"/>
    <cellStyle name="Normal 31 4 3 5" xfId="17352"/>
    <cellStyle name="Normal 31 4 4" xfId="17353"/>
    <cellStyle name="Normal 31 4 4 2" xfId="17354"/>
    <cellStyle name="Normal 31 4 4 2 2" xfId="17355"/>
    <cellStyle name="Normal 31 4 4 2 2 2" xfId="17356"/>
    <cellStyle name="Normal 31 4 4 2 3" xfId="17357"/>
    <cellStyle name="Normal 31 4 4 2 4" xfId="17358"/>
    <cellStyle name="Normal 31 4 4 3" xfId="17359"/>
    <cellStyle name="Normal 31 4 4 3 2" xfId="17360"/>
    <cellStyle name="Normal 31 4 4 4" xfId="17361"/>
    <cellStyle name="Normal 31 4 4 5" xfId="17362"/>
    <cellStyle name="Normal 31 4 5" xfId="17363"/>
    <cellStyle name="Normal 31 4 5 2" xfId="17364"/>
    <cellStyle name="Normal 31 4 5 2 2" xfId="17365"/>
    <cellStyle name="Normal 31 4 5 3" xfId="17366"/>
    <cellStyle name="Normal 31 4 5 4" xfId="17367"/>
    <cellStyle name="Normal 31 4 6" xfId="17368"/>
    <cellStyle name="Normal 31 4 6 2" xfId="17369"/>
    <cellStyle name="Normal 31 4 6 3" xfId="17370"/>
    <cellStyle name="Normal 31 4 7" xfId="17371"/>
    <cellStyle name="Normal 31 4 8" xfId="17372"/>
    <cellStyle name="Normal 31 4 9" xfId="17373"/>
    <cellStyle name="Normal 31 5" xfId="17374"/>
    <cellStyle name="Normal 31 5 2" xfId="17375"/>
    <cellStyle name="Normal 31 5 2 2" xfId="17376"/>
    <cellStyle name="Normal 31 5 2 2 2" xfId="17377"/>
    <cellStyle name="Normal 31 5 2 2 2 2" xfId="17378"/>
    <cellStyle name="Normal 31 5 2 2 2 2 2" xfId="17379"/>
    <cellStyle name="Normal 31 5 2 2 2 3" xfId="17380"/>
    <cellStyle name="Normal 31 5 2 2 2 4" xfId="17381"/>
    <cellStyle name="Normal 31 5 2 2 3" xfId="17382"/>
    <cellStyle name="Normal 31 5 2 2 3 2" xfId="17383"/>
    <cellStyle name="Normal 31 5 2 2 4" xfId="17384"/>
    <cellStyle name="Normal 31 5 2 2 5" xfId="17385"/>
    <cellStyle name="Normal 31 5 2 3" xfId="17386"/>
    <cellStyle name="Normal 31 5 2 3 2" xfId="17387"/>
    <cellStyle name="Normal 31 5 2 3 2 2" xfId="17388"/>
    <cellStyle name="Normal 31 5 2 3 2 2 2" xfId="17389"/>
    <cellStyle name="Normal 31 5 2 3 2 3" xfId="17390"/>
    <cellStyle name="Normal 31 5 2 3 2 4" xfId="17391"/>
    <cellStyle name="Normal 31 5 2 3 3" xfId="17392"/>
    <cellStyle name="Normal 31 5 2 3 3 2" xfId="17393"/>
    <cellStyle name="Normal 31 5 2 3 4" xfId="17394"/>
    <cellStyle name="Normal 31 5 2 3 5" xfId="17395"/>
    <cellStyle name="Normal 31 5 2 4" xfId="17396"/>
    <cellStyle name="Normal 31 5 2 4 2" xfId="17397"/>
    <cellStyle name="Normal 31 5 2 4 2 2" xfId="17398"/>
    <cellStyle name="Normal 31 5 2 4 3" xfId="17399"/>
    <cellStyle name="Normal 31 5 2 4 4" xfId="17400"/>
    <cellStyle name="Normal 31 5 2 5" xfId="17401"/>
    <cellStyle name="Normal 31 5 2 5 2" xfId="17402"/>
    <cellStyle name="Normal 31 5 2 6" xfId="17403"/>
    <cellStyle name="Normal 31 5 2 7" xfId="17404"/>
    <cellStyle name="Normal 31 5 3" xfId="17405"/>
    <cellStyle name="Normal 31 5 3 2" xfId="17406"/>
    <cellStyle name="Normal 31 5 3 2 2" xfId="17407"/>
    <cellStyle name="Normal 31 5 3 2 2 2" xfId="17408"/>
    <cellStyle name="Normal 31 5 3 2 3" xfId="17409"/>
    <cellStyle name="Normal 31 5 3 2 4" xfId="17410"/>
    <cellStyle name="Normal 31 5 3 3" xfId="17411"/>
    <cellStyle name="Normal 31 5 3 3 2" xfId="17412"/>
    <cellStyle name="Normal 31 5 3 4" xfId="17413"/>
    <cellStyle name="Normal 31 5 3 5" xfId="17414"/>
    <cellStyle name="Normal 31 5 4" xfId="17415"/>
    <cellStyle name="Normal 31 5 4 2" xfId="17416"/>
    <cellStyle name="Normal 31 5 4 2 2" xfId="17417"/>
    <cellStyle name="Normal 31 5 4 2 2 2" xfId="17418"/>
    <cellStyle name="Normal 31 5 4 2 3" xfId="17419"/>
    <cellStyle name="Normal 31 5 4 2 4" xfId="17420"/>
    <cellStyle name="Normal 31 5 4 3" xfId="17421"/>
    <cellStyle name="Normal 31 5 4 3 2" xfId="17422"/>
    <cellStyle name="Normal 31 5 4 4" xfId="17423"/>
    <cellStyle name="Normal 31 5 4 5" xfId="17424"/>
    <cellStyle name="Normal 31 5 5" xfId="17425"/>
    <cellStyle name="Normal 31 5 5 2" xfId="17426"/>
    <cellStyle name="Normal 31 5 5 2 2" xfId="17427"/>
    <cellStyle name="Normal 31 5 5 3" xfId="17428"/>
    <cellStyle name="Normal 31 5 5 4" xfId="17429"/>
    <cellStyle name="Normal 31 5 6" xfId="17430"/>
    <cellStyle name="Normal 31 5 6 2" xfId="17431"/>
    <cellStyle name="Normal 31 5 7" xfId="17432"/>
    <cellStyle name="Normal 31 5 8" xfId="17433"/>
    <cellStyle name="Normal 31 5 9" xfId="17434"/>
    <cellStyle name="Normal 31 6" xfId="17435"/>
    <cellStyle name="Normal 31 6 2" xfId="17436"/>
    <cellStyle name="Normal 31 6 2 2" xfId="17437"/>
    <cellStyle name="Normal 31 6 2 2 2" xfId="17438"/>
    <cellStyle name="Normal 31 6 2 2 2 2" xfId="17439"/>
    <cellStyle name="Normal 31 6 2 2 3" xfId="17440"/>
    <cellStyle name="Normal 31 6 2 2 4" xfId="17441"/>
    <cellStyle name="Normal 31 6 2 3" xfId="17442"/>
    <cellStyle name="Normal 31 6 2 3 2" xfId="17443"/>
    <cellStyle name="Normal 31 6 2 4" xfId="17444"/>
    <cellStyle name="Normal 31 6 2 5" xfId="17445"/>
    <cellStyle name="Normal 31 6 3" xfId="17446"/>
    <cellStyle name="Normal 31 6 3 2" xfId="17447"/>
    <cellStyle name="Normal 31 6 3 2 2" xfId="17448"/>
    <cellStyle name="Normal 31 6 3 2 2 2" xfId="17449"/>
    <cellStyle name="Normal 31 6 3 2 3" xfId="17450"/>
    <cellStyle name="Normal 31 6 3 2 4" xfId="17451"/>
    <cellStyle name="Normal 31 6 3 3" xfId="17452"/>
    <cellStyle name="Normal 31 6 3 3 2" xfId="17453"/>
    <cellStyle name="Normal 31 6 3 4" xfId="17454"/>
    <cellStyle name="Normal 31 6 3 5" xfId="17455"/>
    <cellStyle name="Normal 31 6 4" xfId="17456"/>
    <cellStyle name="Normal 31 6 4 2" xfId="17457"/>
    <cellStyle name="Normal 31 6 4 2 2" xfId="17458"/>
    <cellStyle name="Normal 31 6 4 3" xfId="17459"/>
    <cellStyle name="Normal 31 6 4 4" xfId="17460"/>
    <cellStyle name="Normal 31 6 5" xfId="17461"/>
    <cellStyle name="Normal 31 6 5 2" xfId="17462"/>
    <cellStyle name="Normal 31 6 6" xfId="17463"/>
    <cellStyle name="Normal 31 6 7" xfId="17464"/>
    <cellStyle name="Normal 31 7" xfId="17465"/>
    <cellStyle name="Normal 31 7 2" xfId="17466"/>
    <cellStyle name="Normal 31 7 2 2" xfId="17467"/>
    <cellStyle name="Normal 31 7 2 2 2" xfId="17468"/>
    <cellStyle name="Normal 31 7 2 3" xfId="17469"/>
    <cellStyle name="Normal 31 7 2 4" xfId="17470"/>
    <cellStyle name="Normal 31 7 3" xfId="17471"/>
    <cellStyle name="Normal 31 7 3 2" xfId="17472"/>
    <cellStyle name="Normal 31 7 4" xfId="17473"/>
    <cellStyle name="Normal 31 7 5" xfId="17474"/>
    <cellStyle name="Normal 31 8" xfId="17475"/>
    <cellStyle name="Normal 31 8 2" xfId="17476"/>
    <cellStyle name="Normal 31 8 2 2" xfId="17477"/>
    <cellStyle name="Normal 31 8 3" xfId="17478"/>
    <cellStyle name="Normal 31 8 4" xfId="17479"/>
    <cellStyle name="Normal 31 9" xfId="17480"/>
    <cellStyle name="Normal 31 9 2" xfId="17481"/>
    <cellStyle name="Normal 31 9 3" xfId="17482"/>
    <cellStyle name="Normal 31_1.1 - Apuração IRPJ_CSLL - 2100 - 2012_MAI_V1" xfId="17483"/>
    <cellStyle name="Normal 32" xfId="17484"/>
    <cellStyle name="Normal 32 2" xfId="17485"/>
    <cellStyle name="Normal 32 2 2" xfId="17486"/>
    <cellStyle name="Normal 32 2 2 2" xfId="17487"/>
    <cellStyle name="Normal 32 2 2 2 2" xfId="17488"/>
    <cellStyle name="Normal 32 2 2 2 2 2" xfId="17489"/>
    <cellStyle name="Normal 32 2 2 2 2 2 2" xfId="17490"/>
    <cellStyle name="Normal 32 2 2 2 2 3" xfId="17491"/>
    <cellStyle name="Normal 32 2 2 2 2 4" xfId="17492"/>
    <cellStyle name="Normal 32 2 2 2 3" xfId="17493"/>
    <cellStyle name="Normal 32 2 2 2 3 2" xfId="17494"/>
    <cellStyle name="Normal 32 2 2 2 4" xfId="17495"/>
    <cellStyle name="Normal 32 2 2 2 5" xfId="17496"/>
    <cellStyle name="Normal 32 2 2 3" xfId="17497"/>
    <cellStyle name="Normal 32 2 2 3 2" xfId="17498"/>
    <cellStyle name="Normal 32 2 2 3 2 2" xfId="17499"/>
    <cellStyle name="Normal 32 2 2 3 2 2 2" xfId="17500"/>
    <cellStyle name="Normal 32 2 2 3 2 3" xfId="17501"/>
    <cellStyle name="Normal 32 2 2 3 2 4" xfId="17502"/>
    <cellStyle name="Normal 32 2 2 3 3" xfId="17503"/>
    <cellStyle name="Normal 32 2 2 3 3 2" xfId="17504"/>
    <cellStyle name="Normal 32 2 2 3 4" xfId="17505"/>
    <cellStyle name="Normal 32 2 2 3 5" xfId="17506"/>
    <cellStyle name="Normal 32 2 2 4" xfId="17507"/>
    <cellStyle name="Normal 32 2 2 4 2" xfId="17508"/>
    <cellStyle name="Normal 32 2 2 4 2 2" xfId="17509"/>
    <cellStyle name="Normal 32 2 2 4 3" xfId="17510"/>
    <cellStyle name="Normal 32 2 2 4 4" xfId="17511"/>
    <cellStyle name="Normal 32 2 2 5" xfId="17512"/>
    <cellStyle name="Normal 32 2 2 5 2" xfId="17513"/>
    <cellStyle name="Normal 32 2 2 6" xfId="17514"/>
    <cellStyle name="Normal 32 2 2 7" xfId="17515"/>
    <cellStyle name="Normal 32 2 3" xfId="17516"/>
    <cellStyle name="Normal 32 2 3 2" xfId="17517"/>
    <cellStyle name="Normal 32 2 3 2 2" xfId="17518"/>
    <cellStyle name="Normal 32 2 3 2 2 2" xfId="17519"/>
    <cellStyle name="Normal 32 2 3 2 3" xfId="17520"/>
    <cellStyle name="Normal 32 2 3 2 4" xfId="17521"/>
    <cellStyle name="Normal 32 2 3 3" xfId="17522"/>
    <cellStyle name="Normal 32 2 3 3 2" xfId="17523"/>
    <cellStyle name="Normal 32 2 3 4" xfId="17524"/>
    <cellStyle name="Normal 32 2 3 5" xfId="17525"/>
    <cellStyle name="Normal 32 2 4" xfId="17526"/>
    <cellStyle name="Normal 32 2 4 2" xfId="17527"/>
    <cellStyle name="Normal 32 2 4 2 2" xfId="17528"/>
    <cellStyle name="Normal 32 2 4 2 2 2" xfId="17529"/>
    <cellStyle name="Normal 32 2 4 2 3" xfId="17530"/>
    <cellStyle name="Normal 32 2 4 2 4" xfId="17531"/>
    <cellStyle name="Normal 32 2 4 3" xfId="17532"/>
    <cellStyle name="Normal 32 2 4 3 2" xfId="17533"/>
    <cellStyle name="Normal 32 2 4 4" xfId="17534"/>
    <cellStyle name="Normal 32 2 4 5" xfId="17535"/>
    <cellStyle name="Normal 32 2 5" xfId="17536"/>
    <cellStyle name="Normal 32 2 5 2" xfId="17537"/>
    <cellStyle name="Normal 32 2 5 2 2" xfId="17538"/>
    <cellStyle name="Normal 32 2 5 3" xfId="17539"/>
    <cellStyle name="Normal 32 2 5 4" xfId="17540"/>
    <cellStyle name="Normal 32 2 6" xfId="17541"/>
    <cellStyle name="Normal 32 2 6 2" xfId="17542"/>
    <cellStyle name="Normal 32 2 7" xfId="17543"/>
    <cellStyle name="Normal 32 2 8" xfId="17544"/>
    <cellStyle name="Normal 32 2 9" xfId="17545"/>
    <cellStyle name="Normal 32 3" xfId="17546"/>
    <cellStyle name="Normal 32 3 2" xfId="17547"/>
    <cellStyle name="Normal 32 3 2 2" xfId="17548"/>
    <cellStyle name="Normal 32 3 2 2 2" xfId="17549"/>
    <cellStyle name="Normal 32 3 2 2 2 2" xfId="17550"/>
    <cellStyle name="Normal 32 3 2 2 3" xfId="17551"/>
    <cellStyle name="Normal 32 3 2 2 4" xfId="17552"/>
    <cellStyle name="Normal 32 3 2 3" xfId="17553"/>
    <cellStyle name="Normal 32 3 2 3 2" xfId="17554"/>
    <cellStyle name="Normal 32 3 2 4" xfId="17555"/>
    <cellStyle name="Normal 32 3 2 5" xfId="17556"/>
    <cellStyle name="Normal 32 3 3" xfId="17557"/>
    <cellStyle name="Normal 32 3 3 2" xfId="17558"/>
    <cellStyle name="Normal 32 3 3 2 2" xfId="17559"/>
    <cellStyle name="Normal 32 3 3 2 2 2" xfId="17560"/>
    <cellStyle name="Normal 32 3 3 2 3" xfId="17561"/>
    <cellStyle name="Normal 32 3 3 2 4" xfId="17562"/>
    <cellStyle name="Normal 32 3 3 3" xfId="17563"/>
    <cellStyle name="Normal 32 3 3 3 2" xfId="17564"/>
    <cellStyle name="Normal 32 3 3 4" xfId="17565"/>
    <cellStyle name="Normal 32 3 3 5" xfId="17566"/>
    <cellStyle name="Normal 32 3 4" xfId="17567"/>
    <cellStyle name="Normal 32 3 4 2" xfId="17568"/>
    <cellStyle name="Normal 32 3 4 2 2" xfId="17569"/>
    <cellStyle name="Normal 32 3 4 3" xfId="17570"/>
    <cellStyle name="Normal 32 3 4 4" xfId="17571"/>
    <cellStyle name="Normal 32 3 5" xfId="17572"/>
    <cellStyle name="Normal 32 3 5 2" xfId="17573"/>
    <cellStyle name="Normal 32 3 6" xfId="17574"/>
    <cellStyle name="Normal 32 3 7" xfId="17575"/>
    <cellStyle name="Normal 32 3 8" xfId="17576"/>
    <cellStyle name="Normal 32 4" xfId="17577"/>
    <cellStyle name="Normal 32 5" xfId="17578"/>
    <cellStyle name="Normal 32 6" xfId="17579"/>
    <cellStyle name="Normal 32_15-FINANCEIRAS" xfId="17580"/>
    <cellStyle name="Normal 33" xfId="17581"/>
    <cellStyle name="Normal 33 2" xfId="17582"/>
    <cellStyle name="Normal 33 2 2" xfId="17583"/>
    <cellStyle name="Normal 33 2 2 2" xfId="17584"/>
    <cellStyle name="Normal 33 2 2 2 2" xfId="17585"/>
    <cellStyle name="Normal 33 2 2 2 2 2" xfId="17586"/>
    <cellStyle name="Normal 33 2 2 2 3" xfId="17587"/>
    <cellStyle name="Normal 33 2 2 2 4" xfId="17588"/>
    <cellStyle name="Normal 33 2 2 3" xfId="17589"/>
    <cellStyle name="Normal 33 2 2 3 2" xfId="17590"/>
    <cellStyle name="Normal 33 2 2 4" xfId="17591"/>
    <cellStyle name="Normal 33 2 2 5" xfId="17592"/>
    <cellStyle name="Normal 33 2 3" xfId="17593"/>
    <cellStyle name="Normal 33 2 3 2" xfId="17594"/>
    <cellStyle name="Normal 33 2 3 2 2" xfId="17595"/>
    <cellStyle name="Normal 33 2 3 2 2 2" xfId="17596"/>
    <cellStyle name="Normal 33 2 3 2 3" xfId="17597"/>
    <cellStyle name="Normal 33 2 3 2 4" xfId="17598"/>
    <cellStyle name="Normal 33 2 3 3" xfId="17599"/>
    <cellStyle name="Normal 33 2 3 3 2" xfId="17600"/>
    <cellStyle name="Normal 33 2 3 4" xfId="17601"/>
    <cellStyle name="Normal 33 2 3 5" xfId="17602"/>
    <cellStyle name="Normal 33 2 4" xfId="17603"/>
    <cellStyle name="Normal 33 2 4 2" xfId="17604"/>
    <cellStyle name="Normal 33 2 4 2 2" xfId="17605"/>
    <cellStyle name="Normal 33 2 4 3" xfId="17606"/>
    <cellStyle name="Normal 33 2 4 4" xfId="17607"/>
    <cellStyle name="Normal 33 2 5" xfId="17608"/>
    <cellStyle name="Normal 33 2 5 2" xfId="17609"/>
    <cellStyle name="Normal 33 2 6" xfId="17610"/>
    <cellStyle name="Normal 33 2 7" xfId="17611"/>
    <cellStyle name="Normal 33 2 8" xfId="17612"/>
    <cellStyle name="Normal 33 3" xfId="17613"/>
    <cellStyle name="Normal 33 4" xfId="17614"/>
    <cellStyle name="Normal 33 5" xfId="17615"/>
    <cellStyle name="Normal 33 6" xfId="17616"/>
    <cellStyle name="Normal 33_15-FINANCEIRAS" xfId="17617"/>
    <cellStyle name="Normal 34" xfId="17618"/>
    <cellStyle name="Normal 34 2" xfId="17619"/>
    <cellStyle name="Normal 34 2 2" xfId="17620"/>
    <cellStyle name="Normal 34 2 2 2" xfId="17621"/>
    <cellStyle name="Normal 34 2 2 2 2" xfId="17622"/>
    <cellStyle name="Normal 34 2 2 2 2 2" xfId="17623"/>
    <cellStyle name="Normal 34 2 2 2 3" xfId="17624"/>
    <cellStyle name="Normal 34 2 2 2 4" xfId="17625"/>
    <cellStyle name="Normal 34 2 2 3" xfId="17626"/>
    <cellStyle name="Normal 34 2 2 3 2" xfId="17627"/>
    <cellStyle name="Normal 34 2 2 4" xfId="17628"/>
    <cellStyle name="Normal 34 2 2 5" xfId="17629"/>
    <cellStyle name="Normal 34 2 3" xfId="17630"/>
    <cellStyle name="Normal 34 2 3 2" xfId="17631"/>
    <cellStyle name="Normal 34 2 3 2 2" xfId="17632"/>
    <cellStyle name="Normal 34 2 3 2 2 2" xfId="17633"/>
    <cellStyle name="Normal 34 2 3 2 3" xfId="17634"/>
    <cellStyle name="Normal 34 2 3 2 4" xfId="17635"/>
    <cellStyle name="Normal 34 2 3 3" xfId="17636"/>
    <cellStyle name="Normal 34 2 3 3 2" xfId="17637"/>
    <cellStyle name="Normal 34 2 3 4" xfId="17638"/>
    <cellStyle name="Normal 34 2 3 5" xfId="17639"/>
    <cellStyle name="Normal 34 2 4" xfId="17640"/>
    <cellStyle name="Normal 34 2 4 2" xfId="17641"/>
    <cellStyle name="Normal 34 2 4 2 2" xfId="17642"/>
    <cellStyle name="Normal 34 2 4 3" xfId="17643"/>
    <cellStyle name="Normal 34 2 4 4" xfId="17644"/>
    <cellStyle name="Normal 34 2 5" xfId="17645"/>
    <cellStyle name="Normal 34 2 5 2" xfId="17646"/>
    <cellStyle name="Normal 34 2 6" xfId="17647"/>
    <cellStyle name="Normal 34 2 7" xfId="17648"/>
    <cellStyle name="Normal 34 2 8" xfId="17649"/>
    <cellStyle name="Normal 34 3" xfId="17650"/>
    <cellStyle name="Normal 34 4" xfId="17651"/>
    <cellStyle name="Normal 34 5" xfId="17652"/>
    <cellStyle name="Normal 34 6" xfId="17653"/>
    <cellStyle name="Normal 34_15-FINANCEIRAS" xfId="17654"/>
    <cellStyle name="Normal 35" xfId="17655"/>
    <cellStyle name="Normal 35 2" xfId="17656"/>
    <cellStyle name="Normal 35 2 2" xfId="17657"/>
    <cellStyle name="Normal 35 2 2 2" xfId="17658"/>
    <cellStyle name="Normal 35 2 2 2 2" xfId="17659"/>
    <cellStyle name="Normal 35 2 2 2 2 2" xfId="17660"/>
    <cellStyle name="Normal 35 2 2 2 2 2 2" xfId="17661"/>
    <cellStyle name="Normal 35 2 2 2 2 3" xfId="17662"/>
    <cellStyle name="Normal 35 2 2 2 2 4" xfId="17663"/>
    <cellStyle name="Normal 35 2 2 2 3" xfId="17664"/>
    <cellStyle name="Normal 35 2 2 2 3 2" xfId="17665"/>
    <cellStyle name="Normal 35 2 2 2 4" xfId="17666"/>
    <cellStyle name="Normal 35 2 2 2 5" xfId="17667"/>
    <cellStyle name="Normal 35 2 2 3" xfId="17668"/>
    <cellStyle name="Normal 35 2 2 3 2" xfId="17669"/>
    <cellStyle name="Normal 35 2 2 3 2 2" xfId="17670"/>
    <cellStyle name="Normal 35 2 2 3 2 2 2" xfId="17671"/>
    <cellStyle name="Normal 35 2 2 3 2 3" xfId="17672"/>
    <cellStyle name="Normal 35 2 2 3 2 4" xfId="17673"/>
    <cellStyle name="Normal 35 2 2 3 3" xfId="17674"/>
    <cellStyle name="Normal 35 2 2 3 3 2" xfId="17675"/>
    <cellStyle name="Normal 35 2 2 3 4" xfId="17676"/>
    <cellStyle name="Normal 35 2 2 3 5" xfId="17677"/>
    <cellStyle name="Normal 35 2 2 4" xfId="17678"/>
    <cellStyle name="Normal 35 2 2 4 2" xfId="17679"/>
    <cellStyle name="Normal 35 2 2 4 2 2" xfId="17680"/>
    <cellStyle name="Normal 35 2 2 4 3" xfId="17681"/>
    <cellStyle name="Normal 35 2 2 4 4" xfId="17682"/>
    <cellStyle name="Normal 35 2 2 5" xfId="17683"/>
    <cellStyle name="Normal 35 2 2 5 2" xfId="17684"/>
    <cellStyle name="Normal 35 2 2 5 3" xfId="17685"/>
    <cellStyle name="Normal 35 2 2 6" xfId="17686"/>
    <cellStyle name="Normal 35 2 2 7" xfId="17687"/>
    <cellStyle name="Normal 35 2 2 8" xfId="17688"/>
    <cellStyle name="Normal 35 2 3" xfId="17689"/>
    <cellStyle name="Normal 35 2 3 2" xfId="17690"/>
    <cellStyle name="Normal 35 2 3 2 2" xfId="17691"/>
    <cellStyle name="Normal 35 2 3 2 2 2" xfId="17692"/>
    <cellStyle name="Normal 35 2 3 2 3" xfId="17693"/>
    <cellStyle name="Normal 35 2 3 2 4" xfId="17694"/>
    <cellStyle name="Normal 35 2 3 3" xfId="17695"/>
    <cellStyle name="Normal 35 2 3 3 2" xfId="17696"/>
    <cellStyle name="Normal 35 2 3 4" xfId="17697"/>
    <cellStyle name="Normal 35 2 3 5" xfId="17698"/>
    <cellStyle name="Normal 35 2 4" xfId="17699"/>
    <cellStyle name="Normal 35 2 4 2" xfId="17700"/>
    <cellStyle name="Normal 35 2 4 2 2" xfId="17701"/>
    <cellStyle name="Normal 35 2 4 2 2 2" xfId="17702"/>
    <cellStyle name="Normal 35 2 4 2 3" xfId="17703"/>
    <cellStyle name="Normal 35 2 4 2 4" xfId="17704"/>
    <cellStyle name="Normal 35 2 4 3" xfId="17705"/>
    <cellStyle name="Normal 35 2 4 3 2" xfId="17706"/>
    <cellStyle name="Normal 35 2 4 4" xfId="17707"/>
    <cellStyle name="Normal 35 2 4 5" xfId="17708"/>
    <cellStyle name="Normal 35 2 5" xfId="17709"/>
    <cellStyle name="Normal 35 2 5 2" xfId="17710"/>
    <cellStyle name="Normal 35 2 5 2 2" xfId="17711"/>
    <cellStyle name="Normal 35 2 5 3" xfId="17712"/>
    <cellStyle name="Normal 35 2 5 4" xfId="17713"/>
    <cellStyle name="Normal 35 2 6" xfId="17714"/>
    <cellStyle name="Normal 35 2 6 2" xfId="17715"/>
    <cellStyle name="Normal 35 2 6 3" xfId="17716"/>
    <cellStyle name="Normal 35 2 7" xfId="17717"/>
    <cellStyle name="Normal 35 2 7 2" xfId="17718"/>
    <cellStyle name="Normal 35 2 8" xfId="17719"/>
    <cellStyle name="Normal 35 2 9" xfId="17720"/>
    <cellStyle name="Normal 35 3" xfId="17721"/>
    <cellStyle name="Normal 35 3 2" xfId="17722"/>
    <cellStyle name="Normal 35 3 2 2" xfId="17723"/>
    <cellStyle name="Normal 35 3 2 2 2" xfId="17724"/>
    <cellStyle name="Normal 35 3 2 2 2 2" xfId="17725"/>
    <cellStyle name="Normal 35 3 2 2 3" xfId="17726"/>
    <cellStyle name="Normal 35 3 2 2 4" xfId="17727"/>
    <cellStyle name="Normal 35 3 2 3" xfId="17728"/>
    <cellStyle name="Normal 35 3 2 3 2" xfId="17729"/>
    <cellStyle name="Normal 35 3 2 4" xfId="17730"/>
    <cellStyle name="Normal 35 3 2 5" xfId="17731"/>
    <cellStyle name="Normal 35 3 3" xfId="17732"/>
    <cellStyle name="Normal 35 3 3 2" xfId="17733"/>
    <cellStyle name="Normal 35 3 3 2 2" xfId="17734"/>
    <cellStyle name="Normal 35 3 3 2 2 2" xfId="17735"/>
    <cellStyle name="Normal 35 3 3 2 3" xfId="17736"/>
    <cellStyle name="Normal 35 3 3 2 4" xfId="17737"/>
    <cellStyle name="Normal 35 3 3 3" xfId="17738"/>
    <cellStyle name="Normal 35 3 3 3 2" xfId="17739"/>
    <cellStyle name="Normal 35 3 3 4" xfId="17740"/>
    <cellStyle name="Normal 35 3 3 5" xfId="17741"/>
    <cellStyle name="Normal 35 3 4" xfId="17742"/>
    <cellStyle name="Normal 35 3 4 2" xfId="17743"/>
    <cellStyle name="Normal 35 3 4 2 2" xfId="17744"/>
    <cellStyle name="Normal 35 3 4 3" xfId="17745"/>
    <cellStyle name="Normal 35 3 4 4" xfId="17746"/>
    <cellStyle name="Normal 35 3 5" xfId="17747"/>
    <cellStyle name="Normal 35 3 5 2" xfId="17748"/>
    <cellStyle name="Normal 35 3 5 3" xfId="17749"/>
    <cellStyle name="Normal 35 3 6" xfId="17750"/>
    <cellStyle name="Normal 35 3 7" xfId="17751"/>
    <cellStyle name="Normal 35 3 8" xfId="17752"/>
    <cellStyle name="Normal 35 4" xfId="17753"/>
    <cellStyle name="Normal 35 4 2" xfId="17754"/>
    <cellStyle name="Normal 35 4 2 2" xfId="17755"/>
    <cellStyle name="Normal 35 4 2 2 2" xfId="17756"/>
    <cellStyle name="Normal 35 4 2 3" xfId="17757"/>
    <cellStyle name="Normal 35 4 2 4" xfId="17758"/>
    <cellStyle name="Normal 35 4 3" xfId="17759"/>
    <cellStyle name="Normal 35 4 3 2" xfId="17760"/>
    <cellStyle name="Normal 35 4 4" xfId="17761"/>
    <cellStyle name="Normal 35 4 5" xfId="17762"/>
    <cellStyle name="Normal 35 5" xfId="17763"/>
    <cellStyle name="Normal 35 5 2" xfId="17764"/>
    <cellStyle name="Normal 35 5 2 2" xfId="17765"/>
    <cellStyle name="Normal 35 5 3" xfId="17766"/>
    <cellStyle name="Normal 35 5 4" xfId="17767"/>
    <cellStyle name="Normal 35 6" xfId="17768"/>
    <cellStyle name="Normal 35 6 2" xfId="17769"/>
    <cellStyle name="Normal 35 6 3" xfId="17770"/>
    <cellStyle name="Normal 35 7" xfId="17771"/>
    <cellStyle name="Normal 35 7 2" xfId="17772"/>
    <cellStyle name="Normal 35 8" xfId="17773"/>
    <cellStyle name="Normal 35 8 2" xfId="17774"/>
    <cellStyle name="Normal 35_15-FINANCEIRAS" xfId="17775"/>
    <cellStyle name="Normal 36" xfId="17776"/>
    <cellStyle name="Normal 36 2" xfId="17777"/>
    <cellStyle name="Normal 36 2 2" xfId="17778"/>
    <cellStyle name="Normal 36 2 2 2" xfId="17779"/>
    <cellStyle name="Normal 36 2 2 2 2" xfId="17780"/>
    <cellStyle name="Normal 36 2 2 2 2 2" xfId="17781"/>
    <cellStyle name="Normal 36 2 2 2 3" xfId="17782"/>
    <cellStyle name="Normal 36 2 2 2 4" xfId="17783"/>
    <cellStyle name="Normal 36 2 2 3" xfId="17784"/>
    <cellStyle name="Normal 36 2 2 3 2" xfId="17785"/>
    <cellStyle name="Normal 36 2 2 3 3" xfId="17786"/>
    <cellStyle name="Normal 36 2 2 4" xfId="17787"/>
    <cellStyle name="Normal 36 2 2 5" xfId="17788"/>
    <cellStyle name="Normal 36 2 2 6" xfId="17789"/>
    <cellStyle name="Normal 36 2 3" xfId="17790"/>
    <cellStyle name="Normal 36 2 3 2" xfId="17791"/>
    <cellStyle name="Normal 36 2 3 2 2" xfId="17792"/>
    <cellStyle name="Normal 36 2 3 2 2 2" xfId="17793"/>
    <cellStyle name="Normal 36 2 3 2 3" xfId="17794"/>
    <cellStyle name="Normal 36 2 3 2 4" xfId="17795"/>
    <cellStyle name="Normal 36 2 3 3" xfId="17796"/>
    <cellStyle name="Normal 36 2 3 3 2" xfId="17797"/>
    <cellStyle name="Normal 36 2 3 4" xfId="17798"/>
    <cellStyle name="Normal 36 2 3 5" xfId="17799"/>
    <cellStyle name="Normal 36 2 4" xfId="17800"/>
    <cellStyle name="Normal 36 2 4 2" xfId="17801"/>
    <cellStyle name="Normal 36 2 4 2 2" xfId="17802"/>
    <cellStyle name="Normal 36 2 4 3" xfId="17803"/>
    <cellStyle name="Normal 36 2 4 4" xfId="17804"/>
    <cellStyle name="Normal 36 2 5" xfId="17805"/>
    <cellStyle name="Normal 36 2 5 2" xfId="17806"/>
    <cellStyle name="Normal 36 2 5 3" xfId="17807"/>
    <cellStyle name="Normal 36 2 6" xfId="17808"/>
    <cellStyle name="Normal 36 2 6 2" xfId="17809"/>
    <cellStyle name="Normal 36 2 7" xfId="17810"/>
    <cellStyle name="Normal 36 2 8" xfId="17811"/>
    <cellStyle name="Normal 36 3" xfId="17812"/>
    <cellStyle name="Normal 36 3 2" xfId="17813"/>
    <cellStyle name="Normal 36 3 2 2" xfId="17814"/>
    <cellStyle name="Normal 36 3 2 2 2" xfId="17815"/>
    <cellStyle name="Normal 36 3 2 3" xfId="17816"/>
    <cellStyle name="Normal 36 3 2 4" xfId="17817"/>
    <cellStyle name="Normal 36 3 3" xfId="17818"/>
    <cellStyle name="Normal 36 3 3 2" xfId="17819"/>
    <cellStyle name="Normal 36 3 3 3" xfId="17820"/>
    <cellStyle name="Normal 36 3 4" xfId="17821"/>
    <cellStyle name="Normal 36 3 5" xfId="17822"/>
    <cellStyle name="Normal 36 3 6" xfId="17823"/>
    <cellStyle name="Normal 36 4" xfId="17824"/>
    <cellStyle name="Normal 36 4 2" xfId="17825"/>
    <cellStyle name="Normal 36 4 2 2" xfId="17826"/>
    <cellStyle name="Normal 36 4 2 2 2" xfId="17827"/>
    <cellStyle name="Normal 36 4 2 3" xfId="17828"/>
    <cellStyle name="Normal 36 4 2 4" xfId="17829"/>
    <cellStyle name="Normal 36 4 3" xfId="17830"/>
    <cellStyle name="Normal 36 4 3 2" xfId="17831"/>
    <cellStyle name="Normal 36 4 4" xfId="17832"/>
    <cellStyle name="Normal 36 4 5" xfId="17833"/>
    <cellStyle name="Normal 36 5" xfId="17834"/>
    <cellStyle name="Normal 36 5 2" xfId="17835"/>
    <cellStyle name="Normal 36 5 2 2" xfId="17836"/>
    <cellStyle name="Normal 36 5 3" xfId="17837"/>
    <cellStyle name="Normal 36 5 4" xfId="17838"/>
    <cellStyle name="Normal 36 6" xfId="17839"/>
    <cellStyle name="Normal 36 6 2" xfId="17840"/>
    <cellStyle name="Normal 36 6 3" xfId="17841"/>
    <cellStyle name="Normal 36 7" xfId="17842"/>
    <cellStyle name="Normal 36 7 2" xfId="17843"/>
    <cellStyle name="Normal 36 8" xfId="17844"/>
    <cellStyle name="Normal 36 8 2" xfId="17845"/>
    <cellStyle name="Normal 36_15-FINANCEIRAS" xfId="17846"/>
    <cellStyle name="Normal 37" xfId="17847"/>
    <cellStyle name="Normal 37 10" xfId="17848"/>
    <cellStyle name="Normal 37 2" xfId="17849"/>
    <cellStyle name="Normal 37 2 2" xfId="17850"/>
    <cellStyle name="Normal 37 2 2 2" xfId="17851"/>
    <cellStyle name="Normal 37 2 2 2 2" xfId="17852"/>
    <cellStyle name="Normal 37 2 2 2 2 2" xfId="17853"/>
    <cellStyle name="Normal 37 2 2 2 2 2 2" xfId="17854"/>
    <cellStyle name="Normal 37 2 2 2 2 2 2 2" xfId="17855"/>
    <cellStyle name="Normal 37 2 2 2 2 2 3" xfId="17856"/>
    <cellStyle name="Normal 37 2 2 2 2 2 4" xfId="17857"/>
    <cellStyle name="Normal 37 2 2 2 2 3" xfId="17858"/>
    <cellStyle name="Normal 37 2 2 2 2 3 2" xfId="17859"/>
    <cellStyle name="Normal 37 2 2 2 2 4" xfId="17860"/>
    <cellStyle name="Normal 37 2 2 2 2 5" xfId="17861"/>
    <cellStyle name="Normal 37 2 2 2 3" xfId="17862"/>
    <cellStyle name="Normal 37 2 2 2 3 2" xfId="17863"/>
    <cellStyle name="Normal 37 2 2 2 3 2 2" xfId="17864"/>
    <cellStyle name="Normal 37 2 2 2 3 2 2 2" xfId="17865"/>
    <cellStyle name="Normal 37 2 2 2 3 2 3" xfId="17866"/>
    <cellStyle name="Normal 37 2 2 2 3 2 4" xfId="17867"/>
    <cellStyle name="Normal 37 2 2 2 3 3" xfId="17868"/>
    <cellStyle name="Normal 37 2 2 2 3 3 2" xfId="17869"/>
    <cellStyle name="Normal 37 2 2 2 3 4" xfId="17870"/>
    <cellStyle name="Normal 37 2 2 2 3 5" xfId="17871"/>
    <cellStyle name="Normal 37 2 2 2 4" xfId="17872"/>
    <cellStyle name="Normal 37 2 2 2 4 2" xfId="17873"/>
    <cellStyle name="Normal 37 2 2 2 4 2 2" xfId="17874"/>
    <cellStyle name="Normal 37 2 2 2 4 3" xfId="17875"/>
    <cellStyle name="Normal 37 2 2 2 4 4" xfId="17876"/>
    <cellStyle name="Normal 37 2 2 2 5" xfId="17877"/>
    <cellStyle name="Normal 37 2 2 2 5 2" xfId="17878"/>
    <cellStyle name="Normal 37 2 2 2 5 3" xfId="17879"/>
    <cellStyle name="Normal 37 2 2 2 6" xfId="17880"/>
    <cellStyle name="Normal 37 2 2 2 7" xfId="17881"/>
    <cellStyle name="Normal 37 2 2 2 8" xfId="17882"/>
    <cellStyle name="Normal 37 2 2 3" xfId="17883"/>
    <cellStyle name="Normal 37 2 2 3 2" xfId="17884"/>
    <cellStyle name="Normal 37 2 2 3 2 2" xfId="17885"/>
    <cellStyle name="Normal 37 2 2 3 2 2 2" xfId="17886"/>
    <cellStyle name="Normal 37 2 2 3 2 3" xfId="17887"/>
    <cellStyle name="Normal 37 2 2 3 2 4" xfId="17888"/>
    <cellStyle name="Normal 37 2 2 3 3" xfId="17889"/>
    <cellStyle name="Normal 37 2 2 3 3 2" xfId="17890"/>
    <cellStyle name="Normal 37 2 2 3 4" xfId="17891"/>
    <cellStyle name="Normal 37 2 2 3 5" xfId="17892"/>
    <cellStyle name="Normal 37 2 2 4" xfId="17893"/>
    <cellStyle name="Normal 37 2 2 4 2" xfId="17894"/>
    <cellStyle name="Normal 37 2 2 4 2 2" xfId="17895"/>
    <cellStyle name="Normal 37 2 2 4 2 2 2" xfId="17896"/>
    <cellStyle name="Normal 37 2 2 4 2 3" xfId="17897"/>
    <cellStyle name="Normal 37 2 2 4 2 4" xfId="17898"/>
    <cellStyle name="Normal 37 2 2 4 3" xfId="17899"/>
    <cellStyle name="Normal 37 2 2 4 3 2" xfId="17900"/>
    <cellStyle name="Normal 37 2 2 4 4" xfId="17901"/>
    <cellStyle name="Normal 37 2 2 4 5" xfId="17902"/>
    <cellStyle name="Normal 37 2 2 5" xfId="17903"/>
    <cellStyle name="Normal 37 2 2 5 2" xfId="17904"/>
    <cellStyle name="Normal 37 2 2 5 2 2" xfId="17905"/>
    <cellStyle name="Normal 37 2 2 5 3" xfId="17906"/>
    <cellStyle name="Normal 37 2 2 5 4" xfId="17907"/>
    <cellStyle name="Normal 37 2 2 6" xfId="17908"/>
    <cellStyle name="Normal 37 2 2 6 2" xfId="17909"/>
    <cellStyle name="Normal 37 2 2 6 3" xfId="17910"/>
    <cellStyle name="Normal 37 2 2 7" xfId="17911"/>
    <cellStyle name="Normal 37 2 2 7 2" xfId="17912"/>
    <cellStyle name="Normal 37 2 2 8" xfId="17913"/>
    <cellStyle name="Normal 37 2 2 9" xfId="17914"/>
    <cellStyle name="Normal 37 2 3" xfId="17915"/>
    <cellStyle name="Normal 37 2 3 2" xfId="17916"/>
    <cellStyle name="Normal 37 2 3 2 2" xfId="17917"/>
    <cellStyle name="Normal 37 2 3 2 2 2" xfId="17918"/>
    <cellStyle name="Normal 37 2 3 2 2 2 2" xfId="17919"/>
    <cellStyle name="Normal 37 2 3 2 2 3" xfId="17920"/>
    <cellStyle name="Normal 37 2 3 2 2 4" xfId="17921"/>
    <cellStyle name="Normal 37 2 3 2 3" xfId="17922"/>
    <cellStyle name="Normal 37 2 3 2 3 2" xfId="17923"/>
    <cellStyle name="Normal 37 2 3 2 4" xfId="17924"/>
    <cellStyle name="Normal 37 2 3 2 5" xfId="17925"/>
    <cellStyle name="Normal 37 2 3 3" xfId="17926"/>
    <cellStyle name="Normal 37 2 3 3 2" xfId="17927"/>
    <cellStyle name="Normal 37 2 3 3 2 2" xfId="17928"/>
    <cellStyle name="Normal 37 2 3 3 2 2 2" xfId="17929"/>
    <cellStyle name="Normal 37 2 3 3 2 3" xfId="17930"/>
    <cellStyle name="Normal 37 2 3 3 2 4" xfId="17931"/>
    <cellStyle name="Normal 37 2 3 3 3" xfId="17932"/>
    <cellStyle name="Normal 37 2 3 3 3 2" xfId="17933"/>
    <cellStyle name="Normal 37 2 3 3 4" xfId="17934"/>
    <cellStyle name="Normal 37 2 3 3 5" xfId="17935"/>
    <cellStyle name="Normal 37 2 3 4" xfId="17936"/>
    <cellStyle name="Normal 37 2 3 4 2" xfId="17937"/>
    <cellStyle name="Normal 37 2 3 4 2 2" xfId="17938"/>
    <cellStyle name="Normal 37 2 3 4 3" xfId="17939"/>
    <cellStyle name="Normal 37 2 3 4 4" xfId="17940"/>
    <cellStyle name="Normal 37 2 3 5" xfId="17941"/>
    <cellStyle name="Normal 37 2 3 5 2" xfId="17942"/>
    <cellStyle name="Normal 37 2 3 5 3" xfId="17943"/>
    <cellStyle name="Normal 37 2 3 6" xfId="17944"/>
    <cellStyle name="Normal 37 2 3 7" xfId="17945"/>
    <cellStyle name="Normal 37 2 3 8" xfId="17946"/>
    <cellStyle name="Normal 37 2 4" xfId="17947"/>
    <cellStyle name="Normal 37 2 4 2" xfId="17948"/>
    <cellStyle name="Normal 37 2 4 2 2" xfId="17949"/>
    <cellStyle name="Normal 37 2 4 2 2 2" xfId="17950"/>
    <cellStyle name="Normal 37 2 4 2 3" xfId="17951"/>
    <cellStyle name="Normal 37 2 4 2 4" xfId="17952"/>
    <cellStyle name="Normal 37 2 4 3" xfId="17953"/>
    <cellStyle name="Normal 37 2 4 3 2" xfId="17954"/>
    <cellStyle name="Normal 37 2 4 4" xfId="17955"/>
    <cellStyle name="Normal 37 2 4 5" xfId="17956"/>
    <cellStyle name="Normal 37 2 5" xfId="17957"/>
    <cellStyle name="Normal 37 2 5 2" xfId="17958"/>
    <cellStyle name="Normal 37 2 5 2 2" xfId="17959"/>
    <cellStyle name="Normal 37 2 5 3" xfId="17960"/>
    <cellStyle name="Normal 37 2 5 4" xfId="17961"/>
    <cellStyle name="Normal 37 2 6" xfId="17962"/>
    <cellStyle name="Normal 37 2 6 2" xfId="17963"/>
    <cellStyle name="Normal 37 2 6 3" xfId="17964"/>
    <cellStyle name="Normal 37 2 7" xfId="17965"/>
    <cellStyle name="Normal 37 2 7 2" xfId="17966"/>
    <cellStyle name="Normal 37 2 8" xfId="17967"/>
    <cellStyle name="Normal 37 2 8 2" xfId="17968"/>
    <cellStyle name="Normal 37 2 9" xfId="17969"/>
    <cellStyle name="Normal 37 3" xfId="17970"/>
    <cellStyle name="Normal 37 3 2" xfId="17971"/>
    <cellStyle name="Normal 37 3 2 2" xfId="17972"/>
    <cellStyle name="Normal 37 3 2 2 2" xfId="17973"/>
    <cellStyle name="Normal 37 3 2 2 2 2" xfId="17974"/>
    <cellStyle name="Normal 37 3 2 2 3" xfId="17975"/>
    <cellStyle name="Normal 37 3 2 2 4" xfId="17976"/>
    <cellStyle name="Normal 37 3 2 3" xfId="17977"/>
    <cellStyle name="Normal 37 3 2 3 2" xfId="17978"/>
    <cellStyle name="Normal 37 3 2 3 3" xfId="17979"/>
    <cellStyle name="Normal 37 3 2 4" xfId="17980"/>
    <cellStyle name="Normal 37 3 2 5" xfId="17981"/>
    <cellStyle name="Normal 37 3 2 6" xfId="17982"/>
    <cellStyle name="Normal 37 3 3" xfId="17983"/>
    <cellStyle name="Normal 37 3 3 2" xfId="17984"/>
    <cellStyle name="Normal 37 3 3 2 2" xfId="17985"/>
    <cellStyle name="Normal 37 3 3 2 2 2" xfId="17986"/>
    <cellStyle name="Normal 37 3 3 2 3" xfId="17987"/>
    <cellStyle name="Normal 37 3 3 2 4" xfId="17988"/>
    <cellStyle name="Normal 37 3 3 3" xfId="17989"/>
    <cellStyle name="Normal 37 3 3 3 2" xfId="17990"/>
    <cellStyle name="Normal 37 3 3 4" xfId="17991"/>
    <cellStyle name="Normal 37 3 3 5" xfId="17992"/>
    <cellStyle name="Normal 37 3 4" xfId="17993"/>
    <cellStyle name="Normal 37 3 4 2" xfId="17994"/>
    <cellStyle name="Normal 37 3 4 2 2" xfId="17995"/>
    <cellStyle name="Normal 37 3 4 3" xfId="17996"/>
    <cellStyle name="Normal 37 3 4 4" xfId="17997"/>
    <cellStyle name="Normal 37 3 5" xfId="17998"/>
    <cellStyle name="Normal 37 3 5 2" xfId="17999"/>
    <cellStyle name="Normal 37 3 5 3" xfId="18000"/>
    <cellStyle name="Normal 37 3 6" xfId="18001"/>
    <cellStyle name="Normal 37 3 6 2" xfId="18002"/>
    <cellStyle name="Normal 37 3 7" xfId="18003"/>
    <cellStyle name="Normal 37 3 8" xfId="18004"/>
    <cellStyle name="Normal 37 4" xfId="18005"/>
    <cellStyle name="Normal 37 4 2" xfId="18006"/>
    <cellStyle name="Normal 37 4 2 2" xfId="18007"/>
    <cellStyle name="Normal 37 4 2 2 2" xfId="18008"/>
    <cellStyle name="Normal 37 4 2 3" xfId="18009"/>
    <cellStyle name="Normal 37 4 2 4" xfId="18010"/>
    <cellStyle name="Normal 37 4 3" xfId="18011"/>
    <cellStyle name="Normal 37 4 3 2" xfId="18012"/>
    <cellStyle name="Normal 37 4 3 3" xfId="18013"/>
    <cellStyle name="Normal 37 4 4" xfId="18014"/>
    <cellStyle name="Normal 37 4 5" xfId="18015"/>
    <cellStyle name="Normal 37 4 6" xfId="18016"/>
    <cellStyle name="Normal 37 5" xfId="18017"/>
    <cellStyle name="Normal 37 5 2" xfId="18018"/>
    <cellStyle name="Normal 37 5 2 2" xfId="18019"/>
    <cellStyle name="Normal 37 5 2 2 2" xfId="18020"/>
    <cellStyle name="Normal 37 5 2 3" xfId="18021"/>
    <cellStyle name="Normal 37 5 2 4" xfId="18022"/>
    <cellStyle name="Normal 37 5 3" xfId="18023"/>
    <cellStyle name="Normal 37 5 3 2" xfId="18024"/>
    <cellStyle name="Normal 37 5 4" xfId="18025"/>
    <cellStyle name="Normal 37 5 5" xfId="18026"/>
    <cellStyle name="Normal 37 6" xfId="18027"/>
    <cellStyle name="Normal 37 6 2" xfId="18028"/>
    <cellStyle name="Normal 37 6 2 2" xfId="18029"/>
    <cellStyle name="Normal 37 6 3" xfId="18030"/>
    <cellStyle name="Normal 37 6 4" xfId="18031"/>
    <cellStyle name="Normal 37 7" xfId="18032"/>
    <cellStyle name="Normal 37 7 2" xfId="18033"/>
    <cellStyle name="Normal 37 7 3" xfId="18034"/>
    <cellStyle name="Normal 37 8" xfId="18035"/>
    <cellStyle name="Normal 37 8 2" xfId="18036"/>
    <cellStyle name="Normal 37 9" xfId="18037"/>
    <cellStyle name="Normal 37 9 2" xfId="18038"/>
    <cellStyle name="Normal 37_1.1 - Apuração IRPJ_CSLL - 2100 - 2012_MAI_V1" xfId="18039"/>
    <cellStyle name="Normal 38" xfId="18040"/>
    <cellStyle name="Normal 38 2" xfId="18041"/>
    <cellStyle name="Normal 38 2 2" xfId="18042"/>
    <cellStyle name="Normal 38 2 2 2" xfId="18043"/>
    <cellStyle name="Normal 38 2 2 2 2" xfId="18044"/>
    <cellStyle name="Normal 38 2 2 2 2 2" xfId="18045"/>
    <cellStyle name="Normal 38 2 2 2 3" xfId="18046"/>
    <cellStyle name="Normal 38 2 2 2 4" xfId="18047"/>
    <cellStyle name="Normal 38 2 2 3" xfId="18048"/>
    <cellStyle name="Normal 38 2 2 3 2" xfId="18049"/>
    <cellStyle name="Normal 38 2 2 3 3" xfId="18050"/>
    <cellStyle name="Normal 38 2 2 4" xfId="18051"/>
    <cellStyle name="Normal 38 2 2 5" xfId="18052"/>
    <cellStyle name="Normal 38 2 2 6" xfId="18053"/>
    <cellStyle name="Normal 38 2 3" xfId="18054"/>
    <cellStyle name="Normal 38 2 3 2" xfId="18055"/>
    <cellStyle name="Normal 38 2 3 2 2" xfId="18056"/>
    <cellStyle name="Normal 38 2 3 2 2 2" xfId="18057"/>
    <cellStyle name="Normal 38 2 3 2 3" xfId="18058"/>
    <cellStyle name="Normal 38 2 3 2 4" xfId="18059"/>
    <cellStyle name="Normal 38 2 3 3" xfId="18060"/>
    <cellStyle name="Normal 38 2 3 3 2" xfId="18061"/>
    <cellStyle name="Normal 38 2 3 4" xfId="18062"/>
    <cellStyle name="Normal 38 2 3 5" xfId="18063"/>
    <cellStyle name="Normal 38 2 4" xfId="18064"/>
    <cellStyle name="Normal 38 2 4 2" xfId="18065"/>
    <cellStyle name="Normal 38 2 4 2 2" xfId="18066"/>
    <cellStyle name="Normal 38 2 4 3" xfId="18067"/>
    <cellStyle name="Normal 38 2 4 4" xfId="18068"/>
    <cellStyle name="Normal 38 2 5" xfId="18069"/>
    <cellStyle name="Normal 38 2 5 2" xfId="18070"/>
    <cellStyle name="Normal 38 2 5 3" xfId="18071"/>
    <cellStyle name="Normal 38 2 6" xfId="18072"/>
    <cellStyle name="Normal 38 2 6 2" xfId="18073"/>
    <cellStyle name="Normal 38 2 7" xfId="18074"/>
    <cellStyle name="Normal 38 2 8" xfId="18075"/>
    <cellStyle name="Normal 38 3" xfId="18076"/>
    <cellStyle name="Normal 38 3 2" xfId="18077"/>
    <cellStyle name="Normal 38 3 2 2" xfId="18078"/>
    <cellStyle name="Normal 38 3 2 2 2" xfId="18079"/>
    <cellStyle name="Normal 38 3 2 3" xfId="18080"/>
    <cellStyle name="Normal 38 3 2 4" xfId="18081"/>
    <cellStyle name="Normal 38 3 3" xfId="18082"/>
    <cellStyle name="Normal 38 3 3 2" xfId="18083"/>
    <cellStyle name="Normal 38 3 3 3" xfId="18084"/>
    <cellStyle name="Normal 38 3 4" xfId="18085"/>
    <cellStyle name="Normal 38 3 5" xfId="18086"/>
    <cellStyle name="Normal 38 3 6" xfId="18087"/>
    <cellStyle name="Normal 38 4" xfId="18088"/>
    <cellStyle name="Normal 38 4 2" xfId="18089"/>
    <cellStyle name="Normal 38 4 2 2" xfId="18090"/>
    <cellStyle name="Normal 38 4 2 2 2" xfId="18091"/>
    <cellStyle name="Normal 38 4 2 3" xfId="18092"/>
    <cellStyle name="Normal 38 4 2 4" xfId="18093"/>
    <cellStyle name="Normal 38 4 3" xfId="18094"/>
    <cellStyle name="Normal 38 4 3 2" xfId="18095"/>
    <cellStyle name="Normal 38 4 4" xfId="18096"/>
    <cellStyle name="Normal 38 4 5" xfId="18097"/>
    <cellStyle name="Normal 38 5" xfId="18098"/>
    <cellStyle name="Normal 38 5 2" xfId="18099"/>
    <cellStyle name="Normal 38 5 2 2" xfId="18100"/>
    <cellStyle name="Normal 38 5 3" xfId="18101"/>
    <cellStyle name="Normal 38 5 4" xfId="18102"/>
    <cellStyle name="Normal 38 6" xfId="18103"/>
    <cellStyle name="Normal 38 6 2" xfId="18104"/>
    <cellStyle name="Normal 38 6 3" xfId="18105"/>
    <cellStyle name="Normal 38 7" xfId="18106"/>
    <cellStyle name="Normal 38 7 2" xfId="18107"/>
    <cellStyle name="Normal 38 8" xfId="18108"/>
    <cellStyle name="Normal 38 8 2" xfId="18109"/>
    <cellStyle name="Normal 38_15-FINANCEIRAS" xfId="18110"/>
    <cellStyle name="Normal 39" xfId="18111"/>
    <cellStyle name="Normal 39 10" xfId="18112"/>
    <cellStyle name="Normal 39 2" xfId="18113"/>
    <cellStyle name="Normal 39 2 2" xfId="18114"/>
    <cellStyle name="Normal 39 2 2 2" xfId="18115"/>
    <cellStyle name="Normal 39 2 2 2 2" xfId="18116"/>
    <cellStyle name="Normal 39 2 2 2 2 2" xfId="18117"/>
    <cellStyle name="Normal 39 2 2 2 2 2 2" xfId="18118"/>
    <cellStyle name="Normal 39 2 2 2 2 3" xfId="18119"/>
    <cellStyle name="Normal 39 2 2 2 2 4" xfId="18120"/>
    <cellStyle name="Normal 39 2 2 2 3" xfId="18121"/>
    <cellStyle name="Normal 39 2 2 2 3 2" xfId="18122"/>
    <cellStyle name="Normal 39 2 2 2 3 3" xfId="18123"/>
    <cellStyle name="Normal 39 2 2 2 4" xfId="18124"/>
    <cellStyle name="Normal 39 2 2 2 5" xfId="18125"/>
    <cellStyle name="Normal 39 2 2 2 6" xfId="18126"/>
    <cellStyle name="Normal 39 2 2 3" xfId="18127"/>
    <cellStyle name="Normal 39 2 2 3 2" xfId="18128"/>
    <cellStyle name="Normal 39 2 2 3 2 2" xfId="18129"/>
    <cellStyle name="Normal 39 2 2 3 2 2 2" xfId="18130"/>
    <cellStyle name="Normal 39 2 2 3 2 3" xfId="18131"/>
    <cellStyle name="Normal 39 2 2 3 2 4" xfId="18132"/>
    <cellStyle name="Normal 39 2 2 3 3" xfId="18133"/>
    <cellStyle name="Normal 39 2 2 3 3 2" xfId="18134"/>
    <cellStyle name="Normal 39 2 2 3 4" xfId="18135"/>
    <cellStyle name="Normal 39 2 2 3 5" xfId="18136"/>
    <cellStyle name="Normal 39 2 2 4" xfId="18137"/>
    <cellStyle name="Normal 39 2 2 4 2" xfId="18138"/>
    <cellStyle name="Normal 39 2 2 4 2 2" xfId="18139"/>
    <cellStyle name="Normal 39 2 2 4 3" xfId="18140"/>
    <cellStyle name="Normal 39 2 2 4 4" xfId="18141"/>
    <cellStyle name="Normal 39 2 2 5" xfId="18142"/>
    <cellStyle name="Normal 39 2 2 5 2" xfId="18143"/>
    <cellStyle name="Normal 39 2 2 5 3" xfId="18144"/>
    <cellStyle name="Normal 39 2 2 6" xfId="18145"/>
    <cellStyle name="Normal 39 2 2 6 2" xfId="18146"/>
    <cellStyle name="Normal 39 2 2 7" xfId="18147"/>
    <cellStyle name="Normal 39 2 2 8" xfId="18148"/>
    <cellStyle name="Normal 39 2 3" xfId="18149"/>
    <cellStyle name="Normal 39 2 3 2" xfId="18150"/>
    <cellStyle name="Normal 39 2 3 2 2" xfId="18151"/>
    <cellStyle name="Normal 39 2 3 2 2 2" xfId="18152"/>
    <cellStyle name="Normal 39 2 3 2 3" xfId="18153"/>
    <cellStyle name="Normal 39 2 3 2 4" xfId="18154"/>
    <cellStyle name="Normal 39 2 3 3" xfId="18155"/>
    <cellStyle name="Normal 39 2 3 3 2" xfId="18156"/>
    <cellStyle name="Normal 39 2 3 3 3" xfId="18157"/>
    <cellStyle name="Normal 39 2 3 4" xfId="18158"/>
    <cellStyle name="Normal 39 2 3 5" xfId="18159"/>
    <cellStyle name="Normal 39 2 3 6" xfId="18160"/>
    <cellStyle name="Normal 39 2 4" xfId="18161"/>
    <cellStyle name="Normal 39 2 4 2" xfId="18162"/>
    <cellStyle name="Normal 39 2 4 2 2" xfId="18163"/>
    <cellStyle name="Normal 39 2 4 2 2 2" xfId="18164"/>
    <cellStyle name="Normal 39 2 4 2 3" xfId="18165"/>
    <cellStyle name="Normal 39 2 4 2 4" xfId="18166"/>
    <cellStyle name="Normal 39 2 4 3" xfId="18167"/>
    <cellStyle name="Normal 39 2 4 3 2" xfId="18168"/>
    <cellStyle name="Normal 39 2 4 4" xfId="18169"/>
    <cellStyle name="Normal 39 2 4 5" xfId="18170"/>
    <cellStyle name="Normal 39 2 5" xfId="18171"/>
    <cellStyle name="Normal 39 2 5 2" xfId="18172"/>
    <cellStyle name="Normal 39 2 5 2 2" xfId="18173"/>
    <cellStyle name="Normal 39 2 5 3" xfId="18174"/>
    <cellStyle name="Normal 39 2 5 4" xfId="18175"/>
    <cellStyle name="Normal 39 2 6" xfId="18176"/>
    <cellStyle name="Normal 39 2 6 2" xfId="18177"/>
    <cellStyle name="Normal 39 2 6 3" xfId="18178"/>
    <cellStyle name="Normal 39 2 7" xfId="18179"/>
    <cellStyle name="Normal 39 2 7 2" xfId="18180"/>
    <cellStyle name="Normal 39 2 8" xfId="18181"/>
    <cellStyle name="Normal 39 2 8 2" xfId="18182"/>
    <cellStyle name="Normal 39 2 9" xfId="18183"/>
    <cellStyle name="Normal 39 3" xfId="18184"/>
    <cellStyle name="Normal 39 3 10" xfId="18185"/>
    <cellStyle name="Normal 39 3 2" xfId="18186"/>
    <cellStyle name="Normal 39 3 2 10" xfId="18187"/>
    <cellStyle name="Normal 39 3 2 2" xfId="18188"/>
    <cellStyle name="Normal 39 3 2 2 2" xfId="18189"/>
    <cellStyle name="Normal 39 3 2 2 2 2" xfId="18190"/>
    <cellStyle name="Normal 39 3 2 2 2 2 2" xfId="18191"/>
    <cellStyle name="Normal 39 3 2 2 2 2 2 2" xfId="18192"/>
    <cellStyle name="Normal 39 3 2 2 2 2 2 2 2" xfId="18193"/>
    <cellStyle name="Normal 39 3 2 2 2 2 2 3" xfId="18194"/>
    <cellStyle name="Normal 39 3 2 2 2 2 2 4" xfId="18195"/>
    <cellStyle name="Normal 39 3 2 2 2 2 3" xfId="18196"/>
    <cellStyle name="Normal 39 3 2 2 2 2 3 2" xfId="18197"/>
    <cellStyle name="Normal 39 3 2 2 2 2 4" xfId="18198"/>
    <cellStyle name="Normal 39 3 2 2 2 2 5" xfId="18199"/>
    <cellStyle name="Normal 39 3 2 2 2 3" xfId="18200"/>
    <cellStyle name="Normal 39 3 2 2 2 3 2" xfId="18201"/>
    <cellStyle name="Normal 39 3 2 2 2 3 2 2" xfId="18202"/>
    <cellStyle name="Normal 39 3 2 2 2 3 2 2 2" xfId="18203"/>
    <cellStyle name="Normal 39 3 2 2 2 3 2 3" xfId="18204"/>
    <cellStyle name="Normal 39 3 2 2 2 3 2 4" xfId="18205"/>
    <cellStyle name="Normal 39 3 2 2 2 3 3" xfId="18206"/>
    <cellStyle name="Normal 39 3 2 2 2 3 3 2" xfId="18207"/>
    <cellStyle name="Normal 39 3 2 2 2 3 4" xfId="18208"/>
    <cellStyle name="Normal 39 3 2 2 2 3 5" xfId="18209"/>
    <cellStyle name="Normal 39 3 2 2 2 4" xfId="18210"/>
    <cellStyle name="Normal 39 3 2 2 2 4 2" xfId="18211"/>
    <cellStyle name="Normal 39 3 2 2 2 4 2 2" xfId="18212"/>
    <cellStyle name="Normal 39 3 2 2 2 4 3" xfId="18213"/>
    <cellStyle name="Normal 39 3 2 2 2 4 4" xfId="18214"/>
    <cellStyle name="Normal 39 3 2 2 2 5" xfId="18215"/>
    <cellStyle name="Normal 39 3 2 2 2 5 2" xfId="18216"/>
    <cellStyle name="Normal 39 3 2 2 2 6" xfId="18217"/>
    <cellStyle name="Normal 39 3 2 2 2 7" xfId="18218"/>
    <cellStyle name="Normal 39 3 2 2 3" xfId="18219"/>
    <cellStyle name="Normal 39 3 2 2 3 2" xfId="18220"/>
    <cellStyle name="Normal 39 3 2 2 3 2 2" xfId="18221"/>
    <cellStyle name="Normal 39 3 2 2 3 2 2 2" xfId="18222"/>
    <cellStyle name="Normal 39 3 2 2 3 2 3" xfId="18223"/>
    <cellStyle name="Normal 39 3 2 2 3 2 4" xfId="18224"/>
    <cellStyle name="Normal 39 3 2 2 3 3" xfId="18225"/>
    <cellStyle name="Normal 39 3 2 2 3 3 2" xfId="18226"/>
    <cellStyle name="Normal 39 3 2 2 3 4" xfId="18227"/>
    <cellStyle name="Normal 39 3 2 2 3 5" xfId="18228"/>
    <cellStyle name="Normal 39 3 2 2 4" xfId="18229"/>
    <cellStyle name="Normal 39 3 2 2 4 2" xfId="18230"/>
    <cellStyle name="Normal 39 3 2 2 4 2 2" xfId="18231"/>
    <cellStyle name="Normal 39 3 2 2 4 2 2 2" xfId="18232"/>
    <cellStyle name="Normal 39 3 2 2 4 2 3" xfId="18233"/>
    <cellStyle name="Normal 39 3 2 2 4 2 4" xfId="18234"/>
    <cellStyle name="Normal 39 3 2 2 4 3" xfId="18235"/>
    <cellStyle name="Normal 39 3 2 2 4 3 2" xfId="18236"/>
    <cellStyle name="Normal 39 3 2 2 4 4" xfId="18237"/>
    <cellStyle name="Normal 39 3 2 2 4 5" xfId="18238"/>
    <cellStyle name="Normal 39 3 2 2 5" xfId="18239"/>
    <cellStyle name="Normal 39 3 2 2 5 2" xfId="18240"/>
    <cellStyle name="Normal 39 3 2 2 5 2 2" xfId="18241"/>
    <cellStyle name="Normal 39 3 2 2 5 3" xfId="18242"/>
    <cellStyle name="Normal 39 3 2 2 5 4" xfId="18243"/>
    <cellStyle name="Normal 39 3 2 2 6" xfId="18244"/>
    <cellStyle name="Normal 39 3 2 2 6 2" xfId="18245"/>
    <cellStyle name="Normal 39 3 2 2 7" xfId="18246"/>
    <cellStyle name="Normal 39 3 2 2 8" xfId="18247"/>
    <cellStyle name="Normal 39 3 2 3" xfId="18248"/>
    <cellStyle name="Normal 39 3 2 3 2" xfId="18249"/>
    <cellStyle name="Normal 39 3 2 3 2 2" xfId="18250"/>
    <cellStyle name="Normal 39 3 2 3 2 2 2" xfId="18251"/>
    <cellStyle name="Normal 39 3 2 3 2 2 2 2" xfId="18252"/>
    <cellStyle name="Normal 39 3 2 3 2 2 3" xfId="18253"/>
    <cellStyle name="Normal 39 3 2 3 2 2 4" xfId="18254"/>
    <cellStyle name="Normal 39 3 2 3 2 3" xfId="18255"/>
    <cellStyle name="Normal 39 3 2 3 2 3 2" xfId="18256"/>
    <cellStyle name="Normal 39 3 2 3 2 4" xfId="18257"/>
    <cellStyle name="Normal 39 3 2 3 2 5" xfId="18258"/>
    <cellStyle name="Normal 39 3 2 3 3" xfId="18259"/>
    <cellStyle name="Normal 39 3 2 3 3 2" xfId="18260"/>
    <cellStyle name="Normal 39 3 2 3 3 2 2" xfId="18261"/>
    <cellStyle name="Normal 39 3 2 3 3 2 2 2" xfId="18262"/>
    <cellStyle name="Normal 39 3 2 3 3 2 3" xfId="18263"/>
    <cellStyle name="Normal 39 3 2 3 3 2 4" xfId="18264"/>
    <cellStyle name="Normal 39 3 2 3 3 3" xfId="18265"/>
    <cellStyle name="Normal 39 3 2 3 3 3 2" xfId="18266"/>
    <cellStyle name="Normal 39 3 2 3 3 4" xfId="18267"/>
    <cellStyle name="Normal 39 3 2 3 3 5" xfId="18268"/>
    <cellStyle name="Normal 39 3 2 3 4" xfId="18269"/>
    <cellStyle name="Normal 39 3 2 3 4 2" xfId="18270"/>
    <cellStyle name="Normal 39 3 2 3 4 2 2" xfId="18271"/>
    <cellStyle name="Normal 39 3 2 3 4 3" xfId="18272"/>
    <cellStyle name="Normal 39 3 2 3 4 4" xfId="18273"/>
    <cellStyle name="Normal 39 3 2 3 5" xfId="18274"/>
    <cellStyle name="Normal 39 3 2 3 5 2" xfId="18275"/>
    <cellStyle name="Normal 39 3 2 3 6" xfId="18276"/>
    <cellStyle name="Normal 39 3 2 3 7" xfId="18277"/>
    <cellStyle name="Normal 39 3 2 4" xfId="18278"/>
    <cellStyle name="Normal 39 3 2 4 2" xfId="18279"/>
    <cellStyle name="Normal 39 3 2 4 2 2" xfId="18280"/>
    <cellStyle name="Normal 39 3 2 4 2 2 2" xfId="18281"/>
    <cellStyle name="Normal 39 3 2 4 2 3" xfId="18282"/>
    <cellStyle name="Normal 39 3 2 4 2 4" xfId="18283"/>
    <cellStyle name="Normal 39 3 2 4 3" xfId="18284"/>
    <cellStyle name="Normal 39 3 2 4 3 2" xfId="18285"/>
    <cellStyle name="Normal 39 3 2 4 4" xfId="18286"/>
    <cellStyle name="Normal 39 3 2 4 5" xfId="18287"/>
    <cellStyle name="Normal 39 3 2 5" xfId="18288"/>
    <cellStyle name="Normal 39 3 2 5 2" xfId="18289"/>
    <cellStyle name="Normal 39 3 2 5 2 2" xfId="18290"/>
    <cellStyle name="Normal 39 3 2 5 2 2 2" xfId="18291"/>
    <cellStyle name="Normal 39 3 2 5 2 3" xfId="18292"/>
    <cellStyle name="Normal 39 3 2 5 2 4" xfId="18293"/>
    <cellStyle name="Normal 39 3 2 5 3" xfId="18294"/>
    <cellStyle name="Normal 39 3 2 5 3 2" xfId="18295"/>
    <cellStyle name="Normal 39 3 2 5 4" xfId="18296"/>
    <cellStyle name="Normal 39 3 2 5 5" xfId="18297"/>
    <cellStyle name="Normal 39 3 2 6" xfId="18298"/>
    <cellStyle name="Normal 39 3 2 6 2" xfId="18299"/>
    <cellStyle name="Normal 39 3 2 6 2 2" xfId="18300"/>
    <cellStyle name="Normal 39 3 2 6 3" xfId="18301"/>
    <cellStyle name="Normal 39 3 2 6 4" xfId="18302"/>
    <cellStyle name="Normal 39 3 2 7" xfId="18303"/>
    <cellStyle name="Normal 39 3 2 7 2" xfId="18304"/>
    <cellStyle name="Normal 39 3 2 7 3" xfId="18305"/>
    <cellStyle name="Normal 39 3 2 8" xfId="18306"/>
    <cellStyle name="Normal 39 3 2 9" xfId="18307"/>
    <cellStyle name="Normal 39 3 3" xfId="18308"/>
    <cellStyle name="Normal 39 3 3 2" xfId="18309"/>
    <cellStyle name="Normal 39 3 3 2 2" xfId="18310"/>
    <cellStyle name="Normal 39 3 3 2 2 2" xfId="18311"/>
    <cellStyle name="Normal 39 3 3 2 2 2 2" xfId="18312"/>
    <cellStyle name="Normal 39 3 3 2 2 3" xfId="18313"/>
    <cellStyle name="Normal 39 3 3 2 2 4" xfId="18314"/>
    <cellStyle name="Normal 39 3 3 2 3" xfId="18315"/>
    <cellStyle name="Normal 39 3 3 2 3 2" xfId="18316"/>
    <cellStyle name="Normal 39 3 3 2 4" xfId="18317"/>
    <cellStyle name="Normal 39 3 3 2 5" xfId="18318"/>
    <cellStyle name="Normal 39 3 3 3" xfId="18319"/>
    <cellStyle name="Normal 39 3 3 3 2" xfId="18320"/>
    <cellStyle name="Normal 39 3 3 3 2 2" xfId="18321"/>
    <cellStyle name="Normal 39 3 3 3 2 2 2" xfId="18322"/>
    <cellStyle name="Normal 39 3 3 3 2 3" xfId="18323"/>
    <cellStyle name="Normal 39 3 3 3 2 4" xfId="18324"/>
    <cellStyle name="Normal 39 3 3 3 3" xfId="18325"/>
    <cellStyle name="Normal 39 3 3 3 3 2" xfId="18326"/>
    <cellStyle name="Normal 39 3 3 3 4" xfId="18327"/>
    <cellStyle name="Normal 39 3 3 3 5" xfId="18328"/>
    <cellStyle name="Normal 39 3 3 4" xfId="18329"/>
    <cellStyle name="Normal 39 3 3 4 2" xfId="18330"/>
    <cellStyle name="Normal 39 3 3 4 2 2" xfId="18331"/>
    <cellStyle name="Normal 39 3 3 4 3" xfId="18332"/>
    <cellStyle name="Normal 39 3 3 4 4" xfId="18333"/>
    <cellStyle name="Normal 39 3 3 5" xfId="18334"/>
    <cellStyle name="Normal 39 3 3 5 2" xfId="18335"/>
    <cellStyle name="Normal 39 3 3 6" xfId="18336"/>
    <cellStyle name="Normal 39 3 3 7" xfId="18337"/>
    <cellStyle name="Normal 39 3 4" xfId="18338"/>
    <cellStyle name="Normal 39 3 4 2" xfId="18339"/>
    <cellStyle name="Normal 39 3 4 2 2" xfId="18340"/>
    <cellStyle name="Normal 39 3 4 2 2 2" xfId="18341"/>
    <cellStyle name="Normal 39 3 4 2 3" xfId="18342"/>
    <cellStyle name="Normal 39 3 4 2 4" xfId="18343"/>
    <cellStyle name="Normal 39 3 4 3" xfId="18344"/>
    <cellStyle name="Normal 39 3 4 3 2" xfId="18345"/>
    <cellStyle name="Normal 39 3 4 4" xfId="18346"/>
    <cellStyle name="Normal 39 3 4 5" xfId="18347"/>
    <cellStyle name="Normal 39 3 5" xfId="18348"/>
    <cellStyle name="Normal 39 3 5 2" xfId="18349"/>
    <cellStyle name="Normal 39 3 5 2 2" xfId="18350"/>
    <cellStyle name="Normal 39 3 5 2 2 2" xfId="18351"/>
    <cellStyle name="Normal 39 3 5 2 3" xfId="18352"/>
    <cellStyle name="Normal 39 3 5 2 4" xfId="18353"/>
    <cellStyle name="Normal 39 3 5 3" xfId="18354"/>
    <cellStyle name="Normal 39 3 5 3 2" xfId="18355"/>
    <cellStyle name="Normal 39 3 5 4" xfId="18356"/>
    <cellStyle name="Normal 39 3 5 5" xfId="18357"/>
    <cellStyle name="Normal 39 3 6" xfId="18358"/>
    <cellStyle name="Normal 39 3 6 2" xfId="18359"/>
    <cellStyle name="Normal 39 3 6 2 2" xfId="18360"/>
    <cellStyle name="Normal 39 3 6 3" xfId="18361"/>
    <cellStyle name="Normal 39 3 6 4" xfId="18362"/>
    <cellStyle name="Normal 39 3 7" xfId="18363"/>
    <cellStyle name="Normal 39 3 7 2" xfId="18364"/>
    <cellStyle name="Normal 39 3 7 3" xfId="18365"/>
    <cellStyle name="Normal 39 3 8" xfId="18366"/>
    <cellStyle name="Normal 39 3 8 2" xfId="18367"/>
    <cellStyle name="Normal 39 3 9" xfId="18368"/>
    <cellStyle name="Normal 39 4" xfId="18369"/>
    <cellStyle name="Normal 39 4 2" xfId="18370"/>
    <cellStyle name="Normal 39 4 2 2" xfId="18371"/>
    <cellStyle name="Normal 39 4 2 2 2" xfId="18372"/>
    <cellStyle name="Normal 39 4 2 3" xfId="18373"/>
    <cellStyle name="Normal 39 4 2 4" xfId="18374"/>
    <cellStyle name="Normal 39 4 3" xfId="18375"/>
    <cellStyle name="Normal 39 4 3 2" xfId="18376"/>
    <cellStyle name="Normal 39 4 3 3" xfId="18377"/>
    <cellStyle name="Normal 39 4 4" xfId="18378"/>
    <cellStyle name="Normal 39 4 5" xfId="18379"/>
    <cellStyle name="Normal 39 4 6" xfId="18380"/>
    <cellStyle name="Normal 39 5" xfId="18381"/>
    <cellStyle name="Normal 39 5 2" xfId="18382"/>
    <cellStyle name="Normal 39 5 2 2" xfId="18383"/>
    <cellStyle name="Normal 39 5 2 2 2" xfId="18384"/>
    <cellStyle name="Normal 39 5 2 3" xfId="18385"/>
    <cellStyle name="Normal 39 5 2 4" xfId="18386"/>
    <cellStyle name="Normal 39 5 3" xfId="18387"/>
    <cellStyle name="Normal 39 5 3 2" xfId="18388"/>
    <cellStyle name="Normal 39 5 4" xfId="18389"/>
    <cellStyle name="Normal 39 5 5" xfId="18390"/>
    <cellStyle name="Normal 39 6" xfId="18391"/>
    <cellStyle name="Normal 39 6 2" xfId="18392"/>
    <cellStyle name="Normal 39 6 2 2" xfId="18393"/>
    <cellStyle name="Normal 39 6 3" xfId="18394"/>
    <cellStyle name="Normal 39 6 4" xfId="18395"/>
    <cellStyle name="Normal 39 7" xfId="18396"/>
    <cellStyle name="Normal 39 7 2" xfId="18397"/>
    <cellStyle name="Normal 39 7 3" xfId="18398"/>
    <cellStyle name="Normal 39 8" xfId="18399"/>
    <cellStyle name="Normal 39 8 2" xfId="18400"/>
    <cellStyle name="Normal 39 9" xfId="18401"/>
    <cellStyle name="Normal 39 9 2" xfId="18402"/>
    <cellStyle name="Normal 39_1.1 - Apuração IRPJ_CSLL - 2100 - 2012_MAI_V1" xfId="18403"/>
    <cellStyle name="Normal 4" xfId="18404"/>
    <cellStyle name="Normal 4 10" xfId="18405"/>
    <cellStyle name="Normal 4 10 2" xfId="18406"/>
    <cellStyle name="Normal 4 10_15-FINANCEIRAS" xfId="18407"/>
    <cellStyle name="Normal 4 11" xfId="18408"/>
    <cellStyle name="Normal 4 12" xfId="18409"/>
    <cellStyle name="Normal 4 13" xfId="18410"/>
    <cellStyle name="Normal 4 2" xfId="18411"/>
    <cellStyle name="Normal 4 2 10" xfId="18412"/>
    <cellStyle name="Normal 4 2 2" xfId="18413"/>
    <cellStyle name="Normal 4 2 2 2" xfId="18414"/>
    <cellStyle name="Normal 4 2 2 3" xfId="18415"/>
    <cellStyle name="Normal 4 2 2 4" xfId="18416"/>
    <cellStyle name="Normal 4 2 2 5" xfId="18417"/>
    <cellStyle name="Normal 4 2 2_15-FINANCEIRAS" xfId="18418"/>
    <cellStyle name="Normal 4 2 3" xfId="18419"/>
    <cellStyle name="Normal 4 2 3 2" xfId="18420"/>
    <cellStyle name="Normal 4 2 3_15-FINANCEIRAS" xfId="18421"/>
    <cellStyle name="Normal 4 2 4" xfId="18422"/>
    <cellStyle name="Normal 4 2 4 2" xfId="18423"/>
    <cellStyle name="Normal 4 2 4_15-FINANCEIRAS" xfId="18424"/>
    <cellStyle name="Normal 4 2 5" xfId="18425"/>
    <cellStyle name="Normal 4 2 6" xfId="18426"/>
    <cellStyle name="Normal 4 2 7" xfId="18427"/>
    <cellStyle name="Normal 4 2 8" xfId="18428"/>
    <cellStyle name="Normal 4 2 9" xfId="18429"/>
    <cellStyle name="Normal 4 2_13-Endividamento" xfId="18430"/>
    <cellStyle name="Normal 4 3" xfId="18431"/>
    <cellStyle name="Normal 4 3 2" xfId="18432"/>
    <cellStyle name="Normal 4 3 3" xfId="18433"/>
    <cellStyle name="Normal 4 3 4" xfId="18434"/>
    <cellStyle name="Normal 4 3 5" xfId="18435"/>
    <cellStyle name="Normal 4 3_15-FINANCEIRAS" xfId="18436"/>
    <cellStyle name="Normal 4 4" xfId="18437"/>
    <cellStyle name="Normal 4 4 2" xfId="18438"/>
    <cellStyle name="Normal 4 4 3" xfId="18439"/>
    <cellStyle name="Normal 4 4_15-FINANCEIRAS" xfId="18440"/>
    <cellStyle name="Normal 4 5" xfId="18441"/>
    <cellStyle name="Normal 4 5 2" xfId="18442"/>
    <cellStyle name="Normal 4 5 2 2" xfId="18443"/>
    <cellStyle name="Normal 4 5 2 2 2" xfId="18444"/>
    <cellStyle name="Normal 4 5 2 3" xfId="18445"/>
    <cellStyle name="Normal 4 5 2 4" xfId="18446"/>
    <cellStyle name="Normal 4 5 3" xfId="18447"/>
    <cellStyle name="Normal 4 5 3 2" xfId="18448"/>
    <cellStyle name="Normal 4 5 4" xfId="18449"/>
    <cellStyle name="Normal 4 5 5" xfId="18450"/>
    <cellStyle name="Normal 4 5_15-FINANCEIRAS" xfId="18451"/>
    <cellStyle name="Normal 4 6" xfId="18452"/>
    <cellStyle name="Normal 4 6 2" xfId="18453"/>
    <cellStyle name="Normal 4 6_15-FINANCEIRAS" xfId="18454"/>
    <cellStyle name="Normal 4 7" xfId="18455"/>
    <cellStyle name="Normal 4 7 2" xfId="18456"/>
    <cellStyle name="Normal 4 7_15-FINANCEIRAS" xfId="18457"/>
    <cellStyle name="Normal 4 8" xfId="18458"/>
    <cellStyle name="Normal 4 8 2" xfId="18459"/>
    <cellStyle name="Normal 4 8_15-FINANCEIRAS" xfId="18460"/>
    <cellStyle name="Normal 4 9" xfId="18461"/>
    <cellStyle name="Normal 4 9 2" xfId="18462"/>
    <cellStyle name="Normal 4 9_15-FINANCEIRAS" xfId="18463"/>
    <cellStyle name="Normal 4_13-Endividamento" xfId="18464"/>
    <cellStyle name="Normal 40" xfId="18465"/>
    <cellStyle name="Normal 40 2" xfId="18466"/>
    <cellStyle name="Normal 40 2 2" xfId="18467"/>
    <cellStyle name="Normal 40 2 2 2" xfId="18468"/>
    <cellStyle name="Normal 40 2 2 2 2" xfId="18469"/>
    <cellStyle name="Normal 40 2 2 2 2 2" xfId="18470"/>
    <cellStyle name="Normal 40 2 2 2 3" xfId="18471"/>
    <cellStyle name="Normal 40 2 2 2 4" xfId="18472"/>
    <cellStyle name="Normal 40 2 2 3" xfId="18473"/>
    <cellStyle name="Normal 40 2 2 3 2" xfId="18474"/>
    <cellStyle name="Normal 40 2 2 3 3" xfId="18475"/>
    <cellStyle name="Normal 40 2 2 4" xfId="18476"/>
    <cellStyle name="Normal 40 2 2 5" xfId="18477"/>
    <cellStyle name="Normal 40 2 2 6" xfId="18478"/>
    <cellStyle name="Normal 40 2 3" xfId="18479"/>
    <cellStyle name="Normal 40 2 3 2" xfId="18480"/>
    <cellStyle name="Normal 40 2 3 2 2" xfId="18481"/>
    <cellStyle name="Normal 40 2 3 2 2 2" xfId="18482"/>
    <cellStyle name="Normal 40 2 3 2 3" xfId="18483"/>
    <cellStyle name="Normal 40 2 3 2 4" xfId="18484"/>
    <cellStyle name="Normal 40 2 3 3" xfId="18485"/>
    <cellStyle name="Normal 40 2 3 3 2" xfId="18486"/>
    <cellStyle name="Normal 40 2 3 4" xfId="18487"/>
    <cellStyle name="Normal 40 2 3 5" xfId="18488"/>
    <cellStyle name="Normal 40 2 4" xfId="18489"/>
    <cellStyle name="Normal 40 2 4 2" xfId="18490"/>
    <cellStyle name="Normal 40 2 4 2 2" xfId="18491"/>
    <cellStyle name="Normal 40 2 4 3" xfId="18492"/>
    <cellStyle name="Normal 40 2 4 4" xfId="18493"/>
    <cellStyle name="Normal 40 2 5" xfId="18494"/>
    <cellStyle name="Normal 40 2 5 2" xfId="18495"/>
    <cellStyle name="Normal 40 2 5 3" xfId="18496"/>
    <cellStyle name="Normal 40 2 6" xfId="18497"/>
    <cellStyle name="Normal 40 2 6 2" xfId="18498"/>
    <cellStyle name="Normal 40 2 7" xfId="18499"/>
    <cellStyle name="Normal 40 2 8" xfId="18500"/>
    <cellStyle name="Normal 40 3" xfId="18501"/>
    <cellStyle name="Normal 40 3 2" xfId="18502"/>
    <cellStyle name="Normal 40 3 2 2" xfId="18503"/>
    <cellStyle name="Normal 40 3 2 2 2" xfId="18504"/>
    <cellStyle name="Normal 40 3 2 3" xfId="18505"/>
    <cellStyle name="Normal 40 3 2 4" xfId="18506"/>
    <cellStyle name="Normal 40 3 3" xfId="18507"/>
    <cellStyle name="Normal 40 3 3 2" xfId="18508"/>
    <cellStyle name="Normal 40 3 3 3" xfId="18509"/>
    <cellStyle name="Normal 40 3 4" xfId="18510"/>
    <cellStyle name="Normal 40 3 5" xfId="18511"/>
    <cellStyle name="Normal 40 3 6" xfId="18512"/>
    <cellStyle name="Normal 40 4" xfId="18513"/>
    <cellStyle name="Normal 40 4 2" xfId="18514"/>
    <cellStyle name="Normal 40 4 2 2" xfId="18515"/>
    <cellStyle name="Normal 40 4 2 2 2" xfId="18516"/>
    <cellStyle name="Normal 40 4 2 3" xfId="18517"/>
    <cellStyle name="Normal 40 4 2 4" xfId="18518"/>
    <cellStyle name="Normal 40 4 3" xfId="18519"/>
    <cellStyle name="Normal 40 4 3 2" xfId="18520"/>
    <cellStyle name="Normal 40 4 4" xfId="18521"/>
    <cellStyle name="Normal 40 4 5" xfId="18522"/>
    <cellStyle name="Normal 40 5" xfId="18523"/>
    <cellStyle name="Normal 40 5 2" xfId="18524"/>
    <cellStyle name="Normal 40 5 2 2" xfId="18525"/>
    <cellStyle name="Normal 40 5 3" xfId="18526"/>
    <cellStyle name="Normal 40 5 4" xfId="18527"/>
    <cellStyle name="Normal 40 6" xfId="18528"/>
    <cellStyle name="Normal 40 6 2" xfId="18529"/>
    <cellStyle name="Normal 40 6 3" xfId="18530"/>
    <cellStyle name="Normal 40 7" xfId="18531"/>
    <cellStyle name="Normal 40 7 2" xfId="18532"/>
    <cellStyle name="Normal 40 8" xfId="18533"/>
    <cellStyle name="Normal 40 8 2" xfId="18534"/>
    <cellStyle name="Normal 40_15-FINANCEIRAS" xfId="18535"/>
    <cellStyle name="Normal 41" xfId="18536"/>
    <cellStyle name="Normal 41 2" xfId="18537"/>
    <cellStyle name="Normal 41 2 2" xfId="18538"/>
    <cellStyle name="Normal 41 2 2 2" xfId="18539"/>
    <cellStyle name="Normal 41 2 2 2 2" xfId="18540"/>
    <cellStyle name="Normal 41 2 2 2 2 2" xfId="18541"/>
    <cellStyle name="Normal 41 2 2 2 2 2 2" xfId="18542"/>
    <cellStyle name="Normal 41 2 2 2 2 3" xfId="18543"/>
    <cellStyle name="Normal 41 2 2 2 2 4" xfId="18544"/>
    <cellStyle name="Normal 41 2 2 2 3" xfId="18545"/>
    <cellStyle name="Normal 41 2 2 2 3 2" xfId="18546"/>
    <cellStyle name="Normal 41 2 2 2 4" xfId="18547"/>
    <cellStyle name="Normal 41 2 2 2 5" xfId="18548"/>
    <cellStyle name="Normal 41 2 2 3" xfId="18549"/>
    <cellStyle name="Normal 41 2 2 3 2" xfId="18550"/>
    <cellStyle name="Normal 41 2 2 3 2 2" xfId="18551"/>
    <cellStyle name="Normal 41 2 2 3 2 2 2" xfId="18552"/>
    <cellStyle name="Normal 41 2 2 3 2 3" xfId="18553"/>
    <cellStyle name="Normal 41 2 2 3 2 4" xfId="18554"/>
    <cellStyle name="Normal 41 2 2 3 3" xfId="18555"/>
    <cellStyle name="Normal 41 2 2 3 3 2" xfId="18556"/>
    <cellStyle name="Normal 41 2 2 3 4" xfId="18557"/>
    <cellStyle name="Normal 41 2 2 3 5" xfId="18558"/>
    <cellStyle name="Normal 41 2 2 4" xfId="18559"/>
    <cellStyle name="Normal 41 2 2 4 2" xfId="18560"/>
    <cellStyle name="Normal 41 2 2 4 2 2" xfId="18561"/>
    <cellStyle name="Normal 41 2 2 4 3" xfId="18562"/>
    <cellStyle name="Normal 41 2 2 4 4" xfId="18563"/>
    <cellStyle name="Normal 41 2 2 5" xfId="18564"/>
    <cellStyle name="Normal 41 2 2 5 2" xfId="18565"/>
    <cellStyle name="Normal 41 2 2 6" xfId="18566"/>
    <cellStyle name="Normal 41 2 2 7" xfId="18567"/>
    <cellStyle name="Normal 41 2 3" xfId="18568"/>
    <cellStyle name="Normal 41 2 3 2" xfId="18569"/>
    <cellStyle name="Normal 41 2 3 2 2" xfId="18570"/>
    <cellStyle name="Normal 41 2 3 2 2 2" xfId="18571"/>
    <cellStyle name="Normal 41 2 3 2 3" xfId="18572"/>
    <cellStyle name="Normal 41 2 3 2 4" xfId="18573"/>
    <cellStyle name="Normal 41 2 3 3" xfId="18574"/>
    <cellStyle name="Normal 41 2 3 3 2" xfId="18575"/>
    <cellStyle name="Normal 41 2 3 4" xfId="18576"/>
    <cellStyle name="Normal 41 2 3 5" xfId="18577"/>
    <cellStyle name="Normal 41 2 4" xfId="18578"/>
    <cellStyle name="Normal 41 2 4 2" xfId="18579"/>
    <cellStyle name="Normal 41 2 4 2 2" xfId="18580"/>
    <cellStyle name="Normal 41 2 4 2 2 2" xfId="18581"/>
    <cellStyle name="Normal 41 2 4 2 3" xfId="18582"/>
    <cellStyle name="Normal 41 2 4 2 4" xfId="18583"/>
    <cellStyle name="Normal 41 2 4 3" xfId="18584"/>
    <cellStyle name="Normal 41 2 4 3 2" xfId="18585"/>
    <cellStyle name="Normal 41 2 4 4" xfId="18586"/>
    <cellStyle name="Normal 41 2 4 5" xfId="18587"/>
    <cellStyle name="Normal 41 2 5" xfId="18588"/>
    <cellStyle name="Normal 41 2 5 2" xfId="18589"/>
    <cellStyle name="Normal 41 2 5 2 2" xfId="18590"/>
    <cellStyle name="Normal 41 2 5 3" xfId="18591"/>
    <cellStyle name="Normal 41 2 5 4" xfId="18592"/>
    <cellStyle name="Normal 41 2 6" xfId="18593"/>
    <cellStyle name="Normal 41 2 6 2" xfId="18594"/>
    <cellStyle name="Normal 41 2 7" xfId="18595"/>
    <cellStyle name="Normal 41 2 8" xfId="18596"/>
    <cellStyle name="Normal 41 2 9" xfId="18597"/>
    <cellStyle name="Normal 41 3" xfId="18598"/>
    <cellStyle name="Normal 41_15-FINANCEIRAS" xfId="18599"/>
    <cellStyle name="Normal 42" xfId="18600"/>
    <cellStyle name="Normal 42 2" xfId="18601"/>
    <cellStyle name="Normal 42 2 2" xfId="18602"/>
    <cellStyle name="Normal 42 2 2 2" xfId="18603"/>
    <cellStyle name="Normal 42 2 2 2 2" xfId="18604"/>
    <cellStyle name="Normal 42 2 2 2 2 2" xfId="18605"/>
    <cellStyle name="Normal 42 2 2 2 3" xfId="18606"/>
    <cellStyle name="Normal 42 2 2 2 4" xfId="18607"/>
    <cellStyle name="Normal 42 2 2 3" xfId="18608"/>
    <cellStyle name="Normal 42 2 2 3 2" xfId="18609"/>
    <cellStyle name="Normal 42 2 2 3 3" xfId="18610"/>
    <cellStyle name="Normal 42 2 2 4" xfId="18611"/>
    <cellStyle name="Normal 42 2 2 5" xfId="18612"/>
    <cellStyle name="Normal 42 2 2 6" xfId="18613"/>
    <cellStyle name="Normal 42 2 3" xfId="18614"/>
    <cellStyle name="Normal 42 2 3 2" xfId="18615"/>
    <cellStyle name="Normal 42 2 3 2 2" xfId="18616"/>
    <cellStyle name="Normal 42 2 3 2 2 2" xfId="18617"/>
    <cellStyle name="Normal 42 2 3 2 3" xfId="18618"/>
    <cellStyle name="Normal 42 2 3 2 4" xfId="18619"/>
    <cellStyle name="Normal 42 2 3 3" xfId="18620"/>
    <cellStyle name="Normal 42 2 3 3 2" xfId="18621"/>
    <cellStyle name="Normal 42 2 3 4" xfId="18622"/>
    <cellStyle name="Normal 42 2 3 5" xfId="18623"/>
    <cellStyle name="Normal 42 2 4" xfId="18624"/>
    <cellStyle name="Normal 42 2 4 2" xfId="18625"/>
    <cellStyle name="Normal 42 2 4 2 2" xfId="18626"/>
    <cellStyle name="Normal 42 2 4 3" xfId="18627"/>
    <cellStyle name="Normal 42 2 4 4" xfId="18628"/>
    <cellStyle name="Normal 42 2 5" xfId="18629"/>
    <cellStyle name="Normal 42 2 5 2" xfId="18630"/>
    <cellStyle name="Normal 42 2 5 3" xfId="18631"/>
    <cellStyle name="Normal 42 2 6" xfId="18632"/>
    <cellStyle name="Normal 42 2 6 2" xfId="18633"/>
    <cellStyle name="Normal 42 2 7" xfId="18634"/>
    <cellStyle name="Normal 42 2 8" xfId="18635"/>
    <cellStyle name="Normal 42 3" xfId="18636"/>
    <cellStyle name="Normal 42 3 2" xfId="18637"/>
    <cellStyle name="Normal 42 3 2 2" xfId="18638"/>
    <cellStyle name="Normal 42 3 2 2 2" xfId="18639"/>
    <cellStyle name="Normal 42 3 2 3" xfId="18640"/>
    <cellStyle name="Normal 42 3 2 4" xfId="18641"/>
    <cellStyle name="Normal 42 3 3" xfId="18642"/>
    <cellStyle name="Normal 42 3 3 2" xfId="18643"/>
    <cellStyle name="Normal 42 3 3 3" xfId="18644"/>
    <cellStyle name="Normal 42 3 4" xfId="18645"/>
    <cellStyle name="Normal 42 3 5" xfId="18646"/>
    <cellStyle name="Normal 42 3 6" xfId="18647"/>
    <cellStyle name="Normal 42 4" xfId="18648"/>
    <cellStyle name="Normal 42 4 2" xfId="18649"/>
    <cellStyle name="Normal 42 4 2 2" xfId="18650"/>
    <cellStyle name="Normal 42 4 2 2 2" xfId="18651"/>
    <cellStyle name="Normal 42 4 2 3" xfId="18652"/>
    <cellStyle name="Normal 42 4 2 4" xfId="18653"/>
    <cellStyle name="Normal 42 4 3" xfId="18654"/>
    <cellStyle name="Normal 42 4 3 2" xfId="18655"/>
    <cellStyle name="Normal 42 4 4" xfId="18656"/>
    <cellStyle name="Normal 42 4 5" xfId="18657"/>
    <cellStyle name="Normal 42 5" xfId="18658"/>
    <cellStyle name="Normal 42 5 2" xfId="18659"/>
    <cellStyle name="Normal 42 5 2 2" xfId="18660"/>
    <cellStyle name="Normal 42 5 3" xfId="18661"/>
    <cellStyle name="Normal 42 5 4" xfId="18662"/>
    <cellStyle name="Normal 42 6" xfId="18663"/>
    <cellStyle name="Normal 42 6 2" xfId="18664"/>
    <cellStyle name="Normal 42 6 3" xfId="18665"/>
    <cellStyle name="Normal 42 7" xfId="18666"/>
    <cellStyle name="Normal 42 7 2" xfId="18667"/>
    <cellStyle name="Normal 42 8" xfId="18668"/>
    <cellStyle name="Normal 42 8 2" xfId="18669"/>
    <cellStyle name="Normal 42_15-FINANCEIRAS" xfId="18670"/>
    <cellStyle name="Normal 43" xfId="18671"/>
    <cellStyle name="Normal 43 2" xfId="18672"/>
    <cellStyle name="Normal 43 2 2" xfId="18673"/>
    <cellStyle name="Normal 43 2 2 2" xfId="18674"/>
    <cellStyle name="Normal 43 2 3" xfId="18675"/>
    <cellStyle name="Normal 43 3" xfId="18676"/>
    <cellStyle name="Normal 43 3 2" xfId="18677"/>
    <cellStyle name="Normal 43 3 2 2" xfId="18678"/>
    <cellStyle name="Normal 43 3 2 2 2" xfId="18679"/>
    <cellStyle name="Normal 43 3 2 3" xfId="18680"/>
    <cellStyle name="Normal 43 3 2 4" xfId="18681"/>
    <cellStyle name="Normal 43 3 3" xfId="18682"/>
    <cellStyle name="Normal 43 3 3 2" xfId="18683"/>
    <cellStyle name="Normal 43 3 3 3" xfId="18684"/>
    <cellStyle name="Normal 43 3 4" xfId="18685"/>
    <cellStyle name="Normal 43 3 5" xfId="18686"/>
    <cellStyle name="Normal 43 3 6" xfId="18687"/>
    <cellStyle name="Normal 43 4" xfId="18688"/>
    <cellStyle name="Normal 43 4 2" xfId="18689"/>
    <cellStyle name="Normal 43 4 2 2" xfId="18690"/>
    <cellStyle name="Normal 43 4 2 2 2" xfId="18691"/>
    <cellStyle name="Normal 43 4 2 3" xfId="18692"/>
    <cellStyle name="Normal 43 4 2 4" xfId="18693"/>
    <cellStyle name="Normal 43 4 3" xfId="18694"/>
    <cellStyle name="Normal 43 4 3 2" xfId="18695"/>
    <cellStyle name="Normal 43 4 4" xfId="18696"/>
    <cellStyle name="Normal 43 4 5" xfId="18697"/>
    <cellStyle name="Normal 43 5" xfId="18698"/>
    <cellStyle name="Normal 43 5 2" xfId="18699"/>
    <cellStyle name="Normal 43 5 2 2" xfId="18700"/>
    <cellStyle name="Normal 43 5 3" xfId="18701"/>
    <cellStyle name="Normal 43 5 4" xfId="18702"/>
    <cellStyle name="Normal 43 6" xfId="18703"/>
    <cellStyle name="Normal 43 6 2" xfId="18704"/>
    <cellStyle name="Normal 43 6 3" xfId="18705"/>
    <cellStyle name="Normal 43 7" xfId="18706"/>
    <cellStyle name="Normal 43 7 2" xfId="18707"/>
    <cellStyle name="Normal 43 8" xfId="18708"/>
    <cellStyle name="Normal 43_15-FINANCEIRAS" xfId="18709"/>
    <cellStyle name="Normal 44" xfId="18710"/>
    <cellStyle name="Normal 44 2" xfId="18711"/>
    <cellStyle name="Normal 44 2 2" xfId="18712"/>
    <cellStyle name="Normal 44 2 2 2" xfId="18713"/>
    <cellStyle name="Normal 44 2 3" xfId="18714"/>
    <cellStyle name="Normal 44 3" xfId="18715"/>
    <cellStyle name="Normal 44 3 2" xfId="18716"/>
    <cellStyle name="Normal 44 3 2 2" xfId="18717"/>
    <cellStyle name="Normal 44 3 2 2 2" xfId="18718"/>
    <cellStyle name="Normal 44 3 2 3" xfId="18719"/>
    <cellStyle name="Normal 44 3 2 4" xfId="18720"/>
    <cellStyle name="Normal 44 3 3" xfId="18721"/>
    <cellStyle name="Normal 44 3 3 2" xfId="18722"/>
    <cellStyle name="Normal 44 3 3 3" xfId="18723"/>
    <cellStyle name="Normal 44 3 4" xfId="18724"/>
    <cellStyle name="Normal 44 3 5" xfId="18725"/>
    <cellStyle name="Normal 44 3 6" xfId="18726"/>
    <cellStyle name="Normal 44 4" xfId="18727"/>
    <cellStyle name="Normal 44 4 2" xfId="18728"/>
    <cellStyle name="Normal 44 4 2 2" xfId="18729"/>
    <cellStyle name="Normal 44 4 2 2 2" xfId="18730"/>
    <cellStyle name="Normal 44 4 2 3" xfId="18731"/>
    <cellStyle name="Normal 44 4 2 4" xfId="18732"/>
    <cellStyle name="Normal 44 4 3" xfId="18733"/>
    <cellStyle name="Normal 44 4 3 2" xfId="18734"/>
    <cellStyle name="Normal 44 4 4" xfId="18735"/>
    <cellStyle name="Normal 44 4 5" xfId="18736"/>
    <cellStyle name="Normal 44 5" xfId="18737"/>
    <cellStyle name="Normal 44 5 2" xfId="18738"/>
    <cellStyle name="Normal 44 5 2 2" xfId="18739"/>
    <cellStyle name="Normal 44 5 3" xfId="18740"/>
    <cellStyle name="Normal 44 5 4" xfId="18741"/>
    <cellStyle name="Normal 44 6" xfId="18742"/>
    <cellStyle name="Normal 44 6 2" xfId="18743"/>
    <cellStyle name="Normal 44 6 3" xfId="18744"/>
    <cellStyle name="Normal 44 7" xfId="18745"/>
    <cellStyle name="Normal 44 7 2" xfId="18746"/>
    <cellStyle name="Normal 44_15-FINANCEIRAS" xfId="18747"/>
    <cellStyle name="Normal 45" xfId="18748"/>
    <cellStyle name="Normal 45 2" xfId="18749"/>
    <cellStyle name="Normal 45 2 2" xfId="18750"/>
    <cellStyle name="Normal 45 2 2 2" xfId="18751"/>
    <cellStyle name="Normal 45 2 2 2 2" xfId="18752"/>
    <cellStyle name="Normal 45 2 2 2 2 2" xfId="18753"/>
    <cellStyle name="Normal 45 2 2 2 3" xfId="18754"/>
    <cellStyle name="Normal 45 2 2 2 4" xfId="18755"/>
    <cellStyle name="Normal 45 2 2 3" xfId="18756"/>
    <cellStyle name="Normal 45 2 2 3 2" xfId="18757"/>
    <cellStyle name="Normal 45 2 2 3 3" xfId="18758"/>
    <cellStyle name="Normal 45 2 2 4" xfId="18759"/>
    <cellStyle name="Normal 45 2 2 5" xfId="18760"/>
    <cellStyle name="Normal 45 2 2 6" xfId="18761"/>
    <cellStyle name="Normal 45 2 3" xfId="18762"/>
    <cellStyle name="Normal 45 2 3 2" xfId="18763"/>
    <cellStyle name="Normal 45 2 3 2 2" xfId="18764"/>
    <cellStyle name="Normal 45 2 3 2 2 2" xfId="18765"/>
    <cellStyle name="Normal 45 2 3 2 3" xfId="18766"/>
    <cellStyle name="Normal 45 2 3 2 4" xfId="18767"/>
    <cellStyle name="Normal 45 2 3 3" xfId="18768"/>
    <cellStyle name="Normal 45 2 3 3 2" xfId="18769"/>
    <cellStyle name="Normal 45 2 3 4" xfId="18770"/>
    <cellStyle name="Normal 45 2 3 5" xfId="18771"/>
    <cellStyle name="Normal 45 2 4" xfId="18772"/>
    <cellStyle name="Normal 45 2 4 2" xfId="18773"/>
    <cellStyle name="Normal 45 2 4 2 2" xfId="18774"/>
    <cellStyle name="Normal 45 2 4 3" xfId="18775"/>
    <cellStyle name="Normal 45 2 4 4" xfId="18776"/>
    <cellStyle name="Normal 45 2 5" xfId="18777"/>
    <cellStyle name="Normal 45 2 5 2" xfId="18778"/>
    <cellStyle name="Normal 45 2 5 3" xfId="18779"/>
    <cellStyle name="Normal 45 2 6" xfId="18780"/>
    <cellStyle name="Normal 45 2 6 2" xfId="18781"/>
    <cellStyle name="Normal 45 2 7" xfId="18782"/>
    <cellStyle name="Normal 45 2 8" xfId="18783"/>
    <cellStyle name="Normal 45 3" xfId="18784"/>
    <cellStyle name="Normal 45 3 2" xfId="18785"/>
    <cellStyle name="Normal 45 3 2 2" xfId="18786"/>
    <cellStyle name="Normal 45 3 2 2 2" xfId="18787"/>
    <cellStyle name="Normal 45 3 2 3" xfId="18788"/>
    <cellStyle name="Normal 45 3 2 4" xfId="18789"/>
    <cellStyle name="Normal 45 3 3" xfId="18790"/>
    <cellStyle name="Normal 45 3 3 2" xfId="18791"/>
    <cellStyle name="Normal 45 3 3 3" xfId="18792"/>
    <cellStyle name="Normal 45 3 4" xfId="18793"/>
    <cellStyle name="Normal 45 3 5" xfId="18794"/>
    <cellStyle name="Normal 45 3 6" xfId="18795"/>
    <cellStyle name="Normal 45 4" xfId="18796"/>
    <cellStyle name="Normal 45 4 2" xfId="18797"/>
    <cellStyle name="Normal 45 4 2 2" xfId="18798"/>
    <cellStyle name="Normal 45 4 2 2 2" xfId="18799"/>
    <cellStyle name="Normal 45 4 2 3" xfId="18800"/>
    <cellStyle name="Normal 45 4 2 4" xfId="18801"/>
    <cellStyle name="Normal 45 4 3" xfId="18802"/>
    <cellStyle name="Normal 45 4 3 2" xfId="18803"/>
    <cellStyle name="Normal 45 4 4" xfId="18804"/>
    <cellStyle name="Normal 45 4 5" xfId="18805"/>
    <cellStyle name="Normal 45 5" xfId="18806"/>
    <cellStyle name="Normal 45 5 2" xfId="18807"/>
    <cellStyle name="Normal 45 5 2 2" xfId="18808"/>
    <cellStyle name="Normal 45 5 3" xfId="18809"/>
    <cellStyle name="Normal 45 5 4" xfId="18810"/>
    <cellStyle name="Normal 45 6" xfId="18811"/>
    <cellStyle name="Normal 45 6 2" xfId="18812"/>
    <cellStyle name="Normal 45 6 3" xfId="18813"/>
    <cellStyle name="Normal 45 7" xfId="18814"/>
    <cellStyle name="Normal 45 7 2" xfId="18815"/>
    <cellStyle name="Normal 45 8" xfId="18816"/>
    <cellStyle name="Normal 45 9" xfId="18817"/>
    <cellStyle name="Normal 45_15-FINANCEIRAS" xfId="18818"/>
    <cellStyle name="Normal 46" xfId="18819"/>
    <cellStyle name="Normal 46 2" xfId="18820"/>
    <cellStyle name="Normal 46 2 2" xfId="18821"/>
    <cellStyle name="Normal 46 3" xfId="18822"/>
    <cellStyle name="Normal 46 3 2" xfId="18823"/>
    <cellStyle name="Normal 46 3 2 2" xfId="18824"/>
    <cellStyle name="Normal 46 3 2 2 2" xfId="18825"/>
    <cellStyle name="Normal 46 3 2 3" xfId="18826"/>
    <cellStyle name="Normal 46 3 2 4" xfId="18827"/>
    <cellStyle name="Normal 46 3 3" xfId="18828"/>
    <cellStyle name="Normal 46 3 3 2" xfId="18829"/>
    <cellStyle name="Normal 46 3 3 3" xfId="18830"/>
    <cellStyle name="Normal 46 3 4" xfId="18831"/>
    <cellStyle name="Normal 46 3 5" xfId="18832"/>
    <cellStyle name="Normal 46 3 6" xfId="18833"/>
    <cellStyle name="Normal 46 4" xfId="18834"/>
    <cellStyle name="Normal 46 4 2" xfId="18835"/>
    <cellStyle name="Normal 46 4 2 2" xfId="18836"/>
    <cellStyle name="Normal 46 4 2 2 2" xfId="18837"/>
    <cellStyle name="Normal 46 4 2 3" xfId="18838"/>
    <cellStyle name="Normal 46 4 2 4" xfId="18839"/>
    <cellStyle name="Normal 46 4 3" xfId="18840"/>
    <cellStyle name="Normal 46 4 3 2" xfId="18841"/>
    <cellStyle name="Normal 46 4 4" xfId="18842"/>
    <cellStyle name="Normal 46 4 5" xfId="18843"/>
    <cellStyle name="Normal 46 5" xfId="18844"/>
    <cellStyle name="Normal 46 5 2" xfId="18845"/>
    <cellStyle name="Normal 46 5 2 2" xfId="18846"/>
    <cellStyle name="Normal 46 5 3" xfId="18847"/>
    <cellStyle name="Normal 46 5 4" xfId="18848"/>
    <cellStyle name="Normal 46 6" xfId="18849"/>
    <cellStyle name="Normal 46 6 2" xfId="18850"/>
    <cellStyle name="Normal 46 6 3" xfId="18851"/>
    <cellStyle name="Normal 46 7" xfId="18852"/>
    <cellStyle name="Normal 46 7 2" xfId="18853"/>
    <cellStyle name="Normal 46 8" xfId="18854"/>
    <cellStyle name="Normal 46 9" xfId="18855"/>
    <cellStyle name="Normal 46_15-FINANCEIRAS" xfId="18856"/>
    <cellStyle name="Normal 47" xfId="18857"/>
    <cellStyle name="Normal 47 2" xfId="18858"/>
    <cellStyle name="Normal 47 2 2" xfId="18859"/>
    <cellStyle name="Normal 47 2 2 2" xfId="18860"/>
    <cellStyle name="Normal 47 2 2 2 2" xfId="18861"/>
    <cellStyle name="Normal 47 2 2 2 2 2" xfId="18862"/>
    <cellStyle name="Normal 47 2 2 2 3" xfId="18863"/>
    <cellStyle name="Normal 47 2 2 2 4" xfId="18864"/>
    <cellStyle name="Normal 47 2 2 3" xfId="18865"/>
    <cellStyle name="Normal 47 2 2 3 2" xfId="18866"/>
    <cellStyle name="Normal 47 2 2 3 3" xfId="18867"/>
    <cellStyle name="Normal 47 2 2 4" xfId="18868"/>
    <cellStyle name="Normal 47 2 2 5" xfId="18869"/>
    <cellStyle name="Normal 47 2 2 6" xfId="18870"/>
    <cellStyle name="Normal 47 2 3" xfId="18871"/>
    <cellStyle name="Normal 47 2 3 2" xfId="18872"/>
    <cellStyle name="Normal 47 2 3 2 2" xfId="18873"/>
    <cellStyle name="Normal 47 2 3 2 2 2" xfId="18874"/>
    <cellStyle name="Normal 47 2 3 2 3" xfId="18875"/>
    <cellStyle name="Normal 47 2 3 2 4" xfId="18876"/>
    <cellStyle name="Normal 47 2 3 3" xfId="18877"/>
    <cellStyle name="Normal 47 2 3 3 2" xfId="18878"/>
    <cellStyle name="Normal 47 2 3 4" xfId="18879"/>
    <cellStyle name="Normal 47 2 3 5" xfId="18880"/>
    <cellStyle name="Normal 47 2 4" xfId="18881"/>
    <cellStyle name="Normal 47 2 4 2" xfId="18882"/>
    <cellStyle name="Normal 47 2 4 2 2" xfId="18883"/>
    <cellStyle name="Normal 47 2 4 3" xfId="18884"/>
    <cellStyle name="Normal 47 2 4 4" xfId="18885"/>
    <cellStyle name="Normal 47 2 5" xfId="18886"/>
    <cellStyle name="Normal 47 2 5 2" xfId="18887"/>
    <cellStyle name="Normal 47 2 5 3" xfId="18888"/>
    <cellStyle name="Normal 47 2 6" xfId="18889"/>
    <cellStyle name="Normal 47 2 6 2" xfId="18890"/>
    <cellStyle name="Normal 47 2 7" xfId="18891"/>
    <cellStyle name="Normal 47 2 8" xfId="18892"/>
    <cellStyle name="Normal 47 3" xfId="18893"/>
    <cellStyle name="Normal 47 3 2" xfId="18894"/>
    <cellStyle name="Normal 47 3 2 2" xfId="18895"/>
    <cellStyle name="Normal 47 3 2 2 2" xfId="18896"/>
    <cellStyle name="Normal 47 3 2 3" xfId="18897"/>
    <cellStyle name="Normal 47 3 2 4" xfId="18898"/>
    <cellStyle name="Normal 47 3 3" xfId="18899"/>
    <cellStyle name="Normal 47 3 3 2" xfId="18900"/>
    <cellStyle name="Normal 47 3 3 3" xfId="18901"/>
    <cellStyle name="Normal 47 3 4" xfId="18902"/>
    <cellStyle name="Normal 47 3 5" xfId="18903"/>
    <cellStyle name="Normal 47 3 6" xfId="18904"/>
    <cellStyle name="Normal 47 4" xfId="18905"/>
    <cellStyle name="Normal 47 4 2" xfId="18906"/>
    <cellStyle name="Normal 47 4 2 2" xfId="18907"/>
    <cellStyle name="Normal 47 4 2 2 2" xfId="18908"/>
    <cellStyle name="Normal 47 4 2 3" xfId="18909"/>
    <cellStyle name="Normal 47 4 2 4" xfId="18910"/>
    <cellStyle name="Normal 47 4 3" xfId="18911"/>
    <cellStyle name="Normal 47 4 3 2" xfId="18912"/>
    <cellStyle name="Normal 47 4 4" xfId="18913"/>
    <cellStyle name="Normal 47 4 5" xfId="18914"/>
    <cellStyle name="Normal 47 5" xfId="18915"/>
    <cellStyle name="Normal 47 5 2" xfId="18916"/>
    <cellStyle name="Normal 47 5 2 2" xfId="18917"/>
    <cellStyle name="Normal 47 5 3" xfId="18918"/>
    <cellStyle name="Normal 47 5 4" xfId="18919"/>
    <cellStyle name="Normal 47 6" xfId="18920"/>
    <cellStyle name="Normal 47 6 2" xfId="18921"/>
    <cellStyle name="Normal 47 6 3" xfId="18922"/>
    <cellStyle name="Normal 47 7" xfId="18923"/>
    <cellStyle name="Normal 47 7 2" xfId="18924"/>
    <cellStyle name="Normal 47 8" xfId="18925"/>
    <cellStyle name="Normal 47 9" xfId="18926"/>
    <cellStyle name="Normal 47_15-FINANCEIRAS" xfId="18927"/>
    <cellStyle name="Normal 48" xfId="18928"/>
    <cellStyle name="Normal 48 2" xfId="18929"/>
    <cellStyle name="Normal 48 2 2" xfId="18930"/>
    <cellStyle name="Normal 48 2 2 2" xfId="18931"/>
    <cellStyle name="Normal 48 2 2 2 2" xfId="18932"/>
    <cellStyle name="Normal 48 2 2 2 2 2" xfId="18933"/>
    <cellStyle name="Normal 48 2 2 2 3" xfId="18934"/>
    <cellStyle name="Normal 48 2 2 2 4" xfId="18935"/>
    <cellStyle name="Normal 48 2 2 3" xfId="18936"/>
    <cellStyle name="Normal 48 2 2 3 2" xfId="18937"/>
    <cellStyle name="Normal 48 2 2 3 3" xfId="18938"/>
    <cellStyle name="Normal 48 2 2 4" xfId="18939"/>
    <cellStyle name="Normal 48 2 2 5" xfId="18940"/>
    <cellStyle name="Normal 48 2 2 6" xfId="18941"/>
    <cellStyle name="Normal 48 2 3" xfId="18942"/>
    <cellStyle name="Normal 48 2 3 2" xfId="18943"/>
    <cellStyle name="Normal 48 2 3 2 2" xfId="18944"/>
    <cellStyle name="Normal 48 2 3 2 2 2" xfId="18945"/>
    <cellStyle name="Normal 48 2 3 2 3" xfId="18946"/>
    <cellStyle name="Normal 48 2 3 2 4" xfId="18947"/>
    <cellStyle name="Normal 48 2 3 3" xfId="18948"/>
    <cellStyle name="Normal 48 2 3 3 2" xfId="18949"/>
    <cellStyle name="Normal 48 2 3 4" xfId="18950"/>
    <cellStyle name="Normal 48 2 3 5" xfId="18951"/>
    <cellStyle name="Normal 48 2 4" xfId="18952"/>
    <cellStyle name="Normal 48 2 4 2" xfId="18953"/>
    <cellStyle name="Normal 48 2 4 2 2" xfId="18954"/>
    <cellStyle name="Normal 48 2 4 3" xfId="18955"/>
    <cellStyle name="Normal 48 2 4 4" xfId="18956"/>
    <cellStyle name="Normal 48 2 5" xfId="18957"/>
    <cellStyle name="Normal 48 2 5 2" xfId="18958"/>
    <cellStyle name="Normal 48 2 5 3" xfId="18959"/>
    <cellStyle name="Normal 48 2 6" xfId="18960"/>
    <cellStyle name="Normal 48 2 6 2" xfId="18961"/>
    <cellStyle name="Normal 48 2 7" xfId="18962"/>
    <cellStyle name="Normal 48 2 8" xfId="18963"/>
    <cellStyle name="Normal 48 3" xfId="18964"/>
    <cellStyle name="Normal 48 3 2" xfId="18965"/>
    <cellStyle name="Normal 48 3 2 2" xfId="18966"/>
    <cellStyle name="Normal 48 3 2 2 2" xfId="18967"/>
    <cellStyle name="Normal 48 3 2 3" xfId="18968"/>
    <cellStyle name="Normal 48 3 2 4" xfId="18969"/>
    <cellStyle name="Normal 48 3 3" xfId="18970"/>
    <cellStyle name="Normal 48 3 3 2" xfId="18971"/>
    <cellStyle name="Normal 48 3 3 3" xfId="18972"/>
    <cellStyle name="Normal 48 3 4" xfId="18973"/>
    <cellStyle name="Normal 48 3 5" xfId="18974"/>
    <cellStyle name="Normal 48 3 6" xfId="18975"/>
    <cellStyle name="Normal 48 4" xfId="18976"/>
    <cellStyle name="Normal 48 4 2" xfId="18977"/>
    <cellStyle name="Normal 48 4 2 2" xfId="18978"/>
    <cellStyle name="Normal 48 4 2 2 2" xfId="18979"/>
    <cellStyle name="Normal 48 4 2 3" xfId="18980"/>
    <cellStyle name="Normal 48 4 2 4" xfId="18981"/>
    <cellStyle name="Normal 48 4 3" xfId="18982"/>
    <cellStyle name="Normal 48 4 3 2" xfId="18983"/>
    <cellStyle name="Normal 48 4 4" xfId="18984"/>
    <cellStyle name="Normal 48 4 5" xfId="18985"/>
    <cellStyle name="Normal 48 5" xfId="18986"/>
    <cellStyle name="Normal 48 5 2" xfId="18987"/>
    <cellStyle name="Normal 48 5 2 2" xfId="18988"/>
    <cellStyle name="Normal 48 5 3" xfId="18989"/>
    <cellStyle name="Normal 48 5 4" xfId="18990"/>
    <cellStyle name="Normal 48 6" xfId="18991"/>
    <cellStyle name="Normal 48 6 2" xfId="18992"/>
    <cellStyle name="Normal 48 6 3" xfId="18993"/>
    <cellStyle name="Normal 48 7" xfId="18994"/>
    <cellStyle name="Normal 48 7 2" xfId="18995"/>
    <cellStyle name="Normal 48 8" xfId="18996"/>
    <cellStyle name="Normal 48 9" xfId="18997"/>
    <cellStyle name="Normal 48_15-FINANCEIRAS" xfId="18998"/>
    <cellStyle name="Normal 49" xfId="18999"/>
    <cellStyle name="Normal 49 2" xfId="19000"/>
    <cellStyle name="Normal 49 2 2" xfId="19001"/>
    <cellStyle name="Normal 49 2 2 2" xfId="19002"/>
    <cellStyle name="Normal 49 2 2 2 2" xfId="19003"/>
    <cellStyle name="Normal 49 2 2 2 2 2" xfId="19004"/>
    <cellStyle name="Normal 49 2 2 2 3" xfId="19005"/>
    <cellStyle name="Normal 49 2 2 2 4" xfId="19006"/>
    <cellStyle name="Normal 49 2 2 3" xfId="19007"/>
    <cellStyle name="Normal 49 2 2 3 2" xfId="19008"/>
    <cellStyle name="Normal 49 2 2 3 3" xfId="19009"/>
    <cellStyle name="Normal 49 2 2 4" xfId="19010"/>
    <cellStyle name="Normal 49 2 2 5" xfId="19011"/>
    <cellStyle name="Normal 49 2 2 6" xfId="19012"/>
    <cellStyle name="Normal 49 2 3" xfId="19013"/>
    <cellStyle name="Normal 49 2 3 2" xfId="19014"/>
    <cellStyle name="Normal 49 2 3 2 2" xfId="19015"/>
    <cellStyle name="Normal 49 2 3 2 2 2" xfId="19016"/>
    <cellStyle name="Normal 49 2 3 2 3" xfId="19017"/>
    <cellStyle name="Normal 49 2 3 2 4" xfId="19018"/>
    <cellStyle name="Normal 49 2 3 3" xfId="19019"/>
    <cellStyle name="Normal 49 2 3 3 2" xfId="19020"/>
    <cellStyle name="Normal 49 2 3 4" xfId="19021"/>
    <cellStyle name="Normal 49 2 3 5" xfId="19022"/>
    <cellStyle name="Normal 49 2 4" xfId="19023"/>
    <cellStyle name="Normal 49 2 4 2" xfId="19024"/>
    <cellStyle name="Normal 49 2 4 2 2" xfId="19025"/>
    <cellStyle name="Normal 49 2 4 3" xfId="19026"/>
    <cellStyle name="Normal 49 2 4 4" xfId="19027"/>
    <cellStyle name="Normal 49 2 5" xfId="19028"/>
    <cellStyle name="Normal 49 2 5 2" xfId="19029"/>
    <cellStyle name="Normal 49 2 5 3" xfId="19030"/>
    <cellStyle name="Normal 49 2 6" xfId="19031"/>
    <cellStyle name="Normal 49 2 6 2" xfId="19032"/>
    <cellStyle name="Normal 49 2 7" xfId="19033"/>
    <cellStyle name="Normal 49 2 8" xfId="19034"/>
    <cellStyle name="Normal 49 3" xfId="19035"/>
    <cellStyle name="Normal 49 3 2" xfId="19036"/>
    <cellStyle name="Normal 49 3 2 2" xfId="19037"/>
    <cellStyle name="Normal 49 3 2 2 2" xfId="19038"/>
    <cellStyle name="Normal 49 3 2 3" xfId="19039"/>
    <cellStyle name="Normal 49 3 2 4" xfId="19040"/>
    <cellStyle name="Normal 49 3 3" xfId="19041"/>
    <cellStyle name="Normal 49 3 3 2" xfId="19042"/>
    <cellStyle name="Normal 49 3 3 3" xfId="19043"/>
    <cellStyle name="Normal 49 3 4" xfId="19044"/>
    <cellStyle name="Normal 49 3 5" xfId="19045"/>
    <cellStyle name="Normal 49 3 6" xfId="19046"/>
    <cellStyle name="Normal 49 4" xfId="19047"/>
    <cellStyle name="Normal 49 4 2" xfId="19048"/>
    <cellStyle name="Normal 49 4 2 2" xfId="19049"/>
    <cellStyle name="Normal 49 4 2 2 2" xfId="19050"/>
    <cellStyle name="Normal 49 4 2 3" xfId="19051"/>
    <cellStyle name="Normal 49 4 2 4" xfId="19052"/>
    <cellStyle name="Normal 49 4 3" xfId="19053"/>
    <cellStyle name="Normal 49 4 3 2" xfId="19054"/>
    <cellStyle name="Normal 49 4 4" xfId="19055"/>
    <cellStyle name="Normal 49 4 5" xfId="19056"/>
    <cellStyle name="Normal 49 5" xfId="19057"/>
    <cellStyle name="Normal 49 5 2" xfId="19058"/>
    <cellStyle name="Normal 49 5 2 2" xfId="19059"/>
    <cellStyle name="Normal 49 5 3" xfId="19060"/>
    <cellStyle name="Normal 49 5 4" xfId="19061"/>
    <cellStyle name="Normal 49 6" xfId="19062"/>
    <cellStyle name="Normal 49 6 2" xfId="19063"/>
    <cellStyle name="Normal 49 6 3" xfId="19064"/>
    <cellStyle name="Normal 49 7" xfId="19065"/>
    <cellStyle name="Normal 49 7 2" xfId="19066"/>
    <cellStyle name="Normal 49 8" xfId="19067"/>
    <cellStyle name="Normal 49 9" xfId="19068"/>
    <cellStyle name="Normal 49_15-FINANCEIRAS" xfId="19069"/>
    <cellStyle name="Normal 5" xfId="19070"/>
    <cellStyle name="Normal 5 10" xfId="19071"/>
    <cellStyle name="Normal 5 10 2" xfId="19072"/>
    <cellStyle name="Normal 5 10_15-FINANCEIRAS" xfId="19073"/>
    <cellStyle name="Normal 5 11" xfId="19074"/>
    <cellStyle name="Normal 5 12" xfId="19075"/>
    <cellStyle name="Normal 5 13" xfId="19076"/>
    <cellStyle name="Normal 5 2" xfId="19077"/>
    <cellStyle name="Normal 5 2 2" xfId="19078"/>
    <cellStyle name="Normal 5 2 2 2" xfId="19079"/>
    <cellStyle name="Normal 5 2 2_15-FINANCEIRAS" xfId="19080"/>
    <cellStyle name="Normal 5 2 3" xfId="19081"/>
    <cellStyle name="Normal 5 2 3 2" xfId="19082"/>
    <cellStyle name="Normal 5 2 3_15-FINANCEIRAS" xfId="19083"/>
    <cellStyle name="Normal 5 2 4" xfId="19084"/>
    <cellStyle name="Normal 5 2 5" xfId="19085"/>
    <cellStyle name="Normal 5 2 6" xfId="19086"/>
    <cellStyle name="Normal 5 2_13-Endividamento" xfId="19087"/>
    <cellStyle name="Normal 5 3" xfId="19088"/>
    <cellStyle name="Normal 5 3 2" xfId="19089"/>
    <cellStyle name="Normal 5 3 3" xfId="19090"/>
    <cellStyle name="Normal 5 3 4" xfId="19091"/>
    <cellStyle name="Normal 5 3 5" xfId="19092"/>
    <cellStyle name="Normal 5 3_15-FINANCEIRAS" xfId="19093"/>
    <cellStyle name="Normal 5 4" xfId="19094"/>
    <cellStyle name="Normal 5 4 2" xfId="19095"/>
    <cellStyle name="Normal 5 4_15-FINANCEIRAS" xfId="19096"/>
    <cellStyle name="Normal 5 5" xfId="19097"/>
    <cellStyle name="Normal 5 5 2" xfId="19098"/>
    <cellStyle name="Normal 5 5_15-FINANCEIRAS" xfId="19099"/>
    <cellStyle name="Normal 5 6" xfId="19100"/>
    <cellStyle name="Normal 5 6 2" xfId="19101"/>
    <cellStyle name="Normal 5 6_15-FINANCEIRAS" xfId="19102"/>
    <cellStyle name="Normal 5 7" xfId="19103"/>
    <cellStyle name="Normal 5 7 2" xfId="19104"/>
    <cellStyle name="Normal 5 7_15-FINANCEIRAS" xfId="19105"/>
    <cellStyle name="Normal 5 8" xfId="19106"/>
    <cellStyle name="Normal 5 8 2" xfId="19107"/>
    <cellStyle name="Normal 5 8_15-FINANCEIRAS" xfId="19108"/>
    <cellStyle name="Normal 5 9" xfId="19109"/>
    <cellStyle name="Normal 5 9 2" xfId="19110"/>
    <cellStyle name="Normal 5 9_15-FINANCEIRAS" xfId="19111"/>
    <cellStyle name="Normal 5_1.1 - Apuração IRPJ_CSLL - 2100 - 2012_MAI_V1" xfId="19112"/>
    <cellStyle name="Normal 50" xfId="19113"/>
    <cellStyle name="Normal 50 2" xfId="19114"/>
    <cellStyle name="Normal 50 2 2" xfId="19115"/>
    <cellStyle name="Normal 50 2 2 2" xfId="19116"/>
    <cellStyle name="Normal 50 2 2 2 2" xfId="19117"/>
    <cellStyle name="Normal 50 2 2 2 2 2" xfId="19118"/>
    <cellStyle name="Normal 50 2 2 2 3" xfId="19119"/>
    <cellStyle name="Normal 50 2 2 2 4" xfId="19120"/>
    <cellStyle name="Normal 50 2 2 3" xfId="19121"/>
    <cellStyle name="Normal 50 2 2 3 2" xfId="19122"/>
    <cellStyle name="Normal 50 2 2 3 3" xfId="19123"/>
    <cellStyle name="Normal 50 2 2 4" xfId="19124"/>
    <cellStyle name="Normal 50 2 2 5" xfId="19125"/>
    <cellStyle name="Normal 50 2 2 6" xfId="19126"/>
    <cellStyle name="Normal 50 2 3" xfId="19127"/>
    <cellStyle name="Normal 50 2 3 2" xfId="19128"/>
    <cellStyle name="Normal 50 2 3 2 2" xfId="19129"/>
    <cellStyle name="Normal 50 2 3 2 2 2" xfId="19130"/>
    <cellStyle name="Normal 50 2 3 2 3" xfId="19131"/>
    <cellStyle name="Normal 50 2 3 2 4" xfId="19132"/>
    <cellStyle name="Normal 50 2 3 3" xfId="19133"/>
    <cellStyle name="Normal 50 2 3 3 2" xfId="19134"/>
    <cellStyle name="Normal 50 2 3 4" xfId="19135"/>
    <cellStyle name="Normal 50 2 3 5" xfId="19136"/>
    <cellStyle name="Normal 50 2 4" xfId="19137"/>
    <cellStyle name="Normal 50 2 4 2" xfId="19138"/>
    <cellStyle name="Normal 50 2 4 2 2" xfId="19139"/>
    <cellStyle name="Normal 50 2 4 3" xfId="19140"/>
    <cellStyle name="Normal 50 2 4 4" xfId="19141"/>
    <cellStyle name="Normal 50 2 5" xfId="19142"/>
    <cellStyle name="Normal 50 2 5 2" xfId="19143"/>
    <cellStyle name="Normal 50 2 5 3" xfId="19144"/>
    <cellStyle name="Normal 50 2 6" xfId="19145"/>
    <cellStyle name="Normal 50 2 6 2" xfId="19146"/>
    <cellStyle name="Normal 50 2 7" xfId="19147"/>
    <cellStyle name="Normal 50 2 8" xfId="19148"/>
    <cellStyle name="Normal 50 3" xfId="19149"/>
    <cellStyle name="Normal 50 3 2" xfId="19150"/>
    <cellStyle name="Normal 50 3 2 2" xfId="19151"/>
    <cellStyle name="Normal 50 3 2 2 2" xfId="19152"/>
    <cellStyle name="Normal 50 3 2 3" xfId="19153"/>
    <cellStyle name="Normal 50 3 2 4" xfId="19154"/>
    <cellStyle name="Normal 50 3 3" xfId="19155"/>
    <cellStyle name="Normal 50 3 3 2" xfId="19156"/>
    <cellStyle name="Normal 50 3 3 3" xfId="19157"/>
    <cellStyle name="Normal 50 3 4" xfId="19158"/>
    <cellStyle name="Normal 50 3 5" xfId="19159"/>
    <cellStyle name="Normal 50 3 6" xfId="19160"/>
    <cellStyle name="Normal 50 4" xfId="19161"/>
    <cellStyle name="Normal 50 4 2" xfId="19162"/>
    <cellStyle name="Normal 50 4 2 2" xfId="19163"/>
    <cellStyle name="Normal 50 4 2 2 2" xfId="19164"/>
    <cellStyle name="Normal 50 4 2 3" xfId="19165"/>
    <cellStyle name="Normal 50 4 2 4" xfId="19166"/>
    <cellStyle name="Normal 50 4 3" xfId="19167"/>
    <cellStyle name="Normal 50 4 3 2" xfId="19168"/>
    <cellStyle name="Normal 50 4 4" xfId="19169"/>
    <cellStyle name="Normal 50 4 5" xfId="19170"/>
    <cellStyle name="Normal 50 5" xfId="19171"/>
    <cellStyle name="Normal 50 5 2" xfId="19172"/>
    <cellStyle name="Normal 50 5 2 2" xfId="19173"/>
    <cellStyle name="Normal 50 5 3" xfId="19174"/>
    <cellStyle name="Normal 50 5 4" xfId="19175"/>
    <cellStyle name="Normal 50 6" xfId="19176"/>
    <cellStyle name="Normal 50 6 2" xfId="19177"/>
    <cellStyle name="Normal 50 6 3" xfId="19178"/>
    <cellStyle name="Normal 50 7" xfId="19179"/>
    <cellStyle name="Normal 50 7 2" xfId="19180"/>
    <cellStyle name="Normal 50 8" xfId="19181"/>
    <cellStyle name="Normal 50 9" xfId="19182"/>
    <cellStyle name="Normal 50_15-FINANCEIRAS" xfId="19183"/>
    <cellStyle name="Normal 51" xfId="19184"/>
    <cellStyle name="Normal 51 2" xfId="19185"/>
    <cellStyle name="Normal 51 2 2" xfId="19186"/>
    <cellStyle name="Normal 51 2 2 2" xfId="19187"/>
    <cellStyle name="Normal 51 2 2 2 2" xfId="19188"/>
    <cellStyle name="Normal 51 2 2 2 2 2" xfId="19189"/>
    <cellStyle name="Normal 51 2 2 2 3" xfId="19190"/>
    <cellStyle name="Normal 51 2 2 2 4" xfId="19191"/>
    <cellStyle name="Normal 51 2 2 3" xfId="19192"/>
    <cellStyle name="Normal 51 2 2 3 2" xfId="19193"/>
    <cellStyle name="Normal 51 2 2 3 3" xfId="19194"/>
    <cellStyle name="Normal 51 2 2 4" xfId="19195"/>
    <cellStyle name="Normal 51 2 2 5" xfId="19196"/>
    <cellStyle name="Normal 51 2 2 6" xfId="19197"/>
    <cellStyle name="Normal 51 2 3" xfId="19198"/>
    <cellStyle name="Normal 51 2 3 2" xfId="19199"/>
    <cellStyle name="Normal 51 2 3 2 2" xfId="19200"/>
    <cellStyle name="Normal 51 2 3 2 2 2" xfId="19201"/>
    <cellStyle name="Normal 51 2 3 2 3" xfId="19202"/>
    <cellStyle name="Normal 51 2 3 2 4" xfId="19203"/>
    <cellStyle name="Normal 51 2 3 3" xfId="19204"/>
    <cellStyle name="Normal 51 2 3 3 2" xfId="19205"/>
    <cellStyle name="Normal 51 2 3 4" xfId="19206"/>
    <cellStyle name="Normal 51 2 3 5" xfId="19207"/>
    <cellStyle name="Normal 51 2 4" xfId="19208"/>
    <cellStyle name="Normal 51 2 4 2" xfId="19209"/>
    <cellStyle name="Normal 51 2 4 2 2" xfId="19210"/>
    <cellStyle name="Normal 51 2 4 3" xfId="19211"/>
    <cellStyle name="Normal 51 2 4 4" xfId="19212"/>
    <cellStyle name="Normal 51 2 5" xfId="19213"/>
    <cellStyle name="Normal 51 2 5 2" xfId="19214"/>
    <cellStyle name="Normal 51 2 5 3" xfId="19215"/>
    <cellStyle name="Normal 51 2 6" xfId="19216"/>
    <cellStyle name="Normal 51 2 6 2" xfId="19217"/>
    <cellStyle name="Normal 51 2 7" xfId="19218"/>
    <cellStyle name="Normal 51 2 8" xfId="19219"/>
    <cellStyle name="Normal 51 3" xfId="19220"/>
    <cellStyle name="Normal 51 3 2" xfId="19221"/>
    <cellStyle name="Normal 51 3 2 2" xfId="19222"/>
    <cellStyle name="Normal 51 3 2 2 2" xfId="19223"/>
    <cellStyle name="Normal 51 3 2 3" xfId="19224"/>
    <cellStyle name="Normal 51 3 2 4" xfId="19225"/>
    <cellStyle name="Normal 51 3 3" xfId="19226"/>
    <cellStyle name="Normal 51 3 3 2" xfId="19227"/>
    <cellStyle name="Normal 51 3 3 3" xfId="19228"/>
    <cellStyle name="Normal 51 3 4" xfId="19229"/>
    <cellStyle name="Normal 51 3 5" xfId="19230"/>
    <cellStyle name="Normal 51 3 6" xfId="19231"/>
    <cellStyle name="Normal 51 4" xfId="19232"/>
    <cellStyle name="Normal 51 4 2" xfId="19233"/>
    <cellStyle name="Normal 51 4 2 2" xfId="19234"/>
    <cellStyle name="Normal 51 4 2 2 2" xfId="19235"/>
    <cellStyle name="Normal 51 4 2 3" xfId="19236"/>
    <cellStyle name="Normal 51 4 2 4" xfId="19237"/>
    <cellStyle name="Normal 51 4 3" xfId="19238"/>
    <cellStyle name="Normal 51 4 3 2" xfId="19239"/>
    <cellStyle name="Normal 51 4 4" xfId="19240"/>
    <cellStyle name="Normal 51 4 5" xfId="19241"/>
    <cellStyle name="Normal 51 5" xfId="19242"/>
    <cellStyle name="Normal 51 5 2" xfId="19243"/>
    <cellStyle name="Normal 51 5 2 2" xfId="19244"/>
    <cellStyle name="Normal 51 5 3" xfId="19245"/>
    <cellStyle name="Normal 51 5 4" xfId="19246"/>
    <cellStyle name="Normal 51 6" xfId="19247"/>
    <cellStyle name="Normal 51 6 2" xfId="19248"/>
    <cellStyle name="Normal 51 6 3" xfId="19249"/>
    <cellStyle name="Normal 51 7" xfId="19250"/>
    <cellStyle name="Normal 51 7 2" xfId="19251"/>
    <cellStyle name="Normal 51 8" xfId="19252"/>
    <cellStyle name="Normal 51 9" xfId="19253"/>
    <cellStyle name="Normal 51_15-FINANCEIRAS" xfId="19254"/>
    <cellStyle name="Normal 52" xfId="19255"/>
    <cellStyle name="Normal 52 2" xfId="19256"/>
    <cellStyle name="Normal 52 2 2" xfId="19257"/>
    <cellStyle name="Normal 52 2 2 2" xfId="19258"/>
    <cellStyle name="Normal 52 2 2 2 2" xfId="19259"/>
    <cellStyle name="Normal 52 2 2 2 2 2" xfId="19260"/>
    <cellStyle name="Normal 52 2 2 2 3" xfId="19261"/>
    <cellStyle name="Normal 52 2 2 2 4" xfId="19262"/>
    <cellStyle name="Normal 52 2 2 3" xfId="19263"/>
    <cellStyle name="Normal 52 2 2 3 2" xfId="19264"/>
    <cellStyle name="Normal 52 2 2 3 3" xfId="19265"/>
    <cellStyle name="Normal 52 2 2 4" xfId="19266"/>
    <cellStyle name="Normal 52 2 2 5" xfId="19267"/>
    <cellStyle name="Normal 52 2 2 6" xfId="19268"/>
    <cellStyle name="Normal 52 2 3" xfId="19269"/>
    <cellStyle name="Normal 52 2 3 2" xfId="19270"/>
    <cellStyle name="Normal 52 2 3 2 2" xfId="19271"/>
    <cellStyle name="Normal 52 2 3 2 2 2" xfId="19272"/>
    <cellStyle name="Normal 52 2 3 2 3" xfId="19273"/>
    <cellStyle name="Normal 52 2 3 2 4" xfId="19274"/>
    <cellStyle name="Normal 52 2 3 3" xfId="19275"/>
    <cellStyle name="Normal 52 2 3 3 2" xfId="19276"/>
    <cellStyle name="Normal 52 2 3 4" xfId="19277"/>
    <cellStyle name="Normal 52 2 3 5" xfId="19278"/>
    <cellStyle name="Normal 52 2 4" xfId="19279"/>
    <cellStyle name="Normal 52 2 4 2" xfId="19280"/>
    <cellStyle name="Normal 52 2 4 2 2" xfId="19281"/>
    <cellStyle name="Normal 52 2 4 3" xfId="19282"/>
    <cellStyle name="Normal 52 2 4 4" xfId="19283"/>
    <cellStyle name="Normal 52 2 5" xfId="19284"/>
    <cellStyle name="Normal 52 2 5 2" xfId="19285"/>
    <cellStyle name="Normal 52 2 5 3" xfId="19286"/>
    <cellStyle name="Normal 52 2 6" xfId="19287"/>
    <cellStyle name="Normal 52 2 6 2" xfId="19288"/>
    <cellStyle name="Normal 52 2 7" xfId="19289"/>
    <cellStyle name="Normal 52 2 8" xfId="19290"/>
    <cellStyle name="Normal 52 3" xfId="19291"/>
    <cellStyle name="Normal 52 3 2" xfId="19292"/>
    <cellStyle name="Normal 52 3 2 2" xfId="19293"/>
    <cellStyle name="Normal 52 3 2 2 2" xfId="19294"/>
    <cellStyle name="Normal 52 3 2 3" xfId="19295"/>
    <cellStyle name="Normal 52 3 2 4" xfId="19296"/>
    <cellStyle name="Normal 52 3 3" xfId="19297"/>
    <cellStyle name="Normal 52 3 3 2" xfId="19298"/>
    <cellStyle name="Normal 52 3 3 3" xfId="19299"/>
    <cellStyle name="Normal 52 3 4" xfId="19300"/>
    <cellStyle name="Normal 52 3 5" xfId="19301"/>
    <cellStyle name="Normal 52 3 6" xfId="19302"/>
    <cellStyle name="Normal 52 4" xfId="19303"/>
    <cellStyle name="Normal 52 4 2" xfId="19304"/>
    <cellStyle name="Normal 52 4 2 2" xfId="19305"/>
    <cellStyle name="Normal 52 4 2 2 2" xfId="19306"/>
    <cellStyle name="Normal 52 4 2 3" xfId="19307"/>
    <cellStyle name="Normal 52 4 2 4" xfId="19308"/>
    <cellStyle name="Normal 52 4 3" xfId="19309"/>
    <cellStyle name="Normal 52 4 3 2" xfId="19310"/>
    <cellStyle name="Normal 52 4 4" xfId="19311"/>
    <cellStyle name="Normal 52 4 5" xfId="19312"/>
    <cellStyle name="Normal 52 5" xfId="19313"/>
    <cellStyle name="Normal 52 5 2" xfId="19314"/>
    <cellStyle name="Normal 52 5 2 2" xfId="19315"/>
    <cellStyle name="Normal 52 5 3" xfId="19316"/>
    <cellStyle name="Normal 52 5 4" xfId="19317"/>
    <cellStyle name="Normal 52 6" xfId="19318"/>
    <cellStyle name="Normal 52 6 2" xfId="19319"/>
    <cellStyle name="Normal 52 6 3" xfId="19320"/>
    <cellStyle name="Normal 52 7" xfId="19321"/>
    <cellStyle name="Normal 52 7 2" xfId="19322"/>
    <cellStyle name="Normal 52 8" xfId="19323"/>
    <cellStyle name="Normal 52 9" xfId="19324"/>
    <cellStyle name="Normal 52_15-FINANCEIRAS" xfId="19325"/>
    <cellStyle name="Normal 53" xfId="19326"/>
    <cellStyle name="Normal 53 2" xfId="19327"/>
    <cellStyle name="Normal 53 2 2" xfId="19328"/>
    <cellStyle name="Normal 53 2 2 2" xfId="19329"/>
    <cellStyle name="Normal 53 2 2 2 2" xfId="19330"/>
    <cellStyle name="Normal 53 2 2 2 2 2" xfId="19331"/>
    <cellStyle name="Normal 53 2 2 2 3" xfId="19332"/>
    <cellStyle name="Normal 53 2 2 2 4" xfId="19333"/>
    <cellStyle name="Normal 53 2 2 3" xfId="19334"/>
    <cellStyle name="Normal 53 2 2 3 2" xfId="19335"/>
    <cellStyle name="Normal 53 2 2 3 3" xfId="19336"/>
    <cellStyle name="Normal 53 2 2 4" xfId="19337"/>
    <cellStyle name="Normal 53 2 2 5" xfId="19338"/>
    <cellStyle name="Normal 53 2 2 6" xfId="19339"/>
    <cellStyle name="Normal 53 2 3" xfId="19340"/>
    <cellStyle name="Normal 53 2 3 2" xfId="19341"/>
    <cellStyle name="Normal 53 2 3 2 2" xfId="19342"/>
    <cellStyle name="Normal 53 2 3 2 2 2" xfId="19343"/>
    <cellStyle name="Normal 53 2 3 2 3" xfId="19344"/>
    <cellStyle name="Normal 53 2 3 2 4" xfId="19345"/>
    <cellStyle name="Normal 53 2 3 3" xfId="19346"/>
    <cellStyle name="Normal 53 2 3 3 2" xfId="19347"/>
    <cellStyle name="Normal 53 2 3 4" xfId="19348"/>
    <cellStyle name="Normal 53 2 3 5" xfId="19349"/>
    <cellStyle name="Normal 53 2 4" xfId="19350"/>
    <cellStyle name="Normal 53 2 4 2" xfId="19351"/>
    <cellStyle name="Normal 53 2 4 2 2" xfId="19352"/>
    <cellStyle name="Normal 53 2 4 3" xfId="19353"/>
    <cellStyle name="Normal 53 2 4 4" xfId="19354"/>
    <cellStyle name="Normal 53 2 5" xfId="19355"/>
    <cellStyle name="Normal 53 2 5 2" xfId="19356"/>
    <cellStyle name="Normal 53 2 5 3" xfId="19357"/>
    <cellStyle name="Normal 53 2 6" xfId="19358"/>
    <cellStyle name="Normal 53 2 6 2" xfId="19359"/>
    <cellStyle name="Normal 53 2 7" xfId="19360"/>
    <cellStyle name="Normal 53 2 8" xfId="19361"/>
    <cellStyle name="Normal 53 3" xfId="19362"/>
    <cellStyle name="Normal 53 3 2" xfId="19363"/>
    <cellStyle name="Normal 53 3 2 2" xfId="19364"/>
    <cellStyle name="Normal 53 3 2 2 2" xfId="19365"/>
    <cellStyle name="Normal 53 3 2 3" xfId="19366"/>
    <cellStyle name="Normal 53 3 2 4" xfId="19367"/>
    <cellStyle name="Normal 53 3 3" xfId="19368"/>
    <cellStyle name="Normal 53 3 3 2" xfId="19369"/>
    <cellStyle name="Normal 53 3 3 3" xfId="19370"/>
    <cellStyle name="Normal 53 3 4" xfId="19371"/>
    <cellStyle name="Normal 53 3 5" xfId="19372"/>
    <cellStyle name="Normal 53 3 6" xfId="19373"/>
    <cellStyle name="Normal 53 4" xfId="19374"/>
    <cellStyle name="Normal 53 4 2" xfId="19375"/>
    <cellStyle name="Normal 53 4 2 2" xfId="19376"/>
    <cellStyle name="Normal 53 4 2 2 2" xfId="19377"/>
    <cellStyle name="Normal 53 4 2 3" xfId="19378"/>
    <cellStyle name="Normal 53 4 2 4" xfId="19379"/>
    <cellStyle name="Normal 53 4 3" xfId="19380"/>
    <cellStyle name="Normal 53 4 3 2" xfId="19381"/>
    <cellStyle name="Normal 53 4 4" xfId="19382"/>
    <cellStyle name="Normal 53 4 5" xfId="19383"/>
    <cellStyle name="Normal 53 5" xfId="19384"/>
    <cellStyle name="Normal 53 5 2" xfId="19385"/>
    <cellStyle name="Normal 53 5 2 2" xfId="19386"/>
    <cellStyle name="Normal 53 5 3" xfId="19387"/>
    <cellStyle name="Normal 53 5 4" xfId="19388"/>
    <cellStyle name="Normal 53 6" xfId="19389"/>
    <cellStyle name="Normal 53 6 2" xfId="19390"/>
    <cellStyle name="Normal 53 6 3" xfId="19391"/>
    <cellStyle name="Normal 53 7" xfId="19392"/>
    <cellStyle name="Normal 53 7 2" xfId="19393"/>
    <cellStyle name="Normal 53 8" xfId="19394"/>
    <cellStyle name="Normal 53 9" xfId="19395"/>
    <cellStyle name="Normal 53_15-FINANCEIRAS" xfId="19396"/>
    <cellStyle name="Normal 54" xfId="19397"/>
    <cellStyle name="Normal 54 2" xfId="19398"/>
    <cellStyle name="Normal 54 2 2" xfId="19399"/>
    <cellStyle name="Normal 54 2 2 2" xfId="19400"/>
    <cellStyle name="Normal 54 2 2 2 2" xfId="19401"/>
    <cellStyle name="Normal 54 2 2 2 2 2" xfId="19402"/>
    <cellStyle name="Normal 54 2 2 2 3" xfId="19403"/>
    <cellStyle name="Normal 54 2 2 2 4" xfId="19404"/>
    <cellStyle name="Normal 54 2 2 3" xfId="19405"/>
    <cellStyle name="Normal 54 2 2 3 2" xfId="19406"/>
    <cellStyle name="Normal 54 2 2 3 3" xfId="19407"/>
    <cellStyle name="Normal 54 2 2 4" xfId="19408"/>
    <cellStyle name="Normal 54 2 2 5" xfId="19409"/>
    <cellStyle name="Normal 54 2 2 6" xfId="19410"/>
    <cellStyle name="Normal 54 2 3" xfId="19411"/>
    <cellStyle name="Normal 54 2 3 2" xfId="19412"/>
    <cellStyle name="Normal 54 2 3 2 2" xfId="19413"/>
    <cellStyle name="Normal 54 2 3 2 2 2" xfId="19414"/>
    <cellStyle name="Normal 54 2 3 2 3" xfId="19415"/>
    <cellStyle name="Normal 54 2 3 2 4" xfId="19416"/>
    <cellStyle name="Normal 54 2 3 3" xfId="19417"/>
    <cellStyle name="Normal 54 2 3 3 2" xfId="19418"/>
    <cellStyle name="Normal 54 2 3 4" xfId="19419"/>
    <cellStyle name="Normal 54 2 3 5" xfId="19420"/>
    <cellStyle name="Normal 54 2 4" xfId="19421"/>
    <cellStyle name="Normal 54 2 4 2" xfId="19422"/>
    <cellStyle name="Normal 54 2 4 2 2" xfId="19423"/>
    <cellStyle name="Normal 54 2 4 3" xfId="19424"/>
    <cellStyle name="Normal 54 2 4 4" xfId="19425"/>
    <cellStyle name="Normal 54 2 5" xfId="19426"/>
    <cellStyle name="Normal 54 2 5 2" xfId="19427"/>
    <cellStyle name="Normal 54 2 5 3" xfId="19428"/>
    <cellStyle name="Normal 54 2 6" xfId="19429"/>
    <cellStyle name="Normal 54 2 6 2" xfId="19430"/>
    <cellStyle name="Normal 54 2 7" xfId="19431"/>
    <cellStyle name="Normal 54 2 8" xfId="19432"/>
    <cellStyle name="Normal 54 3" xfId="19433"/>
    <cellStyle name="Normal 54 3 2" xfId="19434"/>
    <cellStyle name="Normal 54 3 2 2" xfId="19435"/>
    <cellStyle name="Normal 54 3 2 2 2" xfId="19436"/>
    <cellStyle name="Normal 54 3 2 3" xfId="19437"/>
    <cellStyle name="Normal 54 3 2 4" xfId="19438"/>
    <cellStyle name="Normal 54 3 3" xfId="19439"/>
    <cellStyle name="Normal 54 3 3 2" xfId="19440"/>
    <cellStyle name="Normal 54 3 3 3" xfId="19441"/>
    <cellStyle name="Normal 54 3 4" xfId="19442"/>
    <cellStyle name="Normal 54 3 5" xfId="19443"/>
    <cellStyle name="Normal 54 3 6" xfId="19444"/>
    <cellStyle name="Normal 54 4" xfId="19445"/>
    <cellStyle name="Normal 54 4 2" xfId="19446"/>
    <cellStyle name="Normal 54 4 2 2" xfId="19447"/>
    <cellStyle name="Normal 54 4 2 2 2" xfId="19448"/>
    <cellStyle name="Normal 54 4 2 3" xfId="19449"/>
    <cellStyle name="Normal 54 4 2 4" xfId="19450"/>
    <cellStyle name="Normal 54 4 3" xfId="19451"/>
    <cellStyle name="Normal 54 4 3 2" xfId="19452"/>
    <cellStyle name="Normal 54 4 4" xfId="19453"/>
    <cellStyle name="Normal 54 4 5" xfId="19454"/>
    <cellStyle name="Normal 54 5" xfId="19455"/>
    <cellStyle name="Normal 54 5 2" xfId="19456"/>
    <cellStyle name="Normal 54 5 2 2" xfId="19457"/>
    <cellStyle name="Normal 54 5 3" xfId="19458"/>
    <cellStyle name="Normal 54 5 4" xfId="19459"/>
    <cellStyle name="Normal 54 6" xfId="19460"/>
    <cellStyle name="Normal 54 6 2" xfId="19461"/>
    <cellStyle name="Normal 54 6 3" xfId="19462"/>
    <cellStyle name="Normal 54 7" xfId="19463"/>
    <cellStyle name="Normal 54 7 2" xfId="19464"/>
    <cellStyle name="Normal 54 8" xfId="19465"/>
    <cellStyle name="Normal 54 9" xfId="19466"/>
    <cellStyle name="Normal 54_CV-CF Elevação" xfId="19467"/>
    <cellStyle name="Normal 55" xfId="19468"/>
    <cellStyle name="Normal 55 2" xfId="19469"/>
    <cellStyle name="Normal 55 2 2" xfId="19470"/>
    <cellStyle name="Normal 55 2 2 2" xfId="19471"/>
    <cellStyle name="Normal 55 2 2 2 2" xfId="19472"/>
    <cellStyle name="Normal 55 2 2 2 2 2" xfId="19473"/>
    <cellStyle name="Normal 55 2 2 2 3" xfId="19474"/>
    <cellStyle name="Normal 55 2 2 2 4" xfId="19475"/>
    <cellStyle name="Normal 55 2 2 3" xfId="19476"/>
    <cellStyle name="Normal 55 2 2 3 2" xfId="19477"/>
    <cellStyle name="Normal 55 2 2 3 3" xfId="19478"/>
    <cellStyle name="Normal 55 2 2 4" xfId="19479"/>
    <cellStyle name="Normal 55 2 2 5" xfId="19480"/>
    <cellStyle name="Normal 55 2 2 6" xfId="19481"/>
    <cellStyle name="Normal 55 2 3" xfId="19482"/>
    <cellStyle name="Normal 55 2 3 2" xfId="19483"/>
    <cellStyle name="Normal 55 2 3 2 2" xfId="19484"/>
    <cellStyle name="Normal 55 2 3 2 2 2" xfId="19485"/>
    <cellStyle name="Normal 55 2 3 2 3" xfId="19486"/>
    <cellStyle name="Normal 55 2 3 2 4" xfId="19487"/>
    <cellStyle name="Normal 55 2 3 3" xfId="19488"/>
    <cellStyle name="Normal 55 2 3 3 2" xfId="19489"/>
    <cellStyle name="Normal 55 2 3 4" xfId="19490"/>
    <cellStyle name="Normal 55 2 3 5" xfId="19491"/>
    <cellStyle name="Normal 55 2 4" xfId="19492"/>
    <cellStyle name="Normal 55 2 4 2" xfId="19493"/>
    <cellStyle name="Normal 55 2 4 2 2" xfId="19494"/>
    <cellStyle name="Normal 55 2 4 3" xfId="19495"/>
    <cellStyle name="Normal 55 2 4 4" xfId="19496"/>
    <cellStyle name="Normal 55 2 5" xfId="19497"/>
    <cellStyle name="Normal 55 2 5 2" xfId="19498"/>
    <cellStyle name="Normal 55 2 5 3" xfId="19499"/>
    <cellStyle name="Normal 55 2 6" xfId="19500"/>
    <cellStyle name="Normal 55 2 6 2" xfId="19501"/>
    <cellStyle name="Normal 55 2 7" xfId="19502"/>
    <cellStyle name="Normal 55 2 8" xfId="19503"/>
    <cellStyle name="Normal 55 2_COMGAS" xfId="19504"/>
    <cellStyle name="Normal 55 3" xfId="19505"/>
    <cellStyle name="Normal 55 3 2" xfId="19506"/>
    <cellStyle name="Normal 55 3 2 2" xfId="19507"/>
    <cellStyle name="Normal 55 3 2 2 2" xfId="19508"/>
    <cellStyle name="Normal 55 3 2 3" xfId="19509"/>
    <cellStyle name="Normal 55 3 2 4" xfId="19510"/>
    <cellStyle name="Normal 55 3 3" xfId="19511"/>
    <cellStyle name="Normal 55 3 3 2" xfId="19512"/>
    <cellStyle name="Normal 55 3 3 3" xfId="19513"/>
    <cellStyle name="Normal 55 3 4" xfId="19514"/>
    <cellStyle name="Normal 55 3 5" xfId="19515"/>
    <cellStyle name="Normal 55 3 6" xfId="19516"/>
    <cellStyle name="Normal 55 4" xfId="19517"/>
    <cellStyle name="Normal 55 4 2" xfId="19518"/>
    <cellStyle name="Normal 55 4 2 2" xfId="19519"/>
    <cellStyle name="Normal 55 4 2 2 2" xfId="19520"/>
    <cellStyle name="Normal 55 4 2 3" xfId="19521"/>
    <cellStyle name="Normal 55 4 2 4" xfId="19522"/>
    <cellStyle name="Normal 55 4 3" xfId="19523"/>
    <cellStyle name="Normal 55 4 3 2" xfId="19524"/>
    <cellStyle name="Normal 55 4 4" xfId="19525"/>
    <cellStyle name="Normal 55 4 5" xfId="19526"/>
    <cellStyle name="Normal 55 5" xfId="19527"/>
    <cellStyle name="Normal 55 5 2" xfId="19528"/>
    <cellStyle name="Normal 55 5 2 2" xfId="19529"/>
    <cellStyle name="Normal 55 5 3" xfId="19530"/>
    <cellStyle name="Normal 55 5 4" xfId="19531"/>
    <cellStyle name="Normal 55 6" xfId="19532"/>
    <cellStyle name="Normal 55 6 2" xfId="19533"/>
    <cellStyle name="Normal 55 6 3" xfId="19534"/>
    <cellStyle name="Normal 55 7" xfId="19535"/>
    <cellStyle name="Normal 55 7 2" xfId="19536"/>
    <cellStyle name="Normal 55 8" xfId="19537"/>
    <cellStyle name="Normal 55 9" xfId="19538"/>
    <cellStyle name="Normal 56" xfId="19539"/>
    <cellStyle name="Normal 56 2" xfId="19540"/>
    <cellStyle name="Normal 56 2 2" xfId="19541"/>
    <cellStyle name="Normal 56 2 2 2" xfId="19542"/>
    <cellStyle name="Normal 56 2 2 2 2" xfId="19543"/>
    <cellStyle name="Normal 56 2 2 2 2 2" xfId="19544"/>
    <cellStyle name="Normal 56 2 2 2 3" xfId="19545"/>
    <cellStyle name="Normal 56 2 2 2 4" xfId="19546"/>
    <cellStyle name="Normal 56 2 2 3" xfId="19547"/>
    <cellStyle name="Normal 56 2 2 3 2" xfId="19548"/>
    <cellStyle name="Normal 56 2 2 3 3" xfId="19549"/>
    <cellStyle name="Normal 56 2 2 4" xfId="19550"/>
    <cellStyle name="Normal 56 2 2 5" xfId="19551"/>
    <cellStyle name="Normal 56 2 2 6" xfId="19552"/>
    <cellStyle name="Normal 56 2 3" xfId="19553"/>
    <cellStyle name="Normal 56 2 3 2" xfId="19554"/>
    <cellStyle name="Normal 56 2 3 2 2" xfId="19555"/>
    <cellStyle name="Normal 56 2 3 2 2 2" xfId="19556"/>
    <cellStyle name="Normal 56 2 3 2 3" xfId="19557"/>
    <cellStyle name="Normal 56 2 3 2 4" xfId="19558"/>
    <cellStyle name="Normal 56 2 3 3" xfId="19559"/>
    <cellStyle name="Normal 56 2 3 3 2" xfId="19560"/>
    <cellStyle name="Normal 56 2 3 4" xfId="19561"/>
    <cellStyle name="Normal 56 2 3 5" xfId="19562"/>
    <cellStyle name="Normal 56 2 4" xfId="19563"/>
    <cellStyle name="Normal 56 2 4 2" xfId="19564"/>
    <cellStyle name="Normal 56 2 4 2 2" xfId="19565"/>
    <cellStyle name="Normal 56 2 4 3" xfId="19566"/>
    <cellStyle name="Normal 56 2 4 4" xfId="19567"/>
    <cellStyle name="Normal 56 2 5" xfId="19568"/>
    <cellStyle name="Normal 56 2 5 2" xfId="19569"/>
    <cellStyle name="Normal 56 2 5 3" xfId="19570"/>
    <cellStyle name="Normal 56 2 6" xfId="19571"/>
    <cellStyle name="Normal 56 2 6 2" xfId="19572"/>
    <cellStyle name="Normal 56 2 7" xfId="19573"/>
    <cellStyle name="Normal 56 2 8" xfId="19574"/>
    <cellStyle name="Normal 56 3" xfId="19575"/>
    <cellStyle name="Normal 56 3 2" xfId="19576"/>
    <cellStyle name="Normal 56 3 2 2" xfId="19577"/>
    <cellStyle name="Normal 56 3 2 2 2" xfId="19578"/>
    <cellStyle name="Normal 56 3 2 3" xfId="19579"/>
    <cellStyle name="Normal 56 3 2 4" xfId="19580"/>
    <cellStyle name="Normal 56 3 3" xfId="19581"/>
    <cellStyle name="Normal 56 3 3 2" xfId="19582"/>
    <cellStyle name="Normal 56 3 3 3" xfId="19583"/>
    <cellStyle name="Normal 56 3 4" xfId="19584"/>
    <cellStyle name="Normal 56 3 5" xfId="19585"/>
    <cellStyle name="Normal 56 3 6" xfId="19586"/>
    <cellStyle name="Normal 56 4" xfId="19587"/>
    <cellStyle name="Normal 56 4 2" xfId="19588"/>
    <cellStyle name="Normal 56 4 2 2" xfId="19589"/>
    <cellStyle name="Normal 56 4 2 2 2" xfId="19590"/>
    <cellStyle name="Normal 56 4 2 3" xfId="19591"/>
    <cellStyle name="Normal 56 4 2 4" xfId="19592"/>
    <cellStyle name="Normal 56 4 3" xfId="19593"/>
    <cellStyle name="Normal 56 4 3 2" xfId="19594"/>
    <cellStyle name="Normal 56 4 4" xfId="19595"/>
    <cellStyle name="Normal 56 4 5" xfId="19596"/>
    <cellStyle name="Normal 56 5" xfId="19597"/>
    <cellStyle name="Normal 56 5 2" xfId="19598"/>
    <cellStyle name="Normal 56 5 2 2" xfId="19599"/>
    <cellStyle name="Normal 56 5 3" xfId="19600"/>
    <cellStyle name="Normal 56 5 4" xfId="19601"/>
    <cellStyle name="Normal 56 6" xfId="19602"/>
    <cellStyle name="Normal 56 6 2" xfId="19603"/>
    <cellStyle name="Normal 56 6 3" xfId="19604"/>
    <cellStyle name="Normal 56 7" xfId="19605"/>
    <cellStyle name="Normal 56 7 2" xfId="19606"/>
    <cellStyle name="Normal 56 8" xfId="19607"/>
    <cellStyle name="Normal 56 9" xfId="19608"/>
    <cellStyle name="Normal 56_Dep_Judiciais-Contingências" xfId="19609"/>
    <cellStyle name="Normal 57" xfId="19610"/>
    <cellStyle name="Normal 57 2" xfId="19611"/>
    <cellStyle name="Normal 57 2 2" xfId="19612"/>
    <cellStyle name="Normal 57 2 2 2" xfId="19613"/>
    <cellStyle name="Normal 57 2 2 2 2" xfId="19614"/>
    <cellStyle name="Normal 57 2 2 2 2 2" xfId="19615"/>
    <cellStyle name="Normal 57 2 2 2 3" xfId="19616"/>
    <cellStyle name="Normal 57 2 2 2 4" xfId="19617"/>
    <cellStyle name="Normal 57 2 2 3" xfId="19618"/>
    <cellStyle name="Normal 57 2 2 3 2" xfId="19619"/>
    <cellStyle name="Normal 57 2 2 3 3" xfId="19620"/>
    <cellStyle name="Normal 57 2 2 4" xfId="19621"/>
    <cellStyle name="Normal 57 2 2 5" xfId="19622"/>
    <cellStyle name="Normal 57 2 2 6" xfId="19623"/>
    <cellStyle name="Normal 57 2 3" xfId="19624"/>
    <cellStyle name="Normal 57 2 3 2" xfId="19625"/>
    <cellStyle name="Normal 57 2 3 2 2" xfId="19626"/>
    <cellStyle name="Normal 57 2 3 2 2 2" xfId="19627"/>
    <cellStyle name="Normal 57 2 3 2 3" xfId="19628"/>
    <cellStyle name="Normal 57 2 3 2 4" xfId="19629"/>
    <cellStyle name="Normal 57 2 3 3" xfId="19630"/>
    <cellStyle name="Normal 57 2 3 3 2" xfId="19631"/>
    <cellStyle name="Normal 57 2 3 4" xfId="19632"/>
    <cellStyle name="Normal 57 2 3 5" xfId="19633"/>
    <cellStyle name="Normal 57 2 4" xfId="19634"/>
    <cellStyle name="Normal 57 2 4 2" xfId="19635"/>
    <cellStyle name="Normal 57 2 4 2 2" xfId="19636"/>
    <cellStyle name="Normal 57 2 4 3" xfId="19637"/>
    <cellStyle name="Normal 57 2 4 4" xfId="19638"/>
    <cellStyle name="Normal 57 2 5" xfId="19639"/>
    <cellStyle name="Normal 57 2 5 2" xfId="19640"/>
    <cellStyle name="Normal 57 2 5 3" xfId="19641"/>
    <cellStyle name="Normal 57 2 6" xfId="19642"/>
    <cellStyle name="Normal 57 2 6 2" xfId="19643"/>
    <cellStyle name="Normal 57 2 7" xfId="19644"/>
    <cellStyle name="Normal 57 2 8" xfId="19645"/>
    <cellStyle name="Normal 57 3" xfId="19646"/>
    <cellStyle name="Normal 57 3 2" xfId="19647"/>
    <cellStyle name="Normal 57 3 2 2" xfId="19648"/>
    <cellStyle name="Normal 57 3 2 2 2" xfId="19649"/>
    <cellStyle name="Normal 57 3 2 3" xfId="19650"/>
    <cellStyle name="Normal 57 3 2 4" xfId="19651"/>
    <cellStyle name="Normal 57 3 3" xfId="19652"/>
    <cellStyle name="Normal 57 3 3 2" xfId="19653"/>
    <cellStyle name="Normal 57 3 3 3" xfId="19654"/>
    <cellStyle name="Normal 57 3 4" xfId="19655"/>
    <cellStyle name="Normal 57 3 5" xfId="19656"/>
    <cellStyle name="Normal 57 3 6" xfId="19657"/>
    <cellStyle name="Normal 57 4" xfId="19658"/>
    <cellStyle name="Normal 57 4 2" xfId="19659"/>
    <cellStyle name="Normal 57 4 2 2" xfId="19660"/>
    <cellStyle name="Normal 57 4 2 2 2" xfId="19661"/>
    <cellStyle name="Normal 57 4 2 3" xfId="19662"/>
    <cellStyle name="Normal 57 4 2 4" xfId="19663"/>
    <cellStyle name="Normal 57 4 3" xfId="19664"/>
    <cellStyle name="Normal 57 4 3 2" xfId="19665"/>
    <cellStyle name="Normal 57 4 4" xfId="19666"/>
    <cellStyle name="Normal 57 4 5" xfId="19667"/>
    <cellStyle name="Normal 57 5" xfId="19668"/>
    <cellStyle name="Normal 57 5 2" xfId="19669"/>
    <cellStyle name="Normal 57 5 2 2" xfId="19670"/>
    <cellStyle name="Normal 57 5 3" xfId="19671"/>
    <cellStyle name="Normal 57 5 4" xfId="19672"/>
    <cellStyle name="Normal 57 6" xfId="19673"/>
    <cellStyle name="Normal 57 6 2" xfId="19674"/>
    <cellStyle name="Normal 57 6 3" xfId="19675"/>
    <cellStyle name="Normal 57 7" xfId="19676"/>
    <cellStyle name="Normal 57 7 2" xfId="19677"/>
    <cellStyle name="Normal 57 8" xfId="19678"/>
    <cellStyle name="Normal 57 9" xfId="19679"/>
    <cellStyle name="Normal 57_CV-CF Elevação" xfId="19680"/>
    <cellStyle name="Normal 58" xfId="19681"/>
    <cellStyle name="Normal 58 2" xfId="19682"/>
    <cellStyle name="Normal 58 2 2" xfId="19683"/>
    <cellStyle name="Normal 58 2 2 2" xfId="19684"/>
    <cellStyle name="Normal 58 2 2 2 2" xfId="19685"/>
    <cellStyle name="Normal 58 2 2 2 2 2" xfId="19686"/>
    <cellStyle name="Normal 58 2 2 2 3" xfId="19687"/>
    <cellStyle name="Normal 58 2 2 2 4" xfId="19688"/>
    <cellStyle name="Normal 58 2 2 3" xfId="19689"/>
    <cellStyle name="Normal 58 2 2 3 2" xfId="19690"/>
    <cellStyle name="Normal 58 2 2 3 3" xfId="19691"/>
    <cellStyle name="Normal 58 2 2 4" xfId="19692"/>
    <cellStyle name="Normal 58 2 2 5" xfId="19693"/>
    <cellStyle name="Normal 58 2 2 6" xfId="19694"/>
    <cellStyle name="Normal 58 2 3" xfId="19695"/>
    <cellStyle name="Normal 58 2 3 2" xfId="19696"/>
    <cellStyle name="Normal 58 2 3 2 2" xfId="19697"/>
    <cellStyle name="Normal 58 2 3 2 2 2" xfId="19698"/>
    <cellStyle name="Normal 58 2 3 2 3" xfId="19699"/>
    <cellStyle name="Normal 58 2 3 2 4" xfId="19700"/>
    <cellStyle name="Normal 58 2 3 3" xfId="19701"/>
    <cellStyle name="Normal 58 2 3 3 2" xfId="19702"/>
    <cellStyle name="Normal 58 2 3 4" xfId="19703"/>
    <cellStyle name="Normal 58 2 3 5" xfId="19704"/>
    <cellStyle name="Normal 58 2 4" xfId="19705"/>
    <cellStyle name="Normal 58 2 4 2" xfId="19706"/>
    <cellStyle name="Normal 58 2 4 2 2" xfId="19707"/>
    <cellStyle name="Normal 58 2 4 3" xfId="19708"/>
    <cellStyle name="Normal 58 2 4 4" xfId="19709"/>
    <cellStyle name="Normal 58 2 5" xfId="19710"/>
    <cellStyle name="Normal 58 2 5 2" xfId="19711"/>
    <cellStyle name="Normal 58 2 5 3" xfId="19712"/>
    <cellStyle name="Normal 58 2 6" xfId="19713"/>
    <cellStyle name="Normal 58 2 6 2" xfId="19714"/>
    <cellStyle name="Normal 58 2 7" xfId="19715"/>
    <cellStyle name="Normal 58 2 8" xfId="19716"/>
    <cellStyle name="Normal 58 3" xfId="19717"/>
    <cellStyle name="Normal 58 3 2" xfId="19718"/>
    <cellStyle name="Normal 58 3 2 2" xfId="19719"/>
    <cellStyle name="Normal 58 3 2 2 2" xfId="19720"/>
    <cellStyle name="Normal 58 3 2 3" xfId="19721"/>
    <cellStyle name="Normal 58 3 2 4" xfId="19722"/>
    <cellStyle name="Normal 58 3 3" xfId="19723"/>
    <cellStyle name="Normal 58 3 3 2" xfId="19724"/>
    <cellStyle name="Normal 58 3 3 3" xfId="19725"/>
    <cellStyle name="Normal 58 3 4" xfId="19726"/>
    <cellStyle name="Normal 58 3 5" xfId="19727"/>
    <cellStyle name="Normal 58 3 6" xfId="19728"/>
    <cellStyle name="Normal 58 4" xfId="19729"/>
    <cellStyle name="Normal 58 4 2" xfId="19730"/>
    <cellStyle name="Normal 58 4 2 2" xfId="19731"/>
    <cellStyle name="Normal 58 4 2 2 2" xfId="19732"/>
    <cellStyle name="Normal 58 4 2 3" xfId="19733"/>
    <cellStyle name="Normal 58 4 2 4" xfId="19734"/>
    <cellStyle name="Normal 58 4 3" xfId="19735"/>
    <cellStyle name="Normal 58 4 3 2" xfId="19736"/>
    <cellStyle name="Normal 58 4 4" xfId="19737"/>
    <cellStyle name="Normal 58 4 5" xfId="19738"/>
    <cellStyle name="Normal 58 5" xfId="19739"/>
    <cellStyle name="Normal 58 5 2" xfId="19740"/>
    <cellStyle name="Normal 58 5 2 2" xfId="19741"/>
    <cellStyle name="Normal 58 5 3" xfId="19742"/>
    <cellStyle name="Normal 58 5 4" xfId="19743"/>
    <cellStyle name="Normal 58 6" xfId="19744"/>
    <cellStyle name="Normal 58 6 2" xfId="19745"/>
    <cellStyle name="Normal 58 6 3" xfId="19746"/>
    <cellStyle name="Normal 58 7" xfId="19747"/>
    <cellStyle name="Normal 58 7 2" xfId="19748"/>
    <cellStyle name="Normal 58 8" xfId="19749"/>
    <cellStyle name="Normal 58 9" xfId="19750"/>
    <cellStyle name="Normal 58_CV-CF Elevação" xfId="19751"/>
    <cellStyle name="Normal 59" xfId="19752"/>
    <cellStyle name="Normal 59 2" xfId="19753"/>
    <cellStyle name="Normal 59 2 2" xfId="19754"/>
    <cellStyle name="Normal 59 2 2 2" xfId="19755"/>
    <cellStyle name="Normal 59 2 2 2 2" xfId="19756"/>
    <cellStyle name="Normal 59 2 2 2 2 2" xfId="19757"/>
    <cellStyle name="Normal 59 2 2 2 3" xfId="19758"/>
    <cellStyle name="Normal 59 2 2 2 4" xfId="19759"/>
    <cellStyle name="Normal 59 2 2 3" xfId="19760"/>
    <cellStyle name="Normal 59 2 2 3 2" xfId="19761"/>
    <cellStyle name="Normal 59 2 2 3 3" xfId="19762"/>
    <cellStyle name="Normal 59 2 2 4" xfId="19763"/>
    <cellStyle name="Normal 59 2 2 5" xfId="19764"/>
    <cellStyle name="Normal 59 2 2 6" xfId="19765"/>
    <cellStyle name="Normal 59 2 3" xfId="19766"/>
    <cellStyle name="Normal 59 2 3 2" xfId="19767"/>
    <cellStyle name="Normal 59 2 3 2 2" xfId="19768"/>
    <cellStyle name="Normal 59 2 3 2 2 2" xfId="19769"/>
    <cellStyle name="Normal 59 2 3 2 3" xfId="19770"/>
    <cellStyle name="Normal 59 2 3 2 4" xfId="19771"/>
    <cellStyle name="Normal 59 2 3 3" xfId="19772"/>
    <cellStyle name="Normal 59 2 3 3 2" xfId="19773"/>
    <cellStyle name="Normal 59 2 3 4" xfId="19774"/>
    <cellStyle name="Normal 59 2 3 5" xfId="19775"/>
    <cellStyle name="Normal 59 2 4" xfId="19776"/>
    <cellStyle name="Normal 59 2 4 2" xfId="19777"/>
    <cellStyle name="Normal 59 2 4 2 2" xfId="19778"/>
    <cellStyle name="Normal 59 2 4 3" xfId="19779"/>
    <cellStyle name="Normal 59 2 4 4" xfId="19780"/>
    <cellStyle name="Normal 59 2 5" xfId="19781"/>
    <cellStyle name="Normal 59 2 5 2" xfId="19782"/>
    <cellStyle name="Normal 59 2 5 3" xfId="19783"/>
    <cellStyle name="Normal 59 2 6" xfId="19784"/>
    <cellStyle name="Normal 59 2 6 2" xfId="19785"/>
    <cellStyle name="Normal 59 2 7" xfId="19786"/>
    <cellStyle name="Normal 59 2 8" xfId="19787"/>
    <cellStyle name="Normal 59 3" xfId="19788"/>
    <cellStyle name="Normal 59 3 2" xfId="19789"/>
    <cellStyle name="Normal 59 3 2 2" xfId="19790"/>
    <cellStyle name="Normal 59 3 2 2 2" xfId="19791"/>
    <cellStyle name="Normal 59 3 2 3" xfId="19792"/>
    <cellStyle name="Normal 59 3 2 4" xfId="19793"/>
    <cellStyle name="Normal 59 3 3" xfId="19794"/>
    <cellStyle name="Normal 59 3 3 2" xfId="19795"/>
    <cellStyle name="Normal 59 3 3 3" xfId="19796"/>
    <cellStyle name="Normal 59 3 4" xfId="19797"/>
    <cellStyle name="Normal 59 3 5" xfId="19798"/>
    <cellStyle name="Normal 59 3 6" xfId="19799"/>
    <cellStyle name="Normal 59 4" xfId="19800"/>
    <cellStyle name="Normal 59 4 2" xfId="19801"/>
    <cellStyle name="Normal 59 4 2 2" xfId="19802"/>
    <cellStyle name="Normal 59 4 2 2 2" xfId="19803"/>
    <cellStyle name="Normal 59 4 2 3" xfId="19804"/>
    <cellStyle name="Normal 59 4 2 4" xfId="19805"/>
    <cellStyle name="Normal 59 4 3" xfId="19806"/>
    <cellStyle name="Normal 59 4 3 2" xfId="19807"/>
    <cellStyle name="Normal 59 4 4" xfId="19808"/>
    <cellStyle name="Normal 59 4 5" xfId="19809"/>
    <cellStyle name="Normal 59 5" xfId="19810"/>
    <cellStyle name="Normal 59 5 2" xfId="19811"/>
    <cellStyle name="Normal 59 5 2 2" xfId="19812"/>
    <cellStyle name="Normal 59 5 3" xfId="19813"/>
    <cellStyle name="Normal 59 5 4" xfId="19814"/>
    <cellStyle name="Normal 59 6" xfId="19815"/>
    <cellStyle name="Normal 59 6 2" xfId="19816"/>
    <cellStyle name="Normal 59 6 3" xfId="19817"/>
    <cellStyle name="Normal 59 7" xfId="19818"/>
    <cellStyle name="Normal 59 7 2" xfId="19819"/>
    <cellStyle name="Normal 59 8" xfId="19820"/>
    <cellStyle name="Normal 59 9" xfId="19821"/>
    <cellStyle name="Normal 59_COMGAS" xfId="19822"/>
    <cellStyle name="Normal 6" xfId="19823"/>
    <cellStyle name="Normal 6 10" xfId="19824"/>
    <cellStyle name="Normal 6 11" xfId="19825"/>
    <cellStyle name="Normal 6 12" xfId="19826"/>
    <cellStyle name="Normal 6 2" xfId="19827"/>
    <cellStyle name="Normal 6 2 10" xfId="19828"/>
    <cellStyle name="Normal 6 2 2" xfId="19829"/>
    <cellStyle name="Normal 6 2 2 2" xfId="19830"/>
    <cellStyle name="Normal 6 2 2 2 2" xfId="19831"/>
    <cellStyle name="Normal 6 2 2 2_15-FINANCEIRAS" xfId="19832"/>
    <cellStyle name="Normal 6 2 2 3" xfId="19833"/>
    <cellStyle name="Normal 6 2 2 3 2" xfId="19834"/>
    <cellStyle name="Normal 6 2 2 3_15-FINANCEIRAS" xfId="19835"/>
    <cellStyle name="Normal 6 2 2 4" xfId="19836"/>
    <cellStyle name="Normal 6 2 2 5" xfId="19837"/>
    <cellStyle name="Normal 6 2 2 6" xfId="19838"/>
    <cellStyle name="Normal 6 2 2_13-Endividamento" xfId="19839"/>
    <cellStyle name="Normal 6 2 3" xfId="19840"/>
    <cellStyle name="Normal 6 2 3 2" xfId="19841"/>
    <cellStyle name="Normal 6 2 3 3" xfId="19842"/>
    <cellStyle name="Normal 6 2 3_15-FINANCEIRAS" xfId="19843"/>
    <cellStyle name="Normal 6 2 4" xfId="19844"/>
    <cellStyle name="Normal 6 2 4 2" xfId="19845"/>
    <cellStyle name="Normal 6 2 4_15-FINANCEIRAS" xfId="19846"/>
    <cellStyle name="Normal 6 2 5" xfId="19847"/>
    <cellStyle name="Normal 6 2 6" xfId="19848"/>
    <cellStyle name="Normal 6 2 7" xfId="19849"/>
    <cellStyle name="Normal 6 2 8" xfId="19850"/>
    <cellStyle name="Normal 6 2 9" xfId="19851"/>
    <cellStyle name="Normal 6 2_13-Endividamento" xfId="19852"/>
    <cellStyle name="Normal 6 3" xfId="19853"/>
    <cellStyle name="Normal 6 3 2" xfId="19854"/>
    <cellStyle name="Normal 6 3 2 2" xfId="19855"/>
    <cellStyle name="Normal 6 3 2 2 2" xfId="19856"/>
    <cellStyle name="Normal 6 3 2 2 2 2" xfId="19857"/>
    <cellStyle name="Normal 6 3 2 2 2 2 2" xfId="19858"/>
    <cellStyle name="Normal 6 3 2 2 2 3" xfId="19859"/>
    <cellStyle name="Normal 6 3 2 2 2 4" xfId="19860"/>
    <cellStyle name="Normal 6 3 2 2 3" xfId="19861"/>
    <cellStyle name="Normal 6 3 2 2 3 2" xfId="19862"/>
    <cellStyle name="Normal 6 3 2 2 4" xfId="19863"/>
    <cellStyle name="Normal 6 3 2 2 5" xfId="19864"/>
    <cellStyle name="Normal 6 3 2 3" xfId="19865"/>
    <cellStyle name="Normal 6 3 2 3 2" xfId="19866"/>
    <cellStyle name="Normal 6 3 2 3 2 2" xfId="19867"/>
    <cellStyle name="Normal 6 3 2 3 2 2 2" xfId="19868"/>
    <cellStyle name="Normal 6 3 2 3 2 3" xfId="19869"/>
    <cellStyle name="Normal 6 3 2 3 2 4" xfId="19870"/>
    <cellStyle name="Normal 6 3 2 3 3" xfId="19871"/>
    <cellStyle name="Normal 6 3 2 3 3 2" xfId="19872"/>
    <cellStyle name="Normal 6 3 2 3 4" xfId="19873"/>
    <cellStyle name="Normal 6 3 2 3 5" xfId="19874"/>
    <cellStyle name="Normal 6 3 2 4" xfId="19875"/>
    <cellStyle name="Normal 6 3 2 4 2" xfId="19876"/>
    <cellStyle name="Normal 6 3 2 4 2 2" xfId="19877"/>
    <cellStyle name="Normal 6 3 2 4 3" xfId="19878"/>
    <cellStyle name="Normal 6 3 2 4 4" xfId="19879"/>
    <cellStyle name="Normal 6 3 2 5" xfId="19880"/>
    <cellStyle name="Normal 6 3 2 5 2" xfId="19881"/>
    <cellStyle name="Normal 6 3 2 6" xfId="19882"/>
    <cellStyle name="Normal 6 3 2 7" xfId="19883"/>
    <cellStyle name="Normal 6 3 3" xfId="19884"/>
    <cellStyle name="Normal 6 3 4" xfId="19885"/>
    <cellStyle name="Normal 6 3 5" xfId="19886"/>
    <cellStyle name="Normal 6 3_15-FINANCEIRAS" xfId="19887"/>
    <cellStyle name="Normal 6 4" xfId="19888"/>
    <cellStyle name="Normal 6 4 2" xfId="19889"/>
    <cellStyle name="Normal 6 4 2 2" xfId="19890"/>
    <cellStyle name="Normal 6 4 2 2 2" xfId="19891"/>
    <cellStyle name="Normal 6 4 2 2 2 2" xfId="19892"/>
    <cellStyle name="Normal 6 4 2 2 2 2 2" xfId="19893"/>
    <cellStyle name="Normal 6 4 2 2 2 3" xfId="19894"/>
    <cellStyle name="Normal 6 4 2 2 2 4" xfId="19895"/>
    <cellStyle name="Normal 6 4 2 2 3" xfId="19896"/>
    <cellStyle name="Normal 6 4 2 2 3 2" xfId="19897"/>
    <cellStyle name="Normal 6 4 2 2 4" xfId="19898"/>
    <cellStyle name="Normal 6 4 2 2 5" xfId="19899"/>
    <cellStyle name="Normal 6 4 2 3" xfId="19900"/>
    <cellStyle name="Normal 6 4 2 3 2" xfId="19901"/>
    <cellStyle name="Normal 6 4 2 3 2 2" xfId="19902"/>
    <cellStyle name="Normal 6 4 2 3 2 2 2" xfId="19903"/>
    <cellStyle name="Normal 6 4 2 3 2 3" xfId="19904"/>
    <cellStyle name="Normal 6 4 2 3 2 4" xfId="19905"/>
    <cellStyle name="Normal 6 4 2 3 3" xfId="19906"/>
    <cellStyle name="Normal 6 4 2 3 3 2" xfId="19907"/>
    <cellStyle name="Normal 6 4 2 3 4" xfId="19908"/>
    <cellStyle name="Normal 6 4 2 3 5" xfId="19909"/>
    <cellStyle name="Normal 6 4 2 4" xfId="19910"/>
    <cellStyle name="Normal 6 4 2 4 2" xfId="19911"/>
    <cellStyle name="Normal 6 4 2 4 2 2" xfId="19912"/>
    <cellStyle name="Normal 6 4 2 4 3" xfId="19913"/>
    <cellStyle name="Normal 6 4 2 4 4" xfId="19914"/>
    <cellStyle name="Normal 6 4 2 5" xfId="19915"/>
    <cellStyle name="Normal 6 4 2 5 2" xfId="19916"/>
    <cellStyle name="Normal 6 4 2 6" xfId="19917"/>
    <cellStyle name="Normal 6 4 2 7" xfId="19918"/>
    <cellStyle name="Normal 6 4_15-FINANCEIRAS" xfId="19919"/>
    <cellStyle name="Normal 6 5" xfId="19920"/>
    <cellStyle name="Normal 6 5 2" xfId="19921"/>
    <cellStyle name="Normal 6 5 2 2" xfId="19922"/>
    <cellStyle name="Normal 6 5 2 2 2" xfId="19923"/>
    <cellStyle name="Normal 6 5 2 2 2 2" xfId="19924"/>
    <cellStyle name="Normal 6 5 2 2 3" xfId="19925"/>
    <cellStyle name="Normal 6 5 2 2 4" xfId="19926"/>
    <cellStyle name="Normal 6 5 2 3" xfId="19927"/>
    <cellStyle name="Normal 6 5 2 3 2" xfId="19928"/>
    <cellStyle name="Normal 6 5 2 4" xfId="19929"/>
    <cellStyle name="Normal 6 5 2 5" xfId="19930"/>
    <cellStyle name="Normal 6 5 3" xfId="19931"/>
    <cellStyle name="Normal 6 5 3 2" xfId="19932"/>
    <cellStyle name="Normal 6 5 3 2 2" xfId="19933"/>
    <cellStyle name="Normal 6 5 3 2 2 2" xfId="19934"/>
    <cellStyle name="Normal 6 5 3 2 3" xfId="19935"/>
    <cellStyle name="Normal 6 5 3 2 4" xfId="19936"/>
    <cellStyle name="Normal 6 5 3 3" xfId="19937"/>
    <cellStyle name="Normal 6 5 3 3 2" xfId="19938"/>
    <cellStyle name="Normal 6 5 3 4" xfId="19939"/>
    <cellStyle name="Normal 6 5 3 5" xfId="19940"/>
    <cellStyle name="Normal 6 5 4" xfId="19941"/>
    <cellStyle name="Normal 6 5_15-FINANCEIRAS" xfId="19942"/>
    <cellStyle name="Normal 6 6" xfId="19943"/>
    <cellStyle name="Normal 6 7" xfId="19944"/>
    <cellStyle name="Normal 6 8" xfId="19945"/>
    <cellStyle name="Normal 6 9" xfId="19946"/>
    <cellStyle name="Normal 6_1.1 - Apuração IRPJ_CSLL - 2100 - 2012_MAI_V1" xfId="19947"/>
    <cellStyle name="Normal 60" xfId="19948"/>
    <cellStyle name="Normal 60 2" xfId="19949"/>
    <cellStyle name="Normal 60 2 2" xfId="19950"/>
    <cellStyle name="Normal 60 2 2 2" xfId="19951"/>
    <cellStyle name="Normal 60 2 2 2 2" xfId="19952"/>
    <cellStyle name="Normal 60 2 2 2 2 2" xfId="19953"/>
    <cellStyle name="Normal 60 2 2 2 3" xfId="19954"/>
    <cellStyle name="Normal 60 2 2 2 4" xfId="19955"/>
    <cellStyle name="Normal 60 2 2 3" xfId="19956"/>
    <cellStyle name="Normal 60 2 2 3 2" xfId="19957"/>
    <cellStyle name="Normal 60 2 2 3 3" xfId="19958"/>
    <cellStyle name="Normal 60 2 2 4" xfId="19959"/>
    <cellStyle name="Normal 60 2 2 5" xfId="19960"/>
    <cellStyle name="Normal 60 2 2 6" xfId="19961"/>
    <cellStyle name="Normal 60 2 3" xfId="19962"/>
    <cellStyle name="Normal 60 2 3 2" xfId="19963"/>
    <cellStyle name="Normal 60 2 3 2 2" xfId="19964"/>
    <cellStyle name="Normal 60 2 3 2 2 2" xfId="19965"/>
    <cellStyle name="Normal 60 2 3 2 3" xfId="19966"/>
    <cellStyle name="Normal 60 2 3 2 4" xfId="19967"/>
    <cellStyle name="Normal 60 2 3 3" xfId="19968"/>
    <cellStyle name="Normal 60 2 3 3 2" xfId="19969"/>
    <cellStyle name="Normal 60 2 3 4" xfId="19970"/>
    <cellStyle name="Normal 60 2 3 5" xfId="19971"/>
    <cellStyle name="Normal 60 2 4" xfId="19972"/>
    <cellStyle name="Normal 60 2 4 2" xfId="19973"/>
    <cellStyle name="Normal 60 2 4 2 2" xfId="19974"/>
    <cellStyle name="Normal 60 2 4 3" xfId="19975"/>
    <cellStyle name="Normal 60 2 4 4" xfId="19976"/>
    <cellStyle name="Normal 60 2 5" xfId="19977"/>
    <cellStyle name="Normal 60 2 5 2" xfId="19978"/>
    <cellStyle name="Normal 60 2 5 3" xfId="19979"/>
    <cellStyle name="Normal 60 2 6" xfId="19980"/>
    <cellStyle name="Normal 60 2 6 2" xfId="19981"/>
    <cellStyle name="Normal 60 2 7" xfId="19982"/>
    <cellStyle name="Normal 60 2 8" xfId="19983"/>
    <cellStyle name="Normal 60 3" xfId="19984"/>
    <cellStyle name="Normal 60 3 2" xfId="19985"/>
    <cellStyle name="Normal 60 3 2 2" xfId="19986"/>
    <cellStyle name="Normal 60 3 2 2 2" xfId="19987"/>
    <cellStyle name="Normal 60 3 2 3" xfId="19988"/>
    <cellStyle name="Normal 60 3 2 4" xfId="19989"/>
    <cellStyle name="Normal 60 3 3" xfId="19990"/>
    <cellStyle name="Normal 60 3 3 2" xfId="19991"/>
    <cellStyle name="Normal 60 3 3 3" xfId="19992"/>
    <cellStyle name="Normal 60 3 4" xfId="19993"/>
    <cellStyle name="Normal 60 3 5" xfId="19994"/>
    <cellStyle name="Normal 60 3 6" xfId="19995"/>
    <cellStyle name="Normal 60 4" xfId="19996"/>
    <cellStyle name="Normal 60 4 2" xfId="19997"/>
    <cellStyle name="Normal 60 4 2 2" xfId="19998"/>
    <cellStyle name="Normal 60 4 2 2 2" xfId="19999"/>
    <cellStyle name="Normal 60 4 2 3" xfId="20000"/>
    <cellStyle name="Normal 60 4 2 4" xfId="20001"/>
    <cellStyle name="Normal 60 4 3" xfId="20002"/>
    <cellStyle name="Normal 60 4 3 2" xfId="20003"/>
    <cellStyle name="Normal 60 4 4" xfId="20004"/>
    <cellStyle name="Normal 60 4 5" xfId="20005"/>
    <cellStyle name="Normal 60 5" xfId="20006"/>
    <cellStyle name="Normal 60 5 2" xfId="20007"/>
    <cellStyle name="Normal 60 5 2 2" xfId="20008"/>
    <cellStyle name="Normal 60 5 3" xfId="20009"/>
    <cellStyle name="Normal 60 5 4" xfId="20010"/>
    <cellStyle name="Normal 60 6" xfId="20011"/>
    <cellStyle name="Normal 60 6 2" xfId="20012"/>
    <cellStyle name="Normal 60 6 3" xfId="20013"/>
    <cellStyle name="Normal 60 7" xfId="20014"/>
    <cellStyle name="Normal 60 7 2" xfId="20015"/>
    <cellStyle name="Normal 60 8" xfId="20016"/>
    <cellStyle name="Normal 60 9" xfId="20017"/>
    <cellStyle name="Normal 60_CV-CF Elevação" xfId="20018"/>
    <cellStyle name="Normal 61" xfId="20019"/>
    <cellStyle name="Normal 61 2" xfId="20020"/>
    <cellStyle name="Normal 61 2 2" xfId="20021"/>
    <cellStyle name="Normal 61 2 2 2" xfId="20022"/>
    <cellStyle name="Normal 61 2 2 2 2" xfId="20023"/>
    <cellStyle name="Normal 61 2 2 2 2 2" xfId="20024"/>
    <cellStyle name="Normal 61 2 2 2 3" xfId="20025"/>
    <cellStyle name="Normal 61 2 2 2 4" xfId="20026"/>
    <cellStyle name="Normal 61 2 2 3" xfId="20027"/>
    <cellStyle name="Normal 61 2 2 3 2" xfId="20028"/>
    <cellStyle name="Normal 61 2 2 3 3" xfId="20029"/>
    <cellStyle name="Normal 61 2 2 4" xfId="20030"/>
    <cellStyle name="Normal 61 2 2 5" xfId="20031"/>
    <cellStyle name="Normal 61 2 2 6" xfId="20032"/>
    <cellStyle name="Normal 61 2 3" xfId="20033"/>
    <cellStyle name="Normal 61 2 3 2" xfId="20034"/>
    <cellStyle name="Normal 61 2 3 2 2" xfId="20035"/>
    <cellStyle name="Normal 61 2 3 2 2 2" xfId="20036"/>
    <cellStyle name="Normal 61 2 3 2 3" xfId="20037"/>
    <cellStyle name="Normal 61 2 3 2 4" xfId="20038"/>
    <cellStyle name="Normal 61 2 3 3" xfId="20039"/>
    <cellStyle name="Normal 61 2 3 3 2" xfId="20040"/>
    <cellStyle name="Normal 61 2 3 4" xfId="20041"/>
    <cellStyle name="Normal 61 2 3 5" xfId="20042"/>
    <cellStyle name="Normal 61 2 4" xfId="20043"/>
    <cellStyle name="Normal 61 2 4 2" xfId="20044"/>
    <cellStyle name="Normal 61 2 4 2 2" xfId="20045"/>
    <cellStyle name="Normal 61 2 4 3" xfId="20046"/>
    <cellStyle name="Normal 61 2 4 4" xfId="20047"/>
    <cellStyle name="Normal 61 2 5" xfId="20048"/>
    <cellStyle name="Normal 61 2 5 2" xfId="20049"/>
    <cellStyle name="Normal 61 2 5 3" xfId="20050"/>
    <cellStyle name="Normal 61 2 6" xfId="20051"/>
    <cellStyle name="Normal 61 2 6 2" xfId="20052"/>
    <cellStyle name="Normal 61 2 7" xfId="20053"/>
    <cellStyle name="Normal 61 2 8" xfId="20054"/>
    <cellStyle name="Normal 61 3" xfId="20055"/>
    <cellStyle name="Normal 61 3 2" xfId="20056"/>
    <cellStyle name="Normal 61 3 2 2" xfId="20057"/>
    <cellStyle name="Normal 61 3 2 2 2" xfId="20058"/>
    <cellStyle name="Normal 61 3 2 3" xfId="20059"/>
    <cellStyle name="Normal 61 3 2 4" xfId="20060"/>
    <cellStyle name="Normal 61 3 3" xfId="20061"/>
    <cellStyle name="Normal 61 3 3 2" xfId="20062"/>
    <cellStyle name="Normal 61 3 3 3" xfId="20063"/>
    <cellStyle name="Normal 61 3 4" xfId="20064"/>
    <cellStyle name="Normal 61 3 5" xfId="20065"/>
    <cellStyle name="Normal 61 3 6" xfId="20066"/>
    <cellStyle name="Normal 61 4" xfId="20067"/>
    <cellStyle name="Normal 61 4 2" xfId="20068"/>
    <cellStyle name="Normal 61 4 2 2" xfId="20069"/>
    <cellStyle name="Normal 61 4 2 2 2" xfId="20070"/>
    <cellStyle name="Normal 61 4 2 3" xfId="20071"/>
    <cellStyle name="Normal 61 4 2 4" xfId="20072"/>
    <cellStyle name="Normal 61 4 3" xfId="20073"/>
    <cellStyle name="Normal 61 4 3 2" xfId="20074"/>
    <cellStyle name="Normal 61 4 4" xfId="20075"/>
    <cellStyle name="Normal 61 4 5" xfId="20076"/>
    <cellStyle name="Normal 61 5" xfId="20077"/>
    <cellStyle name="Normal 61 5 2" xfId="20078"/>
    <cellStyle name="Normal 61 5 2 2" xfId="20079"/>
    <cellStyle name="Normal 61 5 3" xfId="20080"/>
    <cellStyle name="Normal 61 5 4" xfId="20081"/>
    <cellStyle name="Normal 61 6" xfId="20082"/>
    <cellStyle name="Normal 61 6 2" xfId="20083"/>
    <cellStyle name="Normal 61 6 3" xfId="20084"/>
    <cellStyle name="Normal 61 7" xfId="20085"/>
    <cellStyle name="Normal 61 7 2" xfId="20086"/>
    <cellStyle name="Normal 61 8" xfId="20087"/>
    <cellStyle name="Normal 61 9" xfId="20088"/>
    <cellStyle name="Normal 61_CV-CF Elevação" xfId="20089"/>
    <cellStyle name="Normal 62" xfId="20090"/>
    <cellStyle name="Normal 62 2" xfId="20091"/>
    <cellStyle name="Normal 62 2 2" xfId="20092"/>
    <cellStyle name="Normal 62 2 2 2" xfId="20093"/>
    <cellStyle name="Normal 62 2 2 2 2" xfId="20094"/>
    <cellStyle name="Normal 62 2 2 2 2 2" xfId="20095"/>
    <cellStyle name="Normal 62 2 2 2 3" xfId="20096"/>
    <cellStyle name="Normal 62 2 2 2 4" xfId="20097"/>
    <cellStyle name="Normal 62 2 2 3" xfId="20098"/>
    <cellStyle name="Normal 62 2 2 3 2" xfId="20099"/>
    <cellStyle name="Normal 62 2 2 3 3" xfId="20100"/>
    <cellStyle name="Normal 62 2 2 4" xfId="20101"/>
    <cellStyle name="Normal 62 2 2 5" xfId="20102"/>
    <cellStyle name="Normal 62 2 2 6" xfId="20103"/>
    <cellStyle name="Normal 62 2 3" xfId="20104"/>
    <cellStyle name="Normal 62 2 3 2" xfId="20105"/>
    <cellStyle name="Normal 62 2 3 2 2" xfId="20106"/>
    <cellStyle name="Normal 62 2 3 2 2 2" xfId="20107"/>
    <cellStyle name="Normal 62 2 3 2 3" xfId="20108"/>
    <cellStyle name="Normal 62 2 3 2 4" xfId="20109"/>
    <cellStyle name="Normal 62 2 3 3" xfId="20110"/>
    <cellStyle name="Normal 62 2 3 3 2" xfId="20111"/>
    <cellStyle name="Normal 62 2 3 4" xfId="20112"/>
    <cellStyle name="Normal 62 2 3 5" xfId="20113"/>
    <cellStyle name="Normal 62 2 4" xfId="20114"/>
    <cellStyle name="Normal 62 2 4 2" xfId="20115"/>
    <cellStyle name="Normal 62 2 4 2 2" xfId="20116"/>
    <cellStyle name="Normal 62 2 4 3" xfId="20117"/>
    <cellStyle name="Normal 62 2 4 4" xfId="20118"/>
    <cellStyle name="Normal 62 2 5" xfId="20119"/>
    <cellStyle name="Normal 62 2 5 2" xfId="20120"/>
    <cellStyle name="Normal 62 2 5 3" xfId="20121"/>
    <cellStyle name="Normal 62 2 6" xfId="20122"/>
    <cellStyle name="Normal 62 2 6 2" xfId="20123"/>
    <cellStyle name="Normal 62 2 7" xfId="20124"/>
    <cellStyle name="Normal 62 2 8" xfId="20125"/>
    <cellStyle name="Normal 62 3" xfId="20126"/>
    <cellStyle name="Normal 62 3 2" xfId="20127"/>
    <cellStyle name="Normal 62 3 2 2" xfId="20128"/>
    <cellStyle name="Normal 62 3 2 2 2" xfId="20129"/>
    <cellStyle name="Normal 62 3 2 3" xfId="20130"/>
    <cellStyle name="Normal 62 3 2 4" xfId="20131"/>
    <cellStyle name="Normal 62 3 3" xfId="20132"/>
    <cellStyle name="Normal 62 3 3 2" xfId="20133"/>
    <cellStyle name="Normal 62 3 3 3" xfId="20134"/>
    <cellStyle name="Normal 62 3 4" xfId="20135"/>
    <cellStyle name="Normal 62 3 5" xfId="20136"/>
    <cellStyle name="Normal 62 3 6" xfId="20137"/>
    <cellStyle name="Normal 62 4" xfId="20138"/>
    <cellStyle name="Normal 62 4 2" xfId="20139"/>
    <cellStyle name="Normal 62 4 2 2" xfId="20140"/>
    <cellStyle name="Normal 62 4 2 2 2" xfId="20141"/>
    <cellStyle name="Normal 62 4 2 3" xfId="20142"/>
    <cellStyle name="Normal 62 4 2 4" xfId="20143"/>
    <cellStyle name="Normal 62 4 3" xfId="20144"/>
    <cellStyle name="Normal 62 4 3 2" xfId="20145"/>
    <cellStyle name="Normal 62 4 4" xfId="20146"/>
    <cellStyle name="Normal 62 4 5" xfId="20147"/>
    <cellStyle name="Normal 62 5" xfId="20148"/>
    <cellStyle name="Normal 62 5 2" xfId="20149"/>
    <cellStyle name="Normal 62 5 2 2" xfId="20150"/>
    <cellStyle name="Normal 62 5 3" xfId="20151"/>
    <cellStyle name="Normal 62 5 4" xfId="20152"/>
    <cellStyle name="Normal 62 6" xfId="20153"/>
    <cellStyle name="Normal 62 6 2" xfId="20154"/>
    <cellStyle name="Normal 62 6 3" xfId="20155"/>
    <cellStyle name="Normal 62 7" xfId="20156"/>
    <cellStyle name="Normal 62 7 2" xfId="20157"/>
    <cellStyle name="Normal 62 8" xfId="20158"/>
    <cellStyle name="Normal 62 9" xfId="20159"/>
    <cellStyle name="Normal 62_CV-CF Elevação" xfId="20160"/>
    <cellStyle name="Normal 63" xfId="20161"/>
    <cellStyle name="Normal 63 2" xfId="20162"/>
    <cellStyle name="Normal 63 2 2" xfId="20163"/>
    <cellStyle name="Normal 63 2 2 2" xfId="20164"/>
    <cellStyle name="Normal 63 2 2 2 2" xfId="20165"/>
    <cellStyle name="Normal 63 2 2 2 2 2" xfId="20166"/>
    <cellStyle name="Normal 63 2 2 2 3" xfId="20167"/>
    <cellStyle name="Normal 63 2 2 2 4" xfId="20168"/>
    <cellStyle name="Normal 63 2 2 3" xfId="20169"/>
    <cellStyle name="Normal 63 2 2 3 2" xfId="20170"/>
    <cellStyle name="Normal 63 2 2 3 3" xfId="20171"/>
    <cellStyle name="Normal 63 2 2 4" xfId="20172"/>
    <cellStyle name="Normal 63 2 2 5" xfId="20173"/>
    <cellStyle name="Normal 63 2 2 6" xfId="20174"/>
    <cellStyle name="Normal 63 2 3" xfId="20175"/>
    <cellStyle name="Normal 63 2 3 2" xfId="20176"/>
    <cellStyle name="Normal 63 2 3 2 2" xfId="20177"/>
    <cellStyle name="Normal 63 2 3 2 2 2" xfId="20178"/>
    <cellStyle name="Normal 63 2 3 2 3" xfId="20179"/>
    <cellStyle name="Normal 63 2 3 2 4" xfId="20180"/>
    <cellStyle name="Normal 63 2 3 3" xfId="20181"/>
    <cellStyle name="Normal 63 2 3 3 2" xfId="20182"/>
    <cellStyle name="Normal 63 2 3 4" xfId="20183"/>
    <cellStyle name="Normal 63 2 3 5" xfId="20184"/>
    <cellStyle name="Normal 63 2 4" xfId="20185"/>
    <cellStyle name="Normal 63 2 4 2" xfId="20186"/>
    <cellStyle name="Normal 63 2 4 2 2" xfId="20187"/>
    <cellStyle name="Normal 63 2 4 3" xfId="20188"/>
    <cellStyle name="Normal 63 2 4 4" xfId="20189"/>
    <cellStyle name="Normal 63 2 5" xfId="20190"/>
    <cellStyle name="Normal 63 2 5 2" xfId="20191"/>
    <cellStyle name="Normal 63 2 5 3" xfId="20192"/>
    <cellStyle name="Normal 63 2 6" xfId="20193"/>
    <cellStyle name="Normal 63 2 6 2" xfId="20194"/>
    <cellStyle name="Normal 63 2 7" xfId="20195"/>
    <cellStyle name="Normal 63 2 8" xfId="20196"/>
    <cellStyle name="Normal 63 2_COMGAS" xfId="20197"/>
    <cellStyle name="Normal 63 3" xfId="20198"/>
    <cellStyle name="Normal 63 3 2" xfId="20199"/>
    <cellStyle name="Normal 63 3 2 2" xfId="20200"/>
    <cellStyle name="Normal 63 3 2 2 2" xfId="20201"/>
    <cellStyle name="Normal 63 3 2 3" xfId="20202"/>
    <cellStyle name="Normal 63 3 2 4" xfId="20203"/>
    <cellStyle name="Normal 63 3 3" xfId="20204"/>
    <cellStyle name="Normal 63 3 3 2" xfId="20205"/>
    <cellStyle name="Normal 63 3 3 3" xfId="20206"/>
    <cellStyle name="Normal 63 3 4" xfId="20207"/>
    <cellStyle name="Normal 63 3 5" xfId="20208"/>
    <cellStyle name="Normal 63 3 6" xfId="20209"/>
    <cellStyle name="Normal 63 4" xfId="20210"/>
    <cellStyle name="Normal 63 4 2" xfId="20211"/>
    <cellStyle name="Normal 63 4 2 2" xfId="20212"/>
    <cellStyle name="Normal 63 4 2 2 2" xfId="20213"/>
    <cellStyle name="Normal 63 4 2 3" xfId="20214"/>
    <cellStyle name="Normal 63 4 2 4" xfId="20215"/>
    <cellStyle name="Normal 63 4 3" xfId="20216"/>
    <cellStyle name="Normal 63 4 3 2" xfId="20217"/>
    <cellStyle name="Normal 63 4 4" xfId="20218"/>
    <cellStyle name="Normal 63 4 5" xfId="20219"/>
    <cellStyle name="Normal 63 5" xfId="20220"/>
    <cellStyle name="Normal 63 5 2" xfId="20221"/>
    <cellStyle name="Normal 63 5 2 2" xfId="20222"/>
    <cellStyle name="Normal 63 5 2_Dep_Judiciais-Contingências" xfId="20223"/>
    <cellStyle name="Normal 63 5 3" xfId="20224"/>
    <cellStyle name="Normal 63 5 4" xfId="20225"/>
    <cellStyle name="Normal 63 6" xfId="20226"/>
    <cellStyle name="Normal 63 6 2" xfId="20227"/>
    <cellStyle name="Normal 63 6 3" xfId="20228"/>
    <cellStyle name="Normal 63 7" xfId="20229"/>
    <cellStyle name="Normal 63 7 2" xfId="20230"/>
    <cellStyle name="Normal 63 8" xfId="20231"/>
    <cellStyle name="Normal 63 9" xfId="20232"/>
    <cellStyle name="Normal 63_CV-CF Elevação" xfId="20233"/>
    <cellStyle name="Normal 64" xfId="20234"/>
    <cellStyle name="Normal 64 2" xfId="20235"/>
    <cellStyle name="Normal 64 2 2" xfId="20236"/>
    <cellStyle name="Normal 64 2 2 2" xfId="20237"/>
    <cellStyle name="Normal 64 2 2 2 2" xfId="20238"/>
    <cellStyle name="Normal 64 2 2 2 2 2" xfId="20239"/>
    <cellStyle name="Normal 64 2 2 2 3" xfId="20240"/>
    <cellStyle name="Normal 64 2 2 2 4" xfId="20241"/>
    <cellStyle name="Normal 64 2 2 3" xfId="20242"/>
    <cellStyle name="Normal 64 2 2 3 2" xfId="20243"/>
    <cellStyle name="Normal 64 2 2 3 3" xfId="20244"/>
    <cellStyle name="Normal 64 2 2 4" xfId="20245"/>
    <cellStyle name="Normal 64 2 2 5" xfId="20246"/>
    <cellStyle name="Normal 64 2 2 6" xfId="20247"/>
    <cellStyle name="Normal 64 2 3" xfId="20248"/>
    <cellStyle name="Normal 64 2 3 2" xfId="20249"/>
    <cellStyle name="Normal 64 2 3 2 2" xfId="20250"/>
    <cellStyle name="Normal 64 2 3 2 2 2" xfId="20251"/>
    <cellStyle name="Normal 64 2 3 2 3" xfId="20252"/>
    <cellStyle name="Normal 64 2 3 2 4" xfId="20253"/>
    <cellStyle name="Normal 64 2 3 3" xfId="20254"/>
    <cellStyle name="Normal 64 2 3 3 2" xfId="20255"/>
    <cellStyle name="Normal 64 2 3 4" xfId="20256"/>
    <cellStyle name="Normal 64 2 3 5" xfId="20257"/>
    <cellStyle name="Normal 64 2 4" xfId="20258"/>
    <cellStyle name="Normal 64 2 4 2" xfId="20259"/>
    <cellStyle name="Normal 64 2 4 2 2" xfId="20260"/>
    <cellStyle name="Normal 64 2 4 3" xfId="20261"/>
    <cellStyle name="Normal 64 2 4 4" xfId="20262"/>
    <cellStyle name="Normal 64 2 5" xfId="20263"/>
    <cellStyle name="Normal 64 2 5 2" xfId="20264"/>
    <cellStyle name="Normal 64 2 5 3" xfId="20265"/>
    <cellStyle name="Normal 64 2 6" xfId="20266"/>
    <cellStyle name="Normal 64 2 6 2" xfId="20267"/>
    <cellStyle name="Normal 64 2 7" xfId="20268"/>
    <cellStyle name="Normal 64 2 8" xfId="20269"/>
    <cellStyle name="Normal 64 3" xfId="20270"/>
    <cellStyle name="Normal 64 3 2" xfId="20271"/>
    <cellStyle name="Normal 64 3 2 2" xfId="20272"/>
    <cellStyle name="Normal 64 3 2 2 2" xfId="20273"/>
    <cellStyle name="Normal 64 3 2 3" xfId="20274"/>
    <cellStyle name="Normal 64 3 2 4" xfId="20275"/>
    <cellStyle name="Normal 64 3 3" xfId="20276"/>
    <cellStyle name="Normal 64 3 3 2" xfId="20277"/>
    <cellStyle name="Normal 64 3 3 3" xfId="20278"/>
    <cellStyle name="Normal 64 3 4" xfId="20279"/>
    <cellStyle name="Normal 64 3 5" xfId="20280"/>
    <cellStyle name="Normal 64 3 6" xfId="20281"/>
    <cellStyle name="Normal 64 4" xfId="20282"/>
    <cellStyle name="Normal 64 4 2" xfId="20283"/>
    <cellStyle name="Normal 64 4 2 2" xfId="20284"/>
    <cellStyle name="Normal 64 4 2 2 2" xfId="20285"/>
    <cellStyle name="Normal 64 4 2 3" xfId="20286"/>
    <cellStyle name="Normal 64 4 2 4" xfId="20287"/>
    <cellStyle name="Normal 64 4 3" xfId="20288"/>
    <cellStyle name="Normal 64 4 3 2" xfId="20289"/>
    <cellStyle name="Normal 64 4 4" xfId="20290"/>
    <cellStyle name="Normal 64 4 5" xfId="20291"/>
    <cellStyle name="Normal 64 5" xfId="20292"/>
    <cellStyle name="Normal 64 5 2" xfId="20293"/>
    <cellStyle name="Normal 64 5 2 2" xfId="20294"/>
    <cellStyle name="Normal 64 5 3" xfId="20295"/>
    <cellStyle name="Normal 64 5 4" xfId="20296"/>
    <cellStyle name="Normal 64 6" xfId="20297"/>
    <cellStyle name="Normal 64 6 2" xfId="20298"/>
    <cellStyle name="Normal 64 6 3" xfId="20299"/>
    <cellStyle name="Normal 64 7" xfId="20300"/>
    <cellStyle name="Normal 64 7 2" xfId="20301"/>
    <cellStyle name="Normal 64 8" xfId="20302"/>
    <cellStyle name="Normal 64 9" xfId="20303"/>
    <cellStyle name="Normal 64_COMGAS" xfId="20304"/>
    <cellStyle name="Normal 65" xfId="20305"/>
    <cellStyle name="Normal 65 2" xfId="20306"/>
    <cellStyle name="Normal 65 2 2" xfId="20307"/>
    <cellStyle name="Normal 65 2 2 2" xfId="20308"/>
    <cellStyle name="Normal 65 2 2 2 2" xfId="20309"/>
    <cellStyle name="Normal 65 2 2 2 2 2" xfId="20310"/>
    <cellStyle name="Normal 65 2 2 2 3" xfId="20311"/>
    <cellStyle name="Normal 65 2 2 2 4" xfId="20312"/>
    <cellStyle name="Normal 65 2 2 3" xfId="20313"/>
    <cellStyle name="Normal 65 2 2 3 2" xfId="20314"/>
    <cellStyle name="Normal 65 2 2 3 3" xfId="20315"/>
    <cellStyle name="Normal 65 2 2 4" xfId="20316"/>
    <cellStyle name="Normal 65 2 2 5" xfId="20317"/>
    <cellStyle name="Normal 65 2 2 6" xfId="20318"/>
    <cellStyle name="Normal 65 2 3" xfId="20319"/>
    <cellStyle name="Normal 65 2 3 2" xfId="20320"/>
    <cellStyle name="Normal 65 2 3 2 2" xfId="20321"/>
    <cellStyle name="Normal 65 2 3 2 2 2" xfId="20322"/>
    <cellStyle name="Normal 65 2 3 2 3" xfId="20323"/>
    <cellStyle name="Normal 65 2 3 2 4" xfId="20324"/>
    <cellStyle name="Normal 65 2 3 3" xfId="20325"/>
    <cellStyle name="Normal 65 2 3 3 2" xfId="20326"/>
    <cellStyle name="Normal 65 2 3 4" xfId="20327"/>
    <cellStyle name="Normal 65 2 3 5" xfId="20328"/>
    <cellStyle name="Normal 65 2 4" xfId="20329"/>
    <cellStyle name="Normal 65 2 4 2" xfId="20330"/>
    <cellStyle name="Normal 65 2 4 2 2" xfId="20331"/>
    <cellStyle name="Normal 65 2 4 3" xfId="20332"/>
    <cellStyle name="Normal 65 2 4 4" xfId="20333"/>
    <cellStyle name="Normal 65 2 5" xfId="20334"/>
    <cellStyle name="Normal 65 2 5 2" xfId="20335"/>
    <cellStyle name="Normal 65 2 5 3" xfId="20336"/>
    <cellStyle name="Normal 65 2 6" xfId="20337"/>
    <cellStyle name="Normal 65 2 6 2" xfId="20338"/>
    <cellStyle name="Normal 65 2 7" xfId="20339"/>
    <cellStyle name="Normal 65 2 8" xfId="20340"/>
    <cellStyle name="Normal 65 3" xfId="20341"/>
    <cellStyle name="Normal 65 3 2" xfId="20342"/>
    <cellStyle name="Normal 65 3 2 2" xfId="20343"/>
    <cellStyle name="Normal 65 3 2 2 2" xfId="20344"/>
    <cellStyle name="Normal 65 3 2 3" xfId="20345"/>
    <cellStyle name="Normal 65 3 2 4" xfId="20346"/>
    <cellStyle name="Normal 65 3 3" xfId="20347"/>
    <cellStyle name="Normal 65 3 3 2" xfId="20348"/>
    <cellStyle name="Normal 65 3 3 3" xfId="20349"/>
    <cellStyle name="Normal 65 3 4" xfId="20350"/>
    <cellStyle name="Normal 65 3 5" xfId="20351"/>
    <cellStyle name="Normal 65 3 6" xfId="20352"/>
    <cellStyle name="Normal 65 4" xfId="20353"/>
    <cellStyle name="Normal 65 4 2" xfId="20354"/>
    <cellStyle name="Normal 65 4 2 2" xfId="20355"/>
    <cellStyle name="Normal 65 4 2 2 2" xfId="20356"/>
    <cellStyle name="Normal 65 4 2 3" xfId="20357"/>
    <cellStyle name="Normal 65 4 2 4" xfId="20358"/>
    <cellStyle name="Normal 65 4 3" xfId="20359"/>
    <cellStyle name="Normal 65 4 3 2" xfId="20360"/>
    <cellStyle name="Normal 65 4 4" xfId="20361"/>
    <cellStyle name="Normal 65 4 5" xfId="20362"/>
    <cellStyle name="Normal 65 5" xfId="20363"/>
    <cellStyle name="Normal 65 5 2" xfId="20364"/>
    <cellStyle name="Normal 65 5 2 2" xfId="20365"/>
    <cellStyle name="Normal 65 5 3" xfId="20366"/>
    <cellStyle name="Normal 65 5 4" xfId="20367"/>
    <cellStyle name="Normal 65 6" xfId="20368"/>
    <cellStyle name="Normal 65 6 2" xfId="20369"/>
    <cellStyle name="Normal 65 6 3" xfId="20370"/>
    <cellStyle name="Normal 65 7" xfId="20371"/>
    <cellStyle name="Normal 65 7 2" xfId="20372"/>
    <cellStyle name="Normal 65 8" xfId="20373"/>
    <cellStyle name="Normal 65 9" xfId="20374"/>
    <cellStyle name="Normal 66" xfId="20375"/>
    <cellStyle name="Normal 66 2" xfId="20376"/>
    <cellStyle name="Normal 66 2 2" xfId="20377"/>
    <cellStyle name="Normal 66 2 2 2" xfId="20378"/>
    <cellStyle name="Normal 66 2 2 2 2" xfId="20379"/>
    <cellStyle name="Normal 66 2 2 2 2 2" xfId="20380"/>
    <cellStyle name="Normal 66 2 2 2 3" xfId="20381"/>
    <cellStyle name="Normal 66 2 2 2 4" xfId="20382"/>
    <cellStyle name="Normal 66 2 2 3" xfId="20383"/>
    <cellStyle name="Normal 66 2 2 3 2" xfId="20384"/>
    <cellStyle name="Normal 66 2 2 3 3" xfId="20385"/>
    <cellStyle name="Normal 66 2 2 4" xfId="20386"/>
    <cellStyle name="Normal 66 2 2 5" xfId="20387"/>
    <cellStyle name="Normal 66 2 2 6" xfId="20388"/>
    <cellStyle name="Normal 66 2 3" xfId="20389"/>
    <cellStyle name="Normal 66 2 3 2" xfId="20390"/>
    <cellStyle name="Normal 66 2 3 2 2" xfId="20391"/>
    <cellStyle name="Normal 66 2 3 2 2 2" xfId="20392"/>
    <cellStyle name="Normal 66 2 3 2 3" xfId="20393"/>
    <cellStyle name="Normal 66 2 3 2 4" xfId="20394"/>
    <cellStyle name="Normal 66 2 3 3" xfId="20395"/>
    <cellStyle name="Normal 66 2 3 3 2" xfId="20396"/>
    <cellStyle name="Normal 66 2 3 4" xfId="20397"/>
    <cellStyle name="Normal 66 2 3 5" xfId="20398"/>
    <cellStyle name="Normal 66 2 4" xfId="20399"/>
    <cellStyle name="Normal 66 2 4 2" xfId="20400"/>
    <cellStyle name="Normal 66 2 4 2 2" xfId="20401"/>
    <cellStyle name="Normal 66 2 4 3" xfId="20402"/>
    <cellStyle name="Normal 66 2 4 4" xfId="20403"/>
    <cellStyle name="Normal 66 2 5" xfId="20404"/>
    <cellStyle name="Normal 66 2 5 2" xfId="20405"/>
    <cellStyle name="Normal 66 2 5 3" xfId="20406"/>
    <cellStyle name="Normal 66 2 6" xfId="20407"/>
    <cellStyle name="Normal 66 2 6 2" xfId="20408"/>
    <cellStyle name="Normal 66 2 7" xfId="20409"/>
    <cellStyle name="Normal 66 2 8" xfId="20410"/>
    <cellStyle name="Normal 66 3" xfId="20411"/>
    <cellStyle name="Normal 66 3 2" xfId="20412"/>
    <cellStyle name="Normal 66 3 2 2" xfId="20413"/>
    <cellStyle name="Normal 66 3 2 2 2" xfId="20414"/>
    <cellStyle name="Normal 66 3 2 3" xfId="20415"/>
    <cellStyle name="Normal 66 3 2 4" xfId="20416"/>
    <cellStyle name="Normal 66 3 3" xfId="20417"/>
    <cellStyle name="Normal 66 3 3 2" xfId="20418"/>
    <cellStyle name="Normal 66 3 3 3" xfId="20419"/>
    <cellStyle name="Normal 66 3 4" xfId="20420"/>
    <cellStyle name="Normal 66 3 5" xfId="20421"/>
    <cellStyle name="Normal 66 3 6" xfId="20422"/>
    <cellStyle name="Normal 66 4" xfId="20423"/>
    <cellStyle name="Normal 66 4 2" xfId="20424"/>
    <cellStyle name="Normal 66 4 2 2" xfId="20425"/>
    <cellStyle name="Normal 66 4 2 2 2" xfId="20426"/>
    <cellStyle name="Normal 66 4 2 3" xfId="20427"/>
    <cellStyle name="Normal 66 4 2 4" xfId="20428"/>
    <cellStyle name="Normal 66 4 3" xfId="20429"/>
    <cellStyle name="Normal 66 4 3 2" xfId="20430"/>
    <cellStyle name="Normal 66 4 4" xfId="20431"/>
    <cellStyle name="Normal 66 4 5" xfId="20432"/>
    <cellStyle name="Normal 66 5" xfId="20433"/>
    <cellStyle name="Normal 66 5 2" xfId="20434"/>
    <cellStyle name="Normal 66 5 2 2" xfId="20435"/>
    <cellStyle name="Normal 66 5 3" xfId="20436"/>
    <cellStyle name="Normal 66 5 4" xfId="20437"/>
    <cellStyle name="Normal 66 6" xfId="20438"/>
    <cellStyle name="Normal 66 6 2" xfId="20439"/>
    <cellStyle name="Normal 66 6 3" xfId="20440"/>
    <cellStyle name="Normal 66 7" xfId="20441"/>
    <cellStyle name="Normal 66 7 2" xfId="20442"/>
    <cellStyle name="Normal 66 8" xfId="20443"/>
    <cellStyle name="Normal 66 9" xfId="20444"/>
    <cellStyle name="Normal 67" xfId="20445"/>
    <cellStyle name="Normal 67 2" xfId="20446"/>
    <cellStyle name="Normal 67 2 2" xfId="20447"/>
    <cellStyle name="Normal 67 2 2 2" xfId="20448"/>
    <cellStyle name="Normal 67 2 2 2 2" xfId="20449"/>
    <cellStyle name="Normal 67 2 2 2 2 2" xfId="20450"/>
    <cellStyle name="Normal 67 2 2 2 3" xfId="20451"/>
    <cellStyle name="Normal 67 2 2 2 4" xfId="20452"/>
    <cellStyle name="Normal 67 2 2 3" xfId="20453"/>
    <cellStyle name="Normal 67 2 2 3 2" xfId="20454"/>
    <cellStyle name="Normal 67 2 2 3 3" xfId="20455"/>
    <cellStyle name="Normal 67 2 2 4" xfId="20456"/>
    <cellStyle name="Normal 67 2 2 5" xfId="20457"/>
    <cellStyle name="Normal 67 2 2 6" xfId="20458"/>
    <cellStyle name="Normal 67 2 3" xfId="20459"/>
    <cellStyle name="Normal 67 2 3 2" xfId="20460"/>
    <cellStyle name="Normal 67 2 3 2 2" xfId="20461"/>
    <cellStyle name="Normal 67 2 3 2 2 2" xfId="20462"/>
    <cellStyle name="Normal 67 2 3 2 3" xfId="20463"/>
    <cellStyle name="Normal 67 2 3 2 4" xfId="20464"/>
    <cellStyle name="Normal 67 2 3 3" xfId="20465"/>
    <cellStyle name="Normal 67 2 3 3 2" xfId="20466"/>
    <cellStyle name="Normal 67 2 3 4" xfId="20467"/>
    <cellStyle name="Normal 67 2 3 5" xfId="20468"/>
    <cellStyle name="Normal 67 2 4" xfId="20469"/>
    <cellStyle name="Normal 67 2 4 2" xfId="20470"/>
    <cellStyle name="Normal 67 2 4 2 2" xfId="20471"/>
    <cellStyle name="Normal 67 2 4 3" xfId="20472"/>
    <cellStyle name="Normal 67 2 4 4" xfId="20473"/>
    <cellStyle name="Normal 67 2 5" xfId="20474"/>
    <cellStyle name="Normal 67 2 5 2" xfId="20475"/>
    <cellStyle name="Normal 67 2 5 3" xfId="20476"/>
    <cellStyle name="Normal 67 2 6" xfId="20477"/>
    <cellStyle name="Normal 67 2 6 2" xfId="20478"/>
    <cellStyle name="Normal 67 2 7" xfId="20479"/>
    <cellStyle name="Normal 67 2 8" xfId="20480"/>
    <cellStyle name="Normal 67 2_COMGAS" xfId="20481"/>
    <cellStyle name="Normal 67 3" xfId="20482"/>
    <cellStyle name="Normal 67 3 2" xfId="20483"/>
    <cellStyle name="Normal 67 3 2 2" xfId="20484"/>
    <cellStyle name="Normal 67 3 2 2 2" xfId="20485"/>
    <cellStyle name="Normal 67 3 2 3" xfId="20486"/>
    <cellStyle name="Normal 67 3 2 4" xfId="20487"/>
    <cellStyle name="Normal 67 3 3" xfId="20488"/>
    <cellStyle name="Normal 67 3 3 2" xfId="20489"/>
    <cellStyle name="Normal 67 3 3 3" xfId="20490"/>
    <cellStyle name="Normal 67 3 4" xfId="20491"/>
    <cellStyle name="Normal 67 3 5" xfId="20492"/>
    <cellStyle name="Normal 67 3 6" xfId="20493"/>
    <cellStyle name="Normal 67 4" xfId="20494"/>
    <cellStyle name="Normal 67 4 2" xfId="20495"/>
    <cellStyle name="Normal 67 4 2 2" xfId="20496"/>
    <cellStyle name="Normal 67 4 2 2 2" xfId="20497"/>
    <cellStyle name="Normal 67 4 2 3" xfId="20498"/>
    <cellStyle name="Normal 67 4 2 4" xfId="20499"/>
    <cellStyle name="Normal 67 4 3" xfId="20500"/>
    <cellStyle name="Normal 67 4 3 2" xfId="20501"/>
    <cellStyle name="Normal 67 4 4" xfId="20502"/>
    <cellStyle name="Normal 67 4 5" xfId="20503"/>
    <cellStyle name="Normal 67 5" xfId="20504"/>
    <cellStyle name="Normal 67 5 2" xfId="20505"/>
    <cellStyle name="Normal 67 5 2 2" xfId="20506"/>
    <cellStyle name="Normal 67 5 3" xfId="20507"/>
    <cellStyle name="Normal 67 5 4" xfId="20508"/>
    <cellStyle name="Normal 67 6" xfId="20509"/>
    <cellStyle name="Normal 67 6 2" xfId="20510"/>
    <cellStyle name="Normal 67 6 3" xfId="20511"/>
    <cellStyle name="Normal 67 7" xfId="20512"/>
    <cellStyle name="Normal 67 7 2" xfId="20513"/>
    <cellStyle name="Normal 67 8" xfId="20514"/>
    <cellStyle name="Normal 67 9" xfId="20515"/>
    <cellStyle name="Normal 67_CV-CF Elevação" xfId="20516"/>
    <cellStyle name="Normal 68" xfId="20517"/>
    <cellStyle name="Normal 68 2" xfId="20518"/>
    <cellStyle name="Normal 68 2 2" xfId="20519"/>
    <cellStyle name="Normal 68 2 2 2" xfId="20520"/>
    <cellStyle name="Normal 68 2 2 2 2" xfId="20521"/>
    <cellStyle name="Normal 68 2 2 2 2 2" xfId="20522"/>
    <cellStyle name="Normal 68 2 2 2 3" xfId="20523"/>
    <cellStyle name="Normal 68 2 2 2 4" xfId="20524"/>
    <cellStyle name="Normal 68 2 2 3" xfId="20525"/>
    <cellStyle name="Normal 68 2 2 3 2" xfId="20526"/>
    <cellStyle name="Normal 68 2 2 3 3" xfId="20527"/>
    <cellStyle name="Normal 68 2 2 4" xfId="20528"/>
    <cellStyle name="Normal 68 2 2 5" xfId="20529"/>
    <cellStyle name="Normal 68 2 2 6" xfId="20530"/>
    <cellStyle name="Normal 68 2 3" xfId="20531"/>
    <cellStyle name="Normal 68 2 3 2" xfId="20532"/>
    <cellStyle name="Normal 68 2 3 2 2" xfId="20533"/>
    <cellStyle name="Normal 68 2 3 2 2 2" xfId="20534"/>
    <cellStyle name="Normal 68 2 3 2 3" xfId="20535"/>
    <cellStyle name="Normal 68 2 3 2 4" xfId="20536"/>
    <cellStyle name="Normal 68 2 3 3" xfId="20537"/>
    <cellStyle name="Normal 68 2 3 3 2" xfId="20538"/>
    <cellStyle name="Normal 68 2 3 4" xfId="20539"/>
    <cellStyle name="Normal 68 2 3 5" xfId="20540"/>
    <cellStyle name="Normal 68 2 4" xfId="20541"/>
    <cellStyle name="Normal 68 2 4 2" xfId="20542"/>
    <cellStyle name="Normal 68 2 4 2 2" xfId="20543"/>
    <cellStyle name="Normal 68 2 4 3" xfId="20544"/>
    <cellStyle name="Normal 68 2 4 4" xfId="20545"/>
    <cellStyle name="Normal 68 2 5" xfId="20546"/>
    <cellStyle name="Normal 68 2 5 2" xfId="20547"/>
    <cellStyle name="Normal 68 2 5 3" xfId="20548"/>
    <cellStyle name="Normal 68 2 6" xfId="20549"/>
    <cellStyle name="Normal 68 2 6 2" xfId="20550"/>
    <cellStyle name="Normal 68 2 7" xfId="20551"/>
    <cellStyle name="Normal 68 2 8" xfId="20552"/>
    <cellStyle name="Normal 68 3" xfId="20553"/>
    <cellStyle name="Normal 68 3 2" xfId="20554"/>
    <cellStyle name="Normal 68 3 2 2" xfId="20555"/>
    <cellStyle name="Normal 68 3 2 2 2" xfId="20556"/>
    <cellStyle name="Normal 68 3 2 3" xfId="20557"/>
    <cellStyle name="Normal 68 3 2 4" xfId="20558"/>
    <cellStyle name="Normal 68 3 2 5" xfId="20559"/>
    <cellStyle name="Normal 68 3 3" xfId="20560"/>
    <cellStyle name="Normal 68 3 3 2" xfId="20561"/>
    <cellStyle name="Normal 68 3 3 3" xfId="20562"/>
    <cellStyle name="Normal 68 3 4" xfId="20563"/>
    <cellStyle name="Normal 68 3 5" xfId="20564"/>
    <cellStyle name="Normal 68 3 6" xfId="20565"/>
    <cellStyle name="Normal 68 4" xfId="20566"/>
    <cellStyle name="Normal 68 4 2" xfId="20567"/>
    <cellStyle name="Normal 68 4 2 2" xfId="20568"/>
    <cellStyle name="Normal 68 4 2 2 2" xfId="20569"/>
    <cellStyle name="Normal 68 4 2 3" xfId="20570"/>
    <cellStyle name="Normal 68 4 2 4" xfId="20571"/>
    <cellStyle name="Normal 68 4 3" xfId="20572"/>
    <cellStyle name="Normal 68 4 3 2" xfId="20573"/>
    <cellStyle name="Normal 68 4 4" xfId="20574"/>
    <cellStyle name="Normal 68 4 5" xfId="20575"/>
    <cellStyle name="Normal 68 5" xfId="20576"/>
    <cellStyle name="Normal 68 5 2" xfId="20577"/>
    <cellStyle name="Normal 68 5 2 2" xfId="20578"/>
    <cellStyle name="Normal 68 5 3" xfId="20579"/>
    <cellStyle name="Normal 68 5 4" xfId="20580"/>
    <cellStyle name="Normal 68 6" xfId="20581"/>
    <cellStyle name="Normal 68 6 2" xfId="20582"/>
    <cellStyle name="Normal 68 6 3" xfId="20583"/>
    <cellStyle name="Normal 68 7" xfId="20584"/>
    <cellStyle name="Normal 68 7 2" xfId="20585"/>
    <cellStyle name="Normal 68 8" xfId="20586"/>
    <cellStyle name="Normal 68 9" xfId="20587"/>
    <cellStyle name="Normal 68_COMGAS" xfId="20588"/>
    <cellStyle name="Normal 69" xfId="20589"/>
    <cellStyle name="Normal 69 2" xfId="20590"/>
    <cellStyle name="Normal 69 2 2" xfId="20591"/>
    <cellStyle name="Normal 69 2 2 2" xfId="20592"/>
    <cellStyle name="Normal 69 2 2 2 2" xfId="20593"/>
    <cellStyle name="Normal 69 2 2 2 2 2" xfId="20594"/>
    <cellStyle name="Normal 69 2 2 2 3" xfId="20595"/>
    <cellStyle name="Normal 69 2 2 2 4" xfId="20596"/>
    <cellStyle name="Normal 69 2 2 3" xfId="20597"/>
    <cellStyle name="Normal 69 2 2 3 2" xfId="20598"/>
    <cellStyle name="Normal 69 2 2 3 3" xfId="20599"/>
    <cellStyle name="Normal 69 2 2 4" xfId="20600"/>
    <cellStyle name="Normal 69 2 2 5" xfId="20601"/>
    <cellStyle name="Normal 69 2 2 6" xfId="20602"/>
    <cellStyle name="Normal 69 2 3" xfId="20603"/>
    <cellStyle name="Normal 69 2 3 2" xfId="20604"/>
    <cellStyle name="Normal 69 2 3 2 2" xfId="20605"/>
    <cellStyle name="Normal 69 2 3 2 2 2" xfId="20606"/>
    <cellStyle name="Normal 69 2 3 2 3" xfId="20607"/>
    <cellStyle name="Normal 69 2 3 2 4" xfId="20608"/>
    <cellStyle name="Normal 69 2 3 3" xfId="20609"/>
    <cellStyle name="Normal 69 2 3 3 2" xfId="20610"/>
    <cellStyle name="Normal 69 2 3 4" xfId="20611"/>
    <cellStyle name="Normal 69 2 3 5" xfId="20612"/>
    <cellStyle name="Normal 69 2 4" xfId="20613"/>
    <cellStyle name="Normal 69 2 4 2" xfId="20614"/>
    <cellStyle name="Normal 69 2 4 2 2" xfId="20615"/>
    <cellStyle name="Normal 69 2 4 3" xfId="20616"/>
    <cellStyle name="Normal 69 2 4 4" xfId="20617"/>
    <cellStyle name="Normal 69 2 5" xfId="20618"/>
    <cellStyle name="Normal 69 2 5 2" xfId="20619"/>
    <cellStyle name="Normal 69 2 5 3" xfId="20620"/>
    <cellStyle name="Normal 69 2 6" xfId="20621"/>
    <cellStyle name="Normal 69 2 6 2" xfId="20622"/>
    <cellStyle name="Normal 69 2 7" xfId="20623"/>
    <cellStyle name="Normal 69 2 8" xfId="20624"/>
    <cellStyle name="Normal 69 3" xfId="20625"/>
    <cellStyle name="Normal 69 3 2" xfId="20626"/>
    <cellStyle name="Normal 69 3 2 2" xfId="20627"/>
    <cellStyle name="Normal 69 3 2 2 2" xfId="20628"/>
    <cellStyle name="Normal 69 3 2 3" xfId="20629"/>
    <cellStyle name="Normal 69 3 2 4" xfId="20630"/>
    <cellStyle name="Normal 69 3 2 5" xfId="20631"/>
    <cellStyle name="Normal 69 3 3" xfId="20632"/>
    <cellStyle name="Normal 69 3 3 2" xfId="20633"/>
    <cellStyle name="Normal 69 3 3 3" xfId="20634"/>
    <cellStyle name="Normal 69 3 4" xfId="20635"/>
    <cellStyle name="Normal 69 3 5" xfId="20636"/>
    <cellStyle name="Normal 69 3 6" xfId="20637"/>
    <cellStyle name="Normal 69 4" xfId="20638"/>
    <cellStyle name="Normal 69 4 2" xfId="20639"/>
    <cellStyle name="Normal 69 4 2 2" xfId="20640"/>
    <cellStyle name="Normal 69 4 2 2 2" xfId="20641"/>
    <cellStyle name="Normal 69 4 2 3" xfId="20642"/>
    <cellStyle name="Normal 69 4 2 4" xfId="20643"/>
    <cellStyle name="Normal 69 4 3" xfId="20644"/>
    <cellStyle name="Normal 69 4 3 2" xfId="20645"/>
    <cellStyle name="Normal 69 4 4" xfId="20646"/>
    <cellStyle name="Normal 69 4 5" xfId="20647"/>
    <cellStyle name="Normal 69 5" xfId="20648"/>
    <cellStyle name="Normal 69 5 2" xfId="20649"/>
    <cellStyle name="Normal 69 5 2 2" xfId="20650"/>
    <cellStyle name="Normal 69 5 3" xfId="20651"/>
    <cellStyle name="Normal 69 5 4" xfId="20652"/>
    <cellStyle name="Normal 69 6" xfId="20653"/>
    <cellStyle name="Normal 69 6 2" xfId="20654"/>
    <cellStyle name="Normal 69 6 3" xfId="20655"/>
    <cellStyle name="Normal 69 7" xfId="20656"/>
    <cellStyle name="Normal 69 7 2" xfId="20657"/>
    <cellStyle name="Normal 69 8" xfId="20658"/>
    <cellStyle name="Normal 69 9" xfId="20659"/>
    <cellStyle name="Normal 69_COMGAS" xfId="20660"/>
    <cellStyle name="Normal 7" xfId="20661"/>
    <cellStyle name="Normal 7 10" xfId="20662"/>
    <cellStyle name="Normal 7 11" xfId="20663"/>
    <cellStyle name="Normal 7 2" xfId="20664"/>
    <cellStyle name="Normal 7 2 2" xfId="20665"/>
    <cellStyle name="Normal 7 2 2 2" xfId="20666"/>
    <cellStyle name="Normal 7 2 2_15-FINANCEIRAS" xfId="20667"/>
    <cellStyle name="Normal 7 2 3" xfId="20668"/>
    <cellStyle name="Normal 7 2 3 2" xfId="20669"/>
    <cellStyle name="Normal 7 2 3_15-FINANCEIRAS" xfId="20670"/>
    <cellStyle name="Normal 7 2 4" xfId="20671"/>
    <cellStyle name="Normal 7 2 5" xfId="20672"/>
    <cellStyle name="Normal 7 2 6" xfId="20673"/>
    <cellStyle name="Normal 7 2_13-Endividamento" xfId="20674"/>
    <cellStyle name="Normal 7 3" xfId="20675"/>
    <cellStyle name="Normal 7 3 2" xfId="20676"/>
    <cellStyle name="Normal 7 3 3" xfId="20677"/>
    <cellStyle name="Normal 7 3 4" xfId="20678"/>
    <cellStyle name="Normal 7 3 5" xfId="20679"/>
    <cellStyle name="Normal 7 3_15-FINANCEIRAS" xfId="20680"/>
    <cellStyle name="Normal 7 4" xfId="20681"/>
    <cellStyle name="Normal 7 4 2" xfId="20682"/>
    <cellStyle name="Normal 7 4_15-FINANCEIRAS" xfId="20683"/>
    <cellStyle name="Normal 7 5" xfId="20684"/>
    <cellStyle name="Normal 7 5 2" xfId="20685"/>
    <cellStyle name="Normal 7 5_15-FINANCEIRAS" xfId="20686"/>
    <cellStyle name="Normal 7 6" xfId="20687"/>
    <cellStyle name="Normal 7 7" xfId="20688"/>
    <cellStyle name="Normal 7 8" xfId="20689"/>
    <cellStyle name="Normal 7 9" xfId="20690"/>
    <cellStyle name="Normal 7_1.1 - Apuração IRPJ_CSLL - 2100 - 2012_MAI_V1" xfId="20691"/>
    <cellStyle name="Normal 70" xfId="20692"/>
    <cellStyle name="Normal 70 2" xfId="20693"/>
    <cellStyle name="Normal 70 2 2" xfId="20694"/>
    <cellStyle name="Normal 70 2 2 2" xfId="20695"/>
    <cellStyle name="Normal 70 2 2 2 2" xfId="20696"/>
    <cellStyle name="Normal 70 2 2 2 2 2" xfId="20697"/>
    <cellStyle name="Normal 70 2 2 2 3" xfId="20698"/>
    <cellStyle name="Normal 70 2 2 2 4" xfId="20699"/>
    <cellStyle name="Normal 70 2 2 3" xfId="20700"/>
    <cellStyle name="Normal 70 2 2 3 2" xfId="20701"/>
    <cellStyle name="Normal 70 2 2 3 3" xfId="20702"/>
    <cellStyle name="Normal 70 2 2 4" xfId="20703"/>
    <cellStyle name="Normal 70 2 2 5" xfId="20704"/>
    <cellStyle name="Normal 70 2 2 6" xfId="20705"/>
    <cellStyle name="Normal 70 2 3" xfId="20706"/>
    <cellStyle name="Normal 70 2 3 2" xfId="20707"/>
    <cellStyle name="Normal 70 2 3 2 2" xfId="20708"/>
    <cellStyle name="Normal 70 2 3 2 2 2" xfId="20709"/>
    <cellStyle name="Normal 70 2 3 2 3" xfId="20710"/>
    <cellStyle name="Normal 70 2 3 2 4" xfId="20711"/>
    <cellStyle name="Normal 70 2 3 3" xfId="20712"/>
    <cellStyle name="Normal 70 2 3 3 2" xfId="20713"/>
    <cellStyle name="Normal 70 2 3 4" xfId="20714"/>
    <cellStyle name="Normal 70 2 3 5" xfId="20715"/>
    <cellStyle name="Normal 70 2 4" xfId="20716"/>
    <cellStyle name="Normal 70 2 4 2" xfId="20717"/>
    <cellStyle name="Normal 70 2 4 2 2" xfId="20718"/>
    <cellStyle name="Normal 70 2 4 3" xfId="20719"/>
    <cellStyle name="Normal 70 2 4 4" xfId="20720"/>
    <cellStyle name="Normal 70 2 5" xfId="20721"/>
    <cellStyle name="Normal 70 2 5 2" xfId="20722"/>
    <cellStyle name="Normal 70 2 5 3" xfId="20723"/>
    <cellStyle name="Normal 70 2 6" xfId="20724"/>
    <cellStyle name="Normal 70 2 6 2" xfId="20725"/>
    <cellStyle name="Normal 70 2 7" xfId="20726"/>
    <cellStyle name="Normal 70 2 8" xfId="20727"/>
    <cellStyle name="Normal 70 3" xfId="20728"/>
    <cellStyle name="Normal 70 3 2" xfId="20729"/>
    <cellStyle name="Normal 70 3 2 2" xfId="20730"/>
    <cellStyle name="Normal 70 3 2 2 2" xfId="20731"/>
    <cellStyle name="Normal 70 3 2 3" xfId="20732"/>
    <cellStyle name="Normal 70 3 2 4" xfId="20733"/>
    <cellStyle name="Normal 70 3 3" xfId="20734"/>
    <cellStyle name="Normal 70 3 3 2" xfId="20735"/>
    <cellStyle name="Normal 70 3 3 3" xfId="20736"/>
    <cellStyle name="Normal 70 3 4" xfId="20737"/>
    <cellStyle name="Normal 70 3 5" xfId="20738"/>
    <cellStyle name="Normal 70 3 6" xfId="20739"/>
    <cellStyle name="Normal 70 4" xfId="20740"/>
    <cellStyle name="Normal 70 4 2" xfId="20741"/>
    <cellStyle name="Normal 70 4 2 2" xfId="20742"/>
    <cellStyle name="Normal 70 4 2 2 2" xfId="20743"/>
    <cellStyle name="Normal 70 4 2 3" xfId="20744"/>
    <cellStyle name="Normal 70 4 2 4" xfId="20745"/>
    <cellStyle name="Normal 70 4 3" xfId="20746"/>
    <cellStyle name="Normal 70 4 3 2" xfId="20747"/>
    <cellStyle name="Normal 70 4 4" xfId="20748"/>
    <cellStyle name="Normal 70 4 5" xfId="20749"/>
    <cellStyle name="Normal 70 5" xfId="20750"/>
    <cellStyle name="Normal 70 5 2" xfId="20751"/>
    <cellStyle name="Normal 70 5 2 2" xfId="20752"/>
    <cellStyle name="Normal 70 5 3" xfId="20753"/>
    <cellStyle name="Normal 70 5 4" xfId="20754"/>
    <cellStyle name="Normal 70 6" xfId="20755"/>
    <cellStyle name="Normal 70 6 2" xfId="20756"/>
    <cellStyle name="Normal 70 6 3" xfId="20757"/>
    <cellStyle name="Normal 70 7" xfId="20758"/>
    <cellStyle name="Normal 70 7 2" xfId="20759"/>
    <cellStyle name="Normal 70 8" xfId="20760"/>
    <cellStyle name="Normal 70 9" xfId="20761"/>
    <cellStyle name="Normal 70_COMGAS" xfId="20762"/>
    <cellStyle name="Normal 71" xfId="20763"/>
    <cellStyle name="Normal 71 2" xfId="20764"/>
    <cellStyle name="Normal 71 2 2" xfId="20765"/>
    <cellStyle name="Normal 71 2 2 2" xfId="20766"/>
    <cellStyle name="Normal 71 2 2 2 2" xfId="20767"/>
    <cellStyle name="Normal 71 2 2 2 2 2" xfId="20768"/>
    <cellStyle name="Normal 71 2 2 2 3" xfId="20769"/>
    <cellStyle name="Normal 71 2 2 2 4" xfId="20770"/>
    <cellStyle name="Normal 71 2 2 3" xfId="20771"/>
    <cellStyle name="Normal 71 2 2 3 2" xfId="20772"/>
    <cellStyle name="Normal 71 2 2 3 3" xfId="20773"/>
    <cellStyle name="Normal 71 2 2 4" xfId="20774"/>
    <cellStyle name="Normal 71 2 2 5" xfId="20775"/>
    <cellStyle name="Normal 71 2 2 6" xfId="20776"/>
    <cellStyle name="Normal 71 2 3" xfId="20777"/>
    <cellStyle name="Normal 71 2 3 2" xfId="20778"/>
    <cellStyle name="Normal 71 2 3 2 2" xfId="20779"/>
    <cellStyle name="Normal 71 2 3 2 2 2" xfId="20780"/>
    <cellStyle name="Normal 71 2 3 2 3" xfId="20781"/>
    <cellStyle name="Normal 71 2 3 2 4" xfId="20782"/>
    <cellStyle name="Normal 71 2 3 3" xfId="20783"/>
    <cellStyle name="Normal 71 2 3 3 2" xfId="20784"/>
    <cellStyle name="Normal 71 2 3 4" xfId="20785"/>
    <cellStyle name="Normal 71 2 3 5" xfId="20786"/>
    <cellStyle name="Normal 71 2 4" xfId="20787"/>
    <cellStyle name="Normal 71 2 4 2" xfId="20788"/>
    <cellStyle name="Normal 71 2 4 2 2" xfId="20789"/>
    <cellStyle name="Normal 71 2 4 3" xfId="20790"/>
    <cellStyle name="Normal 71 2 4 4" xfId="20791"/>
    <cellStyle name="Normal 71 2 5" xfId="20792"/>
    <cellStyle name="Normal 71 2 5 2" xfId="20793"/>
    <cellStyle name="Normal 71 2 5 3" xfId="20794"/>
    <cellStyle name="Normal 71 2 6" xfId="20795"/>
    <cellStyle name="Normal 71 2 6 2" xfId="20796"/>
    <cellStyle name="Normal 71 2 7" xfId="20797"/>
    <cellStyle name="Normal 71 2 8" xfId="20798"/>
    <cellStyle name="Normal 71 3" xfId="20799"/>
    <cellStyle name="Normal 71 3 2" xfId="20800"/>
    <cellStyle name="Normal 71 3 2 2" xfId="20801"/>
    <cellStyle name="Normal 71 3 2 2 2" xfId="20802"/>
    <cellStyle name="Normal 71 3 2 3" xfId="20803"/>
    <cellStyle name="Normal 71 3 2 4" xfId="20804"/>
    <cellStyle name="Normal 71 3 3" xfId="20805"/>
    <cellStyle name="Normal 71 3 3 2" xfId="20806"/>
    <cellStyle name="Normal 71 3 3 3" xfId="20807"/>
    <cellStyle name="Normal 71 3 4" xfId="20808"/>
    <cellStyle name="Normal 71 3 5" xfId="20809"/>
    <cellStyle name="Normal 71 3 6" xfId="20810"/>
    <cellStyle name="Normal 71 4" xfId="20811"/>
    <cellStyle name="Normal 71 4 2" xfId="20812"/>
    <cellStyle name="Normal 71 4 2 2" xfId="20813"/>
    <cellStyle name="Normal 71 4 2 2 2" xfId="20814"/>
    <cellStyle name="Normal 71 4 2 3" xfId="20815"/>
    <cellStyle name="Normal 71 4 2 4" xfId="20816"/>
    <cellStyle name="Normal 71 4 3" xfId="20817"/>
    <cellStyle name="Normal 71 4 3 2" xfId="20818"/>
    <cellStyle name="Normal 71 4 4" xfId="20819"/>
    <cellStyle name="Normal 71 4 5" xfId="20820"/>
    <cellStyle name="Normal 71 5" xfId="20821"/>
    <cellStyle name="Normal 71 5 2" xfId="20822"/>
    <cellStyle name="Normal 71 5 2 2" xfId="20823"/>
    <cellStyle name="Normal 71 5 3" xfId="20824"/>
    <cellStyle name="Normal 71 5 4" xfId="20825"/>
    <cellStyle name="Normal 71 6" xfId="20826"/>
    <cellStyle name="Normal 71 6 2" xfId="20827"/>
    <cellStyle name="Normal 71 6 3" xfId="20828"/>
    <cellStyle name="Normal 71 7" xfId="20829"/>
    <cellStyle name="Normal 71 7 2" xfId="20830"/>
    <cellStyle name="Normal 71 8" xfId="20831"/>
    <cellStyle name="Normal 71 9" xfId="20832"/>
    <cellStyle name="Normal 72" xfId="20833"/>
    <cellStyle name="Normal 72 2" xfId="20834"/>
    <cellStyle name="Normal 72 2 2" xfId="20835"/>
    <cellStyle name="Normal 72 2 2 2" xfId="20836"/>
    <cellStyle name="Normal 72 2 2 2 2" xfId="20837"/>
    <cellStyle name="Normal 72 2 2 2 2 2" xfId="20838"/>
    <cellStyle name="Normal 72 2 2 2 3" xfId="20839"/>
    <cellStyle name="Normal 72 2 2 2 4" xfId="20840"/>
    <cellStyle name="Normal 72 2 2 3" xfId="20841"/>
    <cellStyle name="Normal 72 2 2 3 2" xfId="20842"/>
    <cellStyle name="Normal 72 2 2 3 3" xfId="20843"/>
    <cellStyle name="Normal 72 2 2 4" xfId="20844"/>
    <cellStyle name="Normal 72 2 2 5" xfId="20845"/>
    <cellStyle name="Normal 72 2 2 6" xfId="20846"/>
    <cellStyle name="Normal 72 2 3" xfId="20847"/>
    <cellStyle name="Normal 72 2 3 2" xfId="20848"/>
    <cellStyle name="Normal 72 2 3 2 2" xfId="20849"/>
    <cellStyle name="Normal 72 2 3 2 2 2" xfId="20850"/>
    <cellStyle name="Normal 72 2 3 2 3" xfId="20851"/>
    <cellStyle name="Normal 72 2 3 2 4" xfId="20852"/>
    <cellStyle name="Normal 72 2 3 3" xfId="20853"/>
    <cellStyle name="Normal 72 2 3 3 2" xfId="20854"/>
    <cellStyle name="Normal 72 2 3 4" xfId="20855"/>
    <cellStyle name="Normal 72 2 3 5" xfId="20856"/>
    <cellStyle name="Normal 72 2 4" xfId="20857"/>
    <cellStyle name="Normal 72 2 4 2" xfId="20858"/>
    <cellStyle name="Normal 72 2 4 2 2" xfId="20859"/>
    <cellStyle name="Normal 72 2 4 3" xfId="20860"/>
    <cellStyle name="Normal 72 2 4 4" xfId="20861"/>
    <cellStyle name="Normal 72 2 5" xfId="20862"/>
    <cellStyle name="Normal 72 2 5 2" xfId="20863"/>
    <cellStyle name="Normal 72 2 5 3" xfId="20864"/>
    <cellStyle name="Normal 72 2 6" xfId="20865"/>
    <cellStyle name="Normal 72 2 6 2" xfId="20866"/>
    <cellStyle name="Normal 72 2 7" xfId="20867"/>
    <cellStyle name="Normal 72 2 8" xfId="20868"/>
    <cellStyle name="Normal 72 3" xfId="20869"/>
    <cellStyle name="Normal 72 3 2" xfId="20870"/>
    <cellStyle name="Normal 72 3 2 2" xfId="20871"/>
    <cellStyle name="Normal 72 3 2 2 2" xfId="20872"/>
    <cellStyle name="Normal 72 3 2 3" xfId="20873"/>
    <cellStyle name="Normal 72 3 2 4" xfId="20874"/>
    <cellStyle name="Normal 72 3 3" xfId="20875"/>
    <cellStyle name="Normal 72 3 3 2" xfId="20876"/>
    <cellStyle name="Normal 72 3 3 3" xfId="20877"/>
    <cellStyle name="Normal 72 3 4" xfId="20878"/>
    <cellStyle name="Normal 72 3 5" xfId="20879"/>
    <cellStyle name="Normal 72 3 6" xfId="20880"/>
    <cellStyle name="Normal 72 4" xfId="20881"/>
    <cellStyle name="Normal 72 4 2" xfId="20882"/>
    <cellStyle name="Normal 72 4 2 2" xfId="20883"/>
    <cellStyle name="Normal 72 4 2 2 2" xfId="20884"/>
    <cellStyle name="Normal 72 4 2 3" xfId="20885"/>
    <cellStyle name="Normal 72 4 2 4" xfId="20886"/>
    <cellStyle name="Normal 72 4 3" xfId="20887"/>
    <cellStyle name="Normal 72 4 3 2" xfId="20888"/>
    <cellStyle name="Normal 72 4 4" xfId="20889"/>
    <cellStyle name="Normal 72 4 5" xfId="20890"/>
    <cellStyle name="Normal 72 5" xfId="20891"/>
    <cellStyle name="Normal 72 5 2" xfId="20892"/>
    <cellStyle name="Normal 72 5 2 2" xfId="20893"/>
    <cellStyle name="Normal 72 5 3" xfId="20894"/>
    <cellStyle name="Normal 72 5 4" xfId="20895"/>
    <cellStyle name="Normal 72 6" xfId="20896"/>
    <cellStyle name="Normal 72 6 2" xfId="20897"/>
    <cellStyle name="Normal 72 6 3" xfId="20898"/>
    <cellStyle name="Normal 72 7" xfId="20899"/>
    <cellStyle name="Normal 72 7 2" xfId="20900"/>
    <cellStyle name="Normal 72 8" xfId="20901"/>
    <cellStyle name="Normal 72 9" xfId="20902"/>
    <cellStyle name="Normal 73" xfId="20903"/>
    <cellStyle name="Normal 73 2" xfId="20904"/>
    <cellStyle name="Normal 73 2 2" xfId="20905"/>
    <cellStyle name="Normal 73 2 2 2" xfId="20906"/>
    <cellStyle name="Normal 73 2 2 2 2" xfId="20907"/>
    <cellStyle name="Normal 73 2 2 2 2 2" xfId="20908"/>
    <cellStyle name="Normal 73 2 2 2 3" xfId="20909"/>
    <cellStyle name="Normal 73 2 2 2 4" xfId="20910"/>
    <cellStyle name="Normal 73 2 2 3" xfId="20911"/>
    <cellStyle name="Normal 73 2 2 3 2" xfId="20912"/>
    <cellStyle name="Normal 73 2 2 3 3" xfId="20913"/>
    <cellStyle name="Normal 73 2 2 4" xfId="20914"/>
    <cellStyle name="Normal 73 2 2 5" xfId="20915"/>
    <cellStyle name="Normal 73 2 2 6" xfId="20916"/>
    <cellStyle name="Normal 73 2 3" xfId="20917"/>
    <cellStyle name="Normal 73 2 3 2" xfId="20918"/>
    <cellStyle name="Normal 73 2 3 2 2" xfId="20919"/>
    <cellStyle name="Normal 73 2 3 2 2 2" xfId="20920"/>
    <cellStyle name="Normal 73 2 3 2 3" xfId="20921"/>
    <cellStyle name="Normal 73 2 3 2 4" xfId="20922"/>
    <cellStyle name="Normal 73 2 3 3" xfId="20923"/>
    <cellStyle name="Normal 73 2 3 3 2" xfId="20924"/>
    <cellStyle name="Normal 73 2 3 4" xfId="20925"/>
    <cellStyle name="Normal 73 2 3 5" xfId="20926"/>
    <cellStyle name="Normal 73 2 4" xfId="20927"/>
    <cellStyle name="Normal 73 2 4 2" xfId="20928"/>
    <cellStyle name="Normal 73 2 4 2 2" xfId="20929"/>
    <cellStyle name="Normal 73 2 4 3" xfId="20930"/>
    <cellStyle name="Normal 73 2 4 4" xfId="20931"/>
    <cellStyle name="Normal 73 2 5" xfId="20932"/>
    <cellStyle name="Normal 73 2 5 2" xfId="20933"/>
    <cellStyle name="Normal 73 2 5 3" xfId="20934"/>
    <cellStyle name="Normal 73 2 6" xfId="20935"/>
    <cellStyle name="Normal 73 2 6 2" xfId="20936"/>
    <cellStyle name="Normal 73 2 7" xfId="20937"/>
    <cellStyle name="Normal 73 2 8" xfId="20938"/>
    <cellStyle name="Normal 73 3" xfId="20939"/>
    <cellStyle name="Normal 73 3 2" xfId="20940"/>
    <cellStyle name="Normal 73 3 2 2" xfId="20941"/>
    <cellStyle name="Normal 73 3 2 2 2" xfId="20942"/>
    <cellStyle name="Normal 73 3 2 3" xfId="20943"/>
    <cellStyle name="Normal 73 3 2 4" xfId="20944"/>
    <cellStyle name="Normal 73 3 3" xfId="20945"/>
    <cellStyle name="Normal 73 3 3 2" xfId="20946"/>
    <cellStyle name="Normal 73 3 3 3" xfId="20947"/>
    <cellStyle name="Normal 73 3 4" xfId="20948"/>
    <cellStyle name="Normal 73 3 5" xfId="20949"/>
    <cellStyle name="Normal 73 3 6" xfId="20950"/>
    <cellStyle name="Normal 73 4" xfId="20951"/>
    <cellStyle name="Normal 73 4 2" xfId="20952"/>
    <cellStyle name="Normal 73 4 2 2" xfId="20953"/>
    <cellStyle name="Normal 73 4 2 2 2" xfId="20954"/>
    <cellStyle name="Normal 73 4 2 3" xfId="20955"/>
    <cellStyle name="Normal 73 4 2 4" xfId="20956"/>
    <cellStyle name="Normal 73 4 3" xfId="20957"/>
    <cellStyle name="Normal 73 4 3 2" xfId="20958"/>
    <cellStyle name="Normal 73 4 4" xfId="20959"/>
    <cellStyle name="Normal 73 4 5" xfId="20960"/>
    <cellStyle name="Normal 73 5" xfId="20961"/>
    <cellStyle name="Normal 73 5 2" xfId="20962"/>
    <cellStyle name="Normal 73 5 2 2" xfId="20963"/>
    <cellStyle name="Normal 73 5 3" xfId="20964"/>
    <cellStyle name="Normal 73 5 4" xfId="20965"/>
    <cellStyle name="Normal 73 6" xfId="20966"/>
    <cellStyle name="Normal 73 6 2" xfId="20967"/>
    <cellStyle name="Normal 73 6 3" xfId="20968"/>
    <cellStyle name="Normal 73 7" xfId="20969"/>
    <cellStyle name="Normal 73 7 2" xfId="20970"/>
    <cellStyle name="Normal 73 8" xfId="20971"/>
    <cellStyle name="Normal 73 9" xfId="20972"/>
    <cellStyle name="Normal 74" xfId="20973"/>
    <cellStyle name="Normal 74 2" xfId="20974"/>
    <cellStyle name="Normal 74 2 2" xfId="20975"/>
    <cellStyle name="Normal 74 2 2 2" xfId="20976"/>
    <cellStyle name="Normal 74 2 2 2 2" xfId="20977"/>
    <cellStyle name="Normal 74 2 2 2 2 2" xfId="20978"/>
    <cellStyle name="Normal 74 2 2 2 3" xfId="20979"/>
    <cellStyle name="Normal 74 2 2 2 4" xfId="20980"/>
    <cellStyle name="Normal 74 2 2 3" xfId="20981"/>
    <cellStyle name="Normal 74 2 2 3 2" xfId="20982"/>
    <cellStyle name="Normal 74 2 2 3 3" xfId="20983"/>
    <cellStyle name="Normal 74 2 2 4" xfId="20984"/>
    <cellStyle name="Normal 74 2 2 5" xfId="20985"/>
    <cellStyle name="Normal 74 2 2 6" xfId="20986"/>
    <cellStyle name="Normal 74 2 3" xfId="20987"/>
    <cellStyle name="Normal 74 2 3 2" xfId="20988"/>
    <cellStyle name="Normal 74 2 3 2 2" xfId="20989"/>
    <cellStyle name="Normal 74 2 3 2 2 2" xfId="20990"/>
    <cellStyle name="Normal 74 2 3 2 3" xfId="20991"/>
    <cellStyle name="Normal 74 2 3 2 4" xfId="20992"/>
    <cellStyle name="Normal 74 2 3 3" xfId="20993"/>
    <cellStyle name="Normal 74 2 3 3 2" xfId="20994"/>
    <cellStyle name="Normal 74 2 3 4" xfId="20995"/>
    <cellStyle name="Normal 74 2 3 5" xfId="20996"/>
    <cellStyle name="Normal 74 2 4" xfId="20997"/>
    <cellStyle name="Normal 74 2 4 2" xfId="20998"/>
    <cellStyle name="Normal 74 2 4 2 2" xfId="20999"/>
    <cellStyle name="Normal 74 2 4 3" xfId="21000"/>
    <cellStyle name="Normal 74 2 4 4" xfId="21001"/>
    <cellStyle name="Normal 74 2 5" xfId="21002"/>
    <cellStyle name="Normal 74 2 5 2" xfId="21003"/>
    <cellStyle name="Normal 74 2 5 3" xfId="21004"/>
    <cellStyle name="Normal 74 2 6" xfId="21005"/>
    <cellStyle name="Normal 74 2 6 2" xfId="21006"/>
    <cellStyle name="Normal 74 2 7" xfId="21007"/>
    <cellStyle name="Normal 74 2 8" xfId="21008"/>
    <cellStyle name="Normal 74 3" xfId="21009"/>
    <cellStyle name="Normal 74 3 2" xfId="21010"/>
    <cellStyle name="Normal 74 3 2 2" xfId="21011"/>
    <cellStyle name="Normal 74 3 2 2 2" xfId="21012"/>
    <cellStyle name="Normal 74 3 2 3" xfId="21013"/>
    <cellStyle name="Normal 74 3 2 4" xfId="21014"/>
    <cellStyle name="Normal 74 3 3" xfId="21015"/>
    <cellStyle name="Normal 74 3 3 2" xfId="21016"/>
    <cellStyle name="Normal 74 3 3 3" xfId="21017"/>
    <cellStyle name="Normal 74 3 4" xfId="21018"/>
    <cellStyle name="Normal 74 3 5" xfId="21019"/>
    <cellStyle name="Normal 74 3 6" xfId="21020"/>
    <cellStyle name="Normal 74 4" xfId="21021"/>
    <cellStyle name="Normal 74 4 2" xfId="21022"/>
    <cellStyle name="Normal 74 4 2 2" xfId="21023"/>
    <cellStyle name="Normal 74 4 2 2 2" xfId="21024"/>
    <cellStyle name="Normal 74 4 2 3" xfId="21025"/>
    <cellStyle name="Normal 74 4 2 4" xfId="21026"/>
    <cellStyle name="Normal 74 4 3" xfId="21027"/>
    <cellStyle name="Normal 74 4 3 2" xfId="21028"/>
    <cellStyle name="Normal 74 4 4" xfId="21029"/>
    <cellStyle name="Normal 74 4 5" xfId="21030"/>
    <cellStyle name="Normal 74 5" xfId="21031"/>
    <cellStyle name="Normal 74 5 2" xfId="21032"/>
    <cellStyle name="Normal 74 5 2 2" xfId="21033"/>
    <cellStyle name="Normal 74 5 3" xfId="21034"/>
    <cellStyle name="Normal 74 5 4" xfId="21035"/>
    <cellStyle name="Normal 74 6" xfId="21036"/>
    <cellStyle name="Normal 74 6 2" xfId="21037"/>
    <cellStyle name="Normal 74 6 3" xfId="21038"/>
    <cellStyle name="Normal 74 7" xfId="21039"/>
    <cellStyle name="Normal 74 7 2" xfId="21040"/>
    <cellStyle name="Normal 74 8" xfId="21041"/>
    <cellStyle name="Normal 74 9" xfId="21042"/>
    <cellStyle name="Normal 75" xfId="21043"/>
    <cellStyle name="Normal 75 2" xfId="21044"/>
    <cellStyle name="Normal 75 2 2" xfId="21045"/>
    <cellStyle name="Normal 75 2 2 2" xfId="21046"/>
    <cellStyle name="Normal 75 2 2 2 2" xfId="21047"/>
    <cellStyle name="Normal 75 2 2 2 2 2" xfId="21048"/>
    <cellStyle name="Normal 75 2 2 2 3" xfId="21049"/>
    <cellStyle name="Normal 75 2 2 2 4" xfId="21050"/>
    <cellStyle name="Normal 75 2 2 3" xfId="21051"/>
    <cellStyle name="Normal 75 2 2 3 2" xfId="21052"/>
    <cellStyle name="Normal 75 2 2 3 3" xfId="21053"/>
    <cellStyle name="Normal 75 2 2 4" xfId="21054"/>
    <cellStyle name="Normal 75 2 2 5" xfId="21055"/>
    <cellStyle name="Normal 75 2 2 6" xfId="21056"/>
    <cellStyle name="Normal 75 2 3" xfId="21057"/>
    <cellStyle name="Normal 75 2 3 2" xfId="21058"/>
    <cellStyle name="Normal 75 2 3 2 2" xfId="21059"/>
    <cellStyle name="Normal 75 2 3 2 2 2" xfId="21060"/>
    <cellStyle name="Normal 75 2 3 2 3" xfId="21061"/>
    <cellStyle name="Normal 75 2 3 2 4" xfId="21062"/>
    <cellStyle name="Normal 75 2 3 3" xfId="21063"/>
    <cellStyle name="Normal 75 2 3 3 2" xfId="21064"/>
    <cellStyle name="Normal 75 2 3 4" xfId="21065"/>
    <cellStyle name="Normal 75 2 3 5" xfId="21066"/>
    <cellStyle name="Normal 75 2 4" xfId="21067"/>
    <cellStyle name="Normal 75 2 4 2" xfId="21068"/>
    <cellStyle name="Normal 75 2 4 2 2" xfId="21069"/>
    <cellStyle name="Normal 75 2 4 3" xfId="21070"/>
    <cellStyle name="Normal 75 2 4 4" xfId="21071"/>
    <cellStyle name="Normal 75 2 5" xfId="21072"/>
    <cellStyle name="Normal 75 2 5 2" xfId="21073"/>
    <cellStyle name="Normal 75 2 5 3" xfId="21074"/>
    <cellStyle name="Normal 75 2 6" xfId="21075"/>
    <cellStyle name="Normal 75 2 6 2" xfId="21076"/>
    <cellStyle name="Normal 75 2 7" xfId="21077"/>
    <cellStyle name="Normal 75 2 8" xfId="21078"/>
    <cellStyle name="Normal 75 3" xfId="21079"/>
    <cellStyle name="Normal 75 3 2" xfId="21080"/>
    <cellStyle name="Normal 75 3 2 2" xfId="21081"/>
    <cellStyle name="Normal 75 3 2 2 2" xfId="21082"/>
    <cellStyle name="Normal 75 3 2 3" xfId="21083"/>
    <cellStyle name="Normal 75 3 2 4" xfId="21084"/>
    <cellStyle name="Normal 75 3 3" xfId="21085"/>
    <cellStyle name="Normal 75 3 3 2" xfId="21086"/>
    <cellStyle name="Normal 75 3 3 3" xfId="21087"/>
    <cellStyle name="Normal 75 3 4" xfId="21088"/>
    <cellStyle name="Normal 75 3 5" xfId="21089"/>
    <cellStyle name="Normal 75 3 6" xfId="21090"/>
    <cellStyle name="Normal 75 4" xfId="21091"/>
    <cellStyle name="Normal 75 4 2" xfId="21092"/>
    <cellStyle name="Normal 75 4 2 2" xfId="21093"/>
    <cellStyle name="Normal 75 4 2 2 2" xfId="21094"/>
    <cellStyle name="Normal 75 4 2 3" xfId="21095"/>
    <cellStyle name="Normal 75 4 2 4" xfId="21096"/>
    <cellStyle name="Normal 75 4 3" xfId="21097"/>
    <cellStyle name="Normal 75 4 3 2" xfId="21098"/>
    <cellStyle name="Normal 75 4 4" xfId="21099"/>
    <cellStyle name="Normal 75 4 5" xfId="21100"/>
    <cellStyle name="Normal 75 5" xfId="21101"/>
    <cellStyle name="Normal 75 5 2" xfId="21102"/>
    <cellStyle name="Normal 75 5 2 2" xfId="21103"/>
    <cellStyle name="Normal 75 5 3" xfId="21104"/>
    <cellStyle name="Normal 75 5 4" xfId="21105"/>
    <cellStyle name="Normal 75 6" xfId="21106"/>
    <cellStyle name="Normal 75 6 2" xfId="21107"/>
    <cellStyle name="Normal 75 6 3" xfId="21108"/>
    <cellStyle name="Normal 75 7" xfId="21109"/>
    <cellStyle name="Normal 75 7 2" xfId="21110"/>
    <cellStyle name="Normal 75 8" xfId="21111"/>
    <cellStyle name="Normal 75 9" xfId="21112"/>
    <cellStyle name="Normal 76" xfId="21113"/>
    <cellStyle name="Normal 76 2" xfId="21114"/>
    <cellStyle name="Normal 76 2 2" xfId="21115"/>
    <cellStyle name="Normal 76 2 2 2" xfId="21116"/>
    <cellStyle name="Normal 76 2 2 2 2" xfId="21117"/>
    <cellStyle name="Normal 76 2 2 2 2 2" xfId="21118"/>
    <cellStyle name="Normal 76 2 2 2 3" xfId="21119"/>
    <cellStyle name="Normal 76 2 2 2 4" xfId="21120"/>
    <cellStyle name="Normal 76 2 2 3" xfId="21121"/>
    <cellStyle name="Normal 76 2 2 3 2" xfId="21122"/>
    <cellStyle name="Normal 76 2 2 3 3" xfId="21123"/>
    <cellStyle name="Normal 76 2 2 4" xfId="21124"/>
    <cellStyle name="Normal 76 2 2 5" xfId="21125"/>
    <cellStyle name="Normal 76 2 2 6" xfId="21126"/>
    <cellStyle name="Normal 76 2 3" xfId="21127"/>
    <cellStyle name="Normal 76 2 3 2" xfId="21128"/>
    <cellStyle name="Normal 76 2 3 2 2" xfId="21129"/>
    <cellStyle name="Normal 76 2 3 2 2 2" xfId="21130"/>
    <cellStyle name="Normal 76 2 3 2 3" xfId="21131"/>
    <cellStyle name="Normal 76 2 3 2 4" xfId="21132"/>
    <cellStyle name="Normal 76 2 3 3" xfId="21133"/>
    <cellStyle name="Normal 76 2 3 3 2" xfId="21134"/>
    <cellStyle name="Normal 76 2 3 4" xfId="21135"/>
    <cellStyle name="Normal 76 2 3 5" xfId="21136"/>
    <cellStyle name="Normal 76 2 4" xfId="21137"/>
    <cellStyle name="Normal 76 2 4 2" xfId="21138"/>
    <cellStyle name="Normal 76 2 4 2 2" xfId="21139"/>
    <cellStyle name="Normal 76 2 4 3" xfId="21140"/>
    <cellStyle name="Normal 76 2 4 4" xfId="21141"/>
    <cellStyle name="Normal 76 2 5" xfId="21142"/>
    <cellStyle name="Normal 76 2 5 2" xfId="21143"/>
    <cellStyle name="Normal 76 2 5 3" xfId="21144"/>
    <cellStyle name="Normal 76 2 6" xfId="21145"/>
    <cellStyle name="Normal 76 2 6 2" xfId="21146"/>
    <cellStyle name="Normal 76 2 7" xfId="21147"/>
    <cellStyle name="Normal 76 2 8" xfId="21148"/>
    <cellStyle name="Normal 76 3" xfId="21149"/>
    <cellStyle name="Normal 76 3 2" xfId="21150"/>
    <cellStyle name="Normal 76 3 2 2" xfId="21151"/>
    <cellStyle name="Normal 76 3 2 2 2" xfId="21152"/>
    <cellStyle name="Normal 76 3 2 3" xfId="21153"/>
    <cellStyle name="Normal 76 3 2 4" xfId="21154"/>
    <cellStyle name="Normal 76 3 3" xfId="21155"/>
    <cellStyle name="Normal 76 3 3 2" xfId="21156"/>
    <cellStyle name="Normal 76 3 3 3" xfId="21157"/>
    <cellStyle name="Normal 76 3 4" xfId="21158"/>
    <cellStyle name="Normal 76 3 5" xfId="21159"/>
    <cellStyle name="Normal 76 3 6" xfId="21160"/>
    <cellStyle name="Normal 76 4" xfId="21161"/>
    <cellStyle name="Normal 76 4 2" xfId="21162"/>
    <cellStyle name="Normal 76 4 2 2" xfId="21163"/>
    <cellStyle name="Normal 76 4 2 2 2" xfId="21164"/>
    <cellStyle name="Normal 76 4 2 3" xfId="21165"/>
    <cellStyle name="Normal 76 4 2 4" xfId="21166"/>
    <cellStyle name="Normal 76 4 3" xfId="21167"/>
    <cellStyle name="Normal 76 4 3 2" xfId="21168"/>
    <cellStyle name="Normal 76 4 4" xfId="21169"/>
    <cellStyle name="Normal 76 4 5" xfId="21170"/>
    <cellStyle name="Normal 76 5" xfId="21171"/>
    <cellStyle name="Normal 76 5 2" xfId="21172"/>
    <cellStyle name="Normal 76 5 2 2" xfId="21173"/>
    <cellStyle name="Normal 76 5 3" xfId="21174"/>
    <cellStyle name="Normal 76 5 4" xfId="21175"/>
    <cellStyle name="Normal 76 6" xfId="21176"/>
    <cellStyle name="Normal 76 6 2" xfId="21177"/>
    <cellStyle name="Normal 76 6 3" xfId="21178"/>
    <cellStyle name="Normal 76 7" xfId="21179"/>
    <cellStyle name="Normal 76 7 2" xfId="21180"/>
    <cellStyle name="Normal 76 8" xfId="21181"/>
    <cellStyle name="Normal 76 9" xfId="21182"/>
    <cellStyle name="Normal 77" xfId="21183"/>
    <cellStyle name="Normal 77 2" xfId="21184"/>
    <cellStyle name="Normal 77 2 2" xfId="21185"/>
    <cellStyle name="Normal 77 2 2 2" xfId="21186"/>
    <cellStyle name="Normal 77 2 2 2 2" xfId="21187"/>
    <cellStyle name="Normal 77 2 2 2 2 2" xfId="21188"/>
    <cellStyle name="Normal 77 2 2 2 3" xfId="21189"/>
    <cellStyle name="Normal 77 2 2 2 4" xfId="21190"/>
    <cellStyle name="Normal 77 2 2 3" xfId="21191"/>
    <cellStyle name="Normal 77 2 2 3 2" xfId="21192"/>
    <cellStyle name="Normal 77 2 2 3 3" xfId="21193"/>
    <cellStyle name="Normal 77 2 2 4" xfId="21194"/>
    <cellStyle name="Normal 77 2 2 5" xfId="21195"/>
    <cellStyle name="Normal 77 2 2 6" xfId="21196"/>
    <cellStyle name="Normal 77 2 3" xfId="21197"/>
    <cellStyle name="Normal 77 2 3 2" xfId="21198"/>
    <cellStyle name="Normal 77 2 3 2 2" xfId="21199"/>
    <cellStyle name="Normal 77 2 3 2 2 2" xfId="21200"/>
    <cellStyle name="Normal 77 2 3 2 3" xfId="21201"/>
    <cellStyle name="Normal 77 2 3 2 4" xfId="21202"/>
    <cellStyle name="Normal 77 2 3 3" xfId="21203"/>
    <cellStyle name="Normal 77 2 3 3 2" xfId="21204"/>
    <cellStyle name="Normal 77 2 3 4" xfId="21205"/>
    <cellStyle name="Normal 77 2 3 5" xfId="21206"/>
    <cellStyle name="Normal 77 2 4" xfId="21207"/>
    <cellStyle name="Normal 77 2 4 2" xfId="21208"/>
    <cellStyle name="Normal 77 2 4 2 2" xfId="21209"/>
    <cellStyle name="Normal 77 2 4 3" xfId="21210"/>
    <cellStyle name="Normal 77 2 4 4" xfId="21211"/>
    <cellStyle name="Normal 77 2 5" xfId="21212"/>
    <cellStyle name="Normal 77 2 5 2" xfId="21213"/>
    <cellStyle name="Normal 77 2 5 3" xfId="21214"/>
    <cellStyle name="Normal 77 2 6" xfId="21215"/>
    <cellStyle name="Normal 77 2 6 2" xfId="21216"/>
    <cellStyle name="Normal 77 2 7" xfId="21217"/>
    <cellStyle name="Normal 77 2 8" xfId="21218"/>
    <cellStyle name="Normal 77 3" xfId="21219"/>
    <cellStyle name="Normal 77 3 2" xfId="21220"/>
    <cellStyle name="Normal 77 3 2 2" xfId="21221"/>
    <cellStyle name="Normal 77 3 2 2 2" xfId="21222"/>
    <cellStyle name="Normal 77 3 2 3" xfId="21223"/>
    <cellStyle name="Normal 77 3 2 4" xfId="21224"/>
    <cellStyle name="Normal 77 3 3" xfId="21225"/>
    <cellStyle name="Normal 77 3 3 2" xfId="21226"/>
    <cellStyle name="Normal 77 3 3 3" xfId="21227"/>
    <cellStyle name="Normal 77 3 4" xfId="21228"/>
    <cellStyle name="Normal 77 3 5" xfId="21229"/>
    <cellStyle name="Normal 77 3 6" xfId="21230"/>
    <cellStyle name="Normal 77 4" xfId="21231"/>
    <cellStyle name="Normal 77 4 2" xfId="21232"/>
    <cellStyle name="Normal 77 4 2 2" xfId="21233"/>
    <cellStyle name="Normal 77 4 2 2 2" xfId="21234"/>
    <cellStyle name="Normal 77 4 2 3" xfId="21235"/>
    <cellStyle name="Normal 77 4 2 4" xfId="21236"/>
    <cellStyle name="Normal 77 4 3" xfId="21237"/>
    <cellStyle name="Normal 77 4 3 2" xfId="21238"/>
    <cellStyle name="Normal 77 4 4" xfId="21239"/>
    <cellStyle name="Normal 77 4 5" xfId="21240"/>
    <cellStyle name="Normal 77 5" xfId="21241"/>
    <cellStyle name="Normal 77 5 2" xfId="21242"/>
    <cellStyle name="Normal 77 5 2 2" xfId="21243"/>
    <cellStyle name="Normal 77 5 3" xfId="21244"/>
    <cellStyle name="Normal 77 5 4" xfId="21245"/>
    <cellStyle name="Normal 77 6" xfId="21246"/>
    <cellStyle name="Normal 77 6 2" xfId="21247"/>
    <cellStyle name="Normal 77 6 3" xfId="21248"/>
    <cellStyle name="Normal 77 7" xfId="21249"/>
    <cellStyle name="Normal 77 7 2" xfId="21250"/>
    <cellStyle name="Normal 77 8" xfId="21251"/>
    <cellStyle name="Normal 77 9" xfId="21252"/>
    <cellStyle name="Normal 78" xfId="21253"/>
    <cellStyle name="Normal 78 2" xfId="21254"/>
    <cellStyle name="Normal 78 2 2" xfId="21255"/>
    <cellStyle name="Normal 78 2 2 2" xfId="21256"/>
    <cellStyle name="Normal 78 2 2 2 2" xfId="21257"/>
    <cellStyle name="Normal 78 2 2 2 2 2" xfId="21258"/>
    <cellStyle name="Normal 78 2 2 2 3" xfId="21259"/>
    <cellStyle name="Normal 78 2 2 2 4" xfId="21260"/>
    <cellStyle name="Normal 78 2 2 3" xfId="21261"/>
    <cellStyle name="Normal 78 2 2 3 2" xfId="21262"/>
    <cellStyle name="Normal 78 2 2 3 3" xfId="21263"/>
    <cellStyle name="Normal 78 2 2 4" xfId="21264"/>
    <cellStyle name="Normal 78 2 2 5" xfId="21265"/>
    <cellStyle name="Normal 78 2 2 6" xfId="21266"/>
    <cellStyle name="Normal 78 2 3" xfId="21267"/>
    <cellStyle name="Normal 78 2 3 2" xfId="21268"/>
    <cellStyle name="Normal 78 2 3 2 2" xfId="21269"/>
    <cellStyle name="Normal 78 2 3 2 2 2" xfId="21270"/>
    <cellStyle name="Normal 78 2 3 2 3" xfId="21271"/>
    <cellStyle name="Normal 78 2 3 2 4" xfId="21272"/>
    <cellStyle name="Normal 78 2 3 3" xfId="21273"/>
    <cellStyle name="Normal 78 2 3 3 2" xfId="21274"/>
    <cellStyle name="Normal 78 2 3 4" xfId="21275"/>
    <cellStyle name="Normal 78 2 3 5" xfId="21276"/>
    <cellStyle name="Normal 78 2 4" xfId="21277"/>
    <cellStyle name="Normal 78 2 4 2" xfId="21278"/>
    <cellStyle name="Normal 78 2 4 2 2" xfId="21279"/>
    <cellStyle name="Normal 78 2 4 3" xfId="21280"/>
    <cellStyle name="Normal 78 2 4 4" xfId="21281"/>
    <cellStyle name="Normal 78 2 5" xfId="21282"/>
    <cellStyle name="Normal 78 2 5 2" xfId="21283"/>
    <cellStyle name="Normal 78 2 5 3" xfId="21284"/>
    <cellStyle name="Normal 78 2 6" xfId="21285"/>
    <cellStyle name="Normal 78 2 6 2" xfId="21286"/>
    <cellStyle name="Normal 78 2 7" xfId="21287"/>
    <cellStyle name="Normal 78 2 8" xfId="21288"/>
    <cellStyle name="Normal 78 3" xfId="21289"/>
    <cellStyle name="Normal 78 3 2" xfId="21290"/>
    <cellStyle name="Normal 78 3 2 2" xfId="21291"/>
    <cellStyle name="Normal 78 3 2 2 2" xfId="21292"/>
    <cellStyle name="Normal 78 3 2 3" xfId="21293"/>
    <cellStyle name="Normal 78 3 2 4" xfId="21294"/>
    <cellStyle name="Normal 78 3 3" xfId="21295"/>
    <cellStyle name="Normal 78 3 3 2" xfId="21296"/>
    <cellStyle name="Normal 78 3 3 3" xfId="21297"/>
    <cellStyle name="Normal 78 3 4" xfId="21298"/>
    <cellStyle name="Normal 78 3 5" xfId="21299"/>
    <cellStyle name="Normal 78 3 6" xfId="21300"/>
    <cellStyle name="Normal 78 4" xfId="21301"/>
    <cellStyle name="Normal 78 4 2" xfId="21302"/>
    <cellStyle name="Normal 78 4 2 2" xfId="21303"/>
    <cellStyle name="Normal 78 4 2 2 2" xfId="21304"/>
    <cellStyle name="Normal 78 4 2 3" xfId="21305"/>
    <cellStyle name="Normal 78 4 2 4" xfId="21306"/>
    <cellStyle name="Normal 78 4 3" xfId="21307"/>
    <cellStyle name="Normal 78 4 3 2" xfId="21308"/>
    <cellStyle name="Normal 78 4 4" xfId="21309"/>
    <cellStyle name="Normal 78 4 5" xfId="21310"/>
    <cellStyle name="Normal 78 5" xfId="21311"/>
    <cellStyle name="Normal 78 5 2" xfId="21312"/>
    <cellStyle name="Normal 78 5 2 2" xfId="21313"/>
    <cellStyle name="Normal 78 5 3" xfId="21314"/>
    <cellStyle name="Normal 78 5 4" xfId="21315"/>
    <cellStyle name="Normal 78 6" xfId="21316"/>
    <cellStyle name="Normal 78 6 2" xfId="21317"/>
    <cellStyle name="Normal 78 6 3" xfId="21318"/>
    <cellStyle name="Normal 78 7" xfId="21319"/>
    <cellStyle name="Normal 78 7 2" xfId="21320"/>
    <cellStyle name="Normal 78 8" xfId="21321"/>
    <cellStyle name="Normal 78 9" xfId="21322"/>
    <cellStyle name="Normal 79" xfId="21323"/>
    <cellStyle name="Normal 79 2" xfId="21324"/>
    <cellStyle name="Normal 79 2 2" xfId="21325"/>
    <cellStyle name="Normal 79 2 2 2" xfId="21326"/>
    <cellStyle name="Normal 79 2 2 2 2" xfId="21327"/>
    <cellStyle name="Normal 79 2 2 2 2 2" xfId="21328"/>
    <cellStyle name="Normal 79 2 2 2 3" xfId="21329"/>
    <cellStyle name="Normal 79 2 2 2 4" xfId="21330"/>
    <cellStyle name="Normal 79 2 2 3" xfId="21331"/>
    <cellStyle name="Normal 79 2 2 3 2" xfId="21332"/>
    <cellStyle name="Normal 79 2 2 3 3" xfId="21333"/>
    <cellStyle name="Normal 79 2 2 4" xfId="21334"/>
    <cellStyle name="Normal 79 2 2 5" xfId="21335"/>
    <cellStyle name="Normal 79 2 2 6" xfId="21336"/>
    <cellStyle name="Normal 79 2 3" xfId="21337"/>
    <cellStyle name="Normal 79 2 3 2" xfId="21338"/>
    <cellStyle name="Normal 79 2 3 2 2" xfId="21339"/>
    <cellStyle name="Normal 79 2 3 2 2 2" xfId="21340"/>
    <cellStyle name="Normal 79 2 3 2 3" xfId="21341"/>
    <cellStyle name="Normal 79 2 3 2 4" xfId="21342"/>
    <cellStyle name="Normal 79 2 3 3" xfId="21343"/>
    <cellStyle name="Normal 79 2 3 3 2" xfId="21344"/>
    <cellStyle name="Normal 79 2 3 4" xfId="21345"/>
    <cellStyle name="Normal 79 2 3 5" xfId="21346"/>
    <cellStyle name="Normal 79 2 4" xfId="21347"/>
    <cellStyle name="Normal 79 2 4 2" xfId="21348"/>
    <cellStyle name="Normal 79 2 4 2 2" xfId="21349"/>
    <cellStyle name="Normal 79 2 4 3" xfId="21350"/>
    <cellStyle name="Normal 79 2 4 4" xfId="21351"/>
    <cellStyle name="Normal 79 2 5" xfId="21352"/>
    <cellStyle name="Normal 79 2 5 2" xfId="21353"/>
    <cellStyle name="Normal 79 2 5 3" xfId="21354"/>
    <cellStyle name="Normal 79 2 6" xfId="21355"/>
    <cellStyle name="Normal 79 2 6 2" xfId="21356"/>
    <cellStyle name="Normal 79 2 7" xfId="21357"/>
    <cellStyle name="Normal 79 2 8" xfId="21358"/>
    <cellStyle name="Normal 79 3" xfId="21359"/>
    <cellStyle name="Normal 79 3 2" xfId="21360"/>
    <cellStyle name="Normal 79 3 2 2" xfId="21361"/>
    <cellStyle name="Normal 79 3 2 2 2" xfId="21362"/>
    <cellStyle name="Normal 79 3 2 3" xfId="21363"/>
    <cellStyle name="Normal 79 3 2 4" xfId="21364"/>
    <cellStyle name="Normal 79 3 3" xfId="21365"/>
    <cellStyle name="Normal 79 3 3 2" xfId="21366"/>
    <cellStyle name="Normal 79 3 3 3" xfId="21367"/>
    <cellStyle name="Normal 79 3 4" xfId="21368"/>
    <cellStyle name="Normal 79 3 5" xfId="21369"/>
    <cellStyle name="Normal 79 3 6" xfId="21370"/>
    <cellStyle name="Normal 79 4" xfId="21371"/>
    <cellStyle name="Normal 79 4 2" xfId="21372"/>
    <cellStyle name="Normal 79 4 2 2" xfId="21373"/>
    <cellStyle name="Normal 79 4 2 2 2" xfId="21374"/>
    <cellStyle name="Normal 79 4 2 3" xfId="21375"/>
    <cellStyle name="Normal 79 4 2 4" xfId="21376"/>
    <cellStyle name="Normal 79 4 3" xfId="21377"/>
    <cellStyle name="Normal 79 4 3 2" xfId="21378"/>
    <cellStyle name="Normal 79 4 4" xfId="21379"/>
    <cellStyle name="Normal 79 4 5" xfId="21380"/>
    <cellStyle name="Normal 79 5" xfId="21381"/>
    <cellStyle name="Normal 79 5 2" xfId="21382"/>
    <cellStyle name="Normal 79 5 2 2" xfId="21383"/>
    <cellStyle name="Normal 79 5 3" xfId="21384"/>
    <cellStyle name="Normal 79 5 4" xfId="21385"/>
    <cellStyle name="Normal 79 6" xfId="21386"/>
    <cellStyle name="Normal 79 6 2" xfId="21387"/>
    <cellStyle name="Normal 79 6 3" xfId="21388"/>
    <cellStyle name="Normal 79 7" xfId="21389"/>
    <cellStyle name="Normal 79 7 2" xfId="21390"/>
    <cellStyle name="Normal 79 8" xfId="21391"/>
    <cellStyle name="Normal 79 9" xfId="21392"/>
    <cellStyle name="Normal 8" xfId="21393"/>
    <cellStyle name="Normal 8 10" xfId="21394"/>
    <cellStyle name="Normal 8 11" xfId="21395"/>
    <cellStyle name="Normal 8 2" xfId="21396"/>
    <cellStyle name="Normal 8 2 2" xfId="21397"/>
    <cellStyle name="Normal 8 2 2 2" xfId="21398"/>
    <cellStyle name="Normal 8 2 2_15-FINANCEIRAS" xfId="21399"/>
    <cellStyle name="Normal 8 2 3" xfId="21400"/>
    <cellStyle name="Normal 8 2 3 2" xfId="21401"/>
    <cellStyle name="Normal 8 2 3_15-FINANCEIRAS" xfId="21402"/>
    <cellStyle name="Normal 8 2 4" xfId="21403"/>
    <cellStyle name="Normal 8 2 5" xfId="21404"/>
    <cellStyle name="Normal 8 2 6" xfId="21405"/>
    <cellStyle name="Normal 8 2_13-Endividamento" xfId="21406"/>
    <cellStyle name="Normal 8 3" xfId="21407"/>
    <cellStyle name="Normal 8 3 2" xfId="21408"/>
    <cellStyle name="Normal 8 3 3" xfId="21409"/>
    <cellStyle name="Normal 8 3 4" xfId="21410"/>
    <cellStyle name="Normal 8 3 5" xfId="21411"/>
    <cellStyle name="Normal 8 3_15-FINANCEIRAS" xfId="21412"/>
    <cellStyle name="Normal 8 4" xfId="21413"/>
    <cellStyle name="Normal 8 4 2" xfId="21414"/>
    <cellStyle name="Normal 8 4_15-FINANCEIRAS" xfId="21415"/>
    <cellStyle name="Normal 8 5" xfId="21416"/>
    <cellStyle name="Normal 8 5 2" xfId="21417"/>
    <cellStyle name="Normal 8 5_15-FINANCEIRAS" xfId="21418"/>
    <cellStyle name="Normal 8 6" xfId="21419"/>
    <cellStyle name="Normal 8 7" xfId="21420"/>
    <cellStyle name="Normal 8 8" xfId="21421"/>
    <cellStyle name="Normal 8 9" xfId="21422"/>
    <cellStyle name="Normal 8_1.1 - Apuração IRPJ_CSLL - 2100 - 2012_MAI_V1" xfId="21423"/>
    <cellStyle name="Normal 80" xfId="21424"/>
    <cellStyle name="Normal 80 2" xfId="21425"/>
    <cellStyle name="Normal 80 2 2" xfId="21426"/>
    <cellStyle name="Normal 80 2 2 2" xfId="21427"/>
    <cellStyle name="Normal 80 2 2 2 2" xfId="21428"/>
    <cellStyle name="Normal 80 2 2 2 2 2" xfId="21429"/>
    <cellStyle name="Normal 80 2 2 2 3" xfId="21430"/>
    <cellStyle name="Normal 80 2 2 2 4" xfId="21431"/>
    <cellStyle name="Normal 80 2 2 3" xfId="21432"/>
    <cellStyle name="Normal 80 2 2 3 2" xfId="21433"/>
    <cellStyle name="Normal 80 2 2 3 3" xfId="21434"/>
    <cellStyle name="Normal 80 2 2 4" xfId="21435"/>
    <cellStyle name="Normal 80 2 2 5" xfId="21436"/>
    <cellStyle name="Normal 80 2 2 6" xfId="21437"/>
    <cellStyle name="Normal 80 2 3" xfId="21438"/>
    <cellStyle name="Normal 80 2 3 2" xfId="21439"/>
    <cellStyle name="Normal 80 2 3 2 2" xfId="21440"/>
    <cellStyle name="Normal 80 2 3 2 2 2" xfId="21441"/>
    <cellStyle name="Normal 80 2 3 2 3" xfId="21442"/>
    <cellStyle name="Normal 80 2 3 2 4" xfId="21443"/>
    <cellStyle name="Normal 80 2 3 3" xfId="21444"/>
    <cellStyle name="Normal 80 2 3 3 2" xfId="21445"/>
    <cellStyle name="Normal 80 2 3 4" xfId="21446"/>
    <cellStyle name="Normal 80 2 3 5" xfId="21447"/>
    <cellStyle name="Normal 80 2 4" xfId="21448"/>
    <cellStyle name="Normal 80 2 4 2" xfId="21449"/>
    <cellStyle name="Normal 80 2 4 2 2" xfId="21450"/>
    <cellStyle name="Normal 80 2 4 3" xfId="21451"/>
    <cellStyle name="Normal 80 2 4 4" xfId="21452"/>
    <cellStyle name="Normal 80 2 5" xfId="21453"/>
    <cellStyle name="Normal 80 2 5 2" xfId="21454"/>
    <cellStyle name="Normal 80 2 5 3" xfId="21455"/>
    <cellStyle name="Normal 80 2 6" xfId="21456"/>
    <cellStyle name="Normal 80 2 6 2" xfId="21457"/>
    <cellStyle name="Normal 80 2 7" xfId="21458"/>
    <cellStyle name="Normal 80 2 8" xfId="21459"/>
    <cellStyle name="Normal 80 3" xfId="21460"/>
    <cellStyle name="Normal 80 3 2" xfId="21461"/>
    <cellStyle name="Normal 80 3 2 2" xfId="21462"/>
    <cellStyle name="Normal 80 3 2 2 2" xfId="21463"/>
    <cellStyle name="Normal 80 3 2 3" xfId="21464"/>
    <cellStyle name="Normal 80 3 2 4" xfId="21465"/>
    <cellStyle name="Normal 80 3 3" xfId="21466"/>
    <cellStyle name="Normal 80 3 3 2" xfId="21467"/>
    <cellStyle name="Normal 80 3 3 3" xfId="21468"/>
    <cellStyle name="Normal 80 3 4" xfId="21469"/>
    <cellStyle name="Normal 80 3 5" xfId="21470"/>
    <cellStyle name="Normal 80 3 6" xfId="21471"/>
    <cellStyle name="Normal 80 4" xfId="21472"/>
    <cellStyle name="Normal 80 4 2" xfId="21473"/>
    <cellStyle name="Normal 80 4 2 2" xfId="21474"/>
    <cellStyle name="Normal 80 4 2 2 2" xfId="21475"/>
    <cellStyle name="Normal 80 4 2 3" xfId="21476"/>
    <cellStyle name="Normal 80 4 2 4" xfId="21477"/>
    <cellStyle name="Normal 80 4 3" xfId="21478"/>
    <cellStyle name="Normal 80 4 3 2" xfId="21479"/>
    <cellStyle name="Normal 80 4 4" xfId="21480"/>
    <cellStyle name="Normal 80 4 5" xfId="21481"/>
    <cellStyle name="Normal 80 5" xfId="21482"/>
    <cellStyle name="Normal 80 5 2" xfId="21483"/>
    <cellStyle name="Normal 80 5 2 2" xfId="21484"/>
    <cellStyle name="Normal 80 5 3" xfId="21485"/>
    <cellStyle name="Normal 80 5 4" xfId="21486"/>
    <cellStyle name="Normal 80 6" xfId="21487"/>
    <cellStyle name="Normal 80 6 2" xfId="21488"/>
    <cellStyle name="Normal 80 6 3" xfId="21489"/>
    <cellStyle name="Normal 80 7" xfId="21490"/>
    <cellStyle name="Normal 80 7 2" xfId="21491"/>
    <cellStyle name="Normal 80 8" xfId="21492"/>
    <cellStyle name="Normal 80 9" xfId="21493"/>
    <cellStyle name="Normal 81" xfId="21494"/>
    <cellStyle name="Normal 81 2" xfId="21495"/>
    <cellStyle name="Normal 81 2 2" xfId="21496"/>
    <cellStyle name="Normal 81 2 2 2" xfId="21497"/>
    <cellStyle name="Normal 81 2 2 2 2" xfId="21498"/>
    <cellStyle name="Normal 81 2 2 2 2 2" xfId="21499"/>
    <cellStyle name="Normal 81 2 2 2 3" xfId="21500"/>
    <cellStyle name="Normal 81 2 2 2 4" xfId="21501"/>
    <cellStyle name="Normal 81 2 2 3" xfId="21502"/>
    <cellStyle name="Normal 81 2 2 3 2" xfId="21503"/>
    <cellStyle name="Normal 81 2 2 3 3" xfId="21504"/>
    <cellStyle name="Normal 81 2 2 4" xfId="21505"/>
    <cellStyle name="Normal 81 2 2 5" xfId="21506"/>
    <cellStyle name="Normal 81 2 2 6" xfId="21507"/>
    <cellStyle name="Normal 81 2 3" xfId="21508"/>
    <cellStyle name="Normal 81 2 3 2" xfId="21509"/>
    <cellStyle name="Normal 81 2 3 2 2" xfId="21510"/>
    <cellStyle name="Normal 81 2 3 2 2 2" xfId="21511"/>
    <cellStyle name="Normal 81 2 3 2 3" xfId="21512"/>
    <cellStyle name="Normal 81 2 3 2 4" xfId="21513"/>
    <cellStyle name="Normal 81 2 3 3" xfId="21514"/>
    <cellStyle name="Normal 81 2 3 3 2" xfId="21515"/>
    <cellStyle name="Normal 81 2 3 4" xfId="21516"/>
    <cellStyle name="Normal 81 2 3 5" xfId="21517"/>
    <cellStyle name="Normal 81 2 4" xfId="21518"/>
    <cellStyle name="Normal 81 2 4 2" xfId="21519"/>
    <cellStyle name="Normal 81 2 4 2 2" xfId="21520"/>
    <cellStyle name="Normal 81 2 4 3" xfId="21521"/>
    <cellStyle name="Normal 81 2 4 4" xfId="21522"/>
    <cellStyle name="Normal 81 2 5" xfId="21523"/>
    <cellStyle name="Normal 81 2 5 2" xfId="21524"/>
    <cellStyle name="Normal 81 2 5 3" xfId="21525"/>
    <cellStyle name="Normal 81 2 6" xfId="21526"/>
    <cellStyle name="Normal 81 2 6 2" xfId="21527"/>
    <cellStyle name="Normal 81 2 7" xfId="21528"/>
    <cellStyle name="Normal 81 2 8" xfId="21529"/>
    <cellStyle name="Normal 81 3" xfId="21530"/>
    <cellStyle name="Normal 81 3 2" xfId="21531"/>
    <cellStyle name="Normal 81 3 2 2" xfId="21532"/>
    <cellStyle name="Normal 81 3 2 2 2" xfId="21533"/>
    <cellStyle name="Normal 81 3 2 3" xfId="21534"/>
    <cellStyle name="Normal 81 3 2 4" xfId="21535"/>
    <cellStyle name="Normal 81 3 3" xfId="21536"/>
    <cellStyle name="Normal 81 3 3 2" xfId="21537"/>
    <cellStyle name="Normal 81 3 3 3" xfId="21538"/>
    <cellStyle name="Normal 81 3 4" xfId="21539"/>
    <cellStyle name="Normal 81 3 5" xfId="21540"/>
    <cellStyle name="Normal 81 3 6" xfId="21541"/>
    <cellStyle name="Normal 81 4" xfId="21542"/>
    <cellStyle name="Normal 81 4 2" xfId="21543"/>
    <cellStyle name="Normal 81 4 2 2" xfId="21544"/>
    <cellStyle name="Normal 81 4 2 2 2" xfId="21545"/>
    <cellStyle name="Normal 81 4 2 3" xfId="21546"/>
    <cellStyle name="Normal 81 4 2 4" xfId="21547"/>
    <cellStyle name="Normal 81 4 3" xfId="21548"/>
    <cellStyle name="Normal 81 4 3 2" xfId="21549"/>
    <cellStyle name="Normal 81 4 4" xfId="21550"/>
    <cellStyle name="Normal 81 4 5" xfId="21551"/>
    <cellStyle name="Normal 81 5" xfId="21552"/>
    <cellStyle name="Normal 81 5 2" xfId="21553"/>
    <cellStyle name="Normal 81 5 2 2" xfId="21554"/>
    <cellStyle name="Normal 81 5 3" xfId="21555"/>
    <cellStyle name="Normal 81 5 4" xfId="21556"/>
    <cellStyle name="Normal 81 6" xfId="21557"/>
    <cellStyle name="Normal 81 6 2" xfId="21558"/>
    <cellStyle name="Normal 81 6 3" xfId="21559"/>
    <cellStyle name="Normal 81 7" xfId="21560"/>
    <cellStyle name="Normal 81 7 2" xfId="21561"/>
    <cellStyle name="Normal 81 8" xfId="21562"/>
    <cellStyle name="Normal 81 9" xfId="21563"/>
    <cellStyle name="Normal 82" xfId="21564"/>
    <cellStyle name="Normal 82 2" xfId="21565"/>
    <cellStyle name="Normal 82 2 2" xfId="21566"/>
    <cellStyle name="Normal 82 2 2 2" xfId="21567"/>
    <cellStyle name="Normal 82 2 2 2 2" xfId="21568"/>
    <cellStyle name="Normal 82 2 2 2 2 2" xfId="21569"/>
    <cellStyle name="Normal 82 2 2 2 3" xfId="21570"/>
    <cellStyle name="Normal 82 2 2 2 4" xfId="21571"/>
    <cellStyle name="Normal 82 2 2 3" xfId="21572"/>
    <cellStyle name="Normal 82 2 2 3 2" xfId="21573"/>
    <cellStyle name="Normal 82 2 2 3 3" xfId="21574"/>
    <cellStyle name="Normal 82 2 2 4" xfId="21575"/>
    <cellStyle name="Normal 82 2 2 5" xfId="21576"/>
    <cellStyle name="Normal 82 2 2 6" xfId="21577"/>
    <cellStyle name="Normal 82 2 3" xfId="21578"/>
    <cellStyle name="Normal 82 2 3 2" xfId="21579"/>
    <cellStyle name="Normal 82 2 3 2 2" xfId="21580"/>
    <cellStyle name="Normal 82 2 3 2 2 2" xfId="21581"/>
    <cellStyle name="Normal 82 2 3 2 3" xfId="21582"/>
    <cellStyle name="Normal 82 2 3 2 4" xfId="21583"/>
    <cellStyle name="Normal 82 2 3 3" xfId="21584"/>
    <cellStyle name="Normal 82 2 3 3 2" xfId="21585"/>
    <cellStyle name="Normal 82 2 3 4" xfId="21586"/>
    <cellStyle name="Normal 82 2 3 5" xfId="21587"/>
    <cellStyle name="Normal 82 2 4" xfId="21588"/>
    <cellStyle name="Normal 82 2 4 2" xfId="21589"/>
    <cellStyle name="Normal 82 2 4 2 2" xfId="21590"/>
    <cellStyle name="Normal 82 2 4 3" xfId="21591"/>
    <cellStyle name="Normal 82 2 4 4" xfId="21592"/>
    <cellStyle name="Normal 82 2 5" xfId="21593"/>
    <cellStyle name="Normal 82 2 5 2" xfId="21594"/>
    <cellStyle name="Normal 82 2 5 3" xfId="21595"/>
    <cellStyle name="Normal 82 2 6" xfId="21596"/>
    <cellStyle name="Normal 82 2 6 2" xfId="21597"/>
    <cellStyle name="Normal 82 2 7" xfId="21598"/>
    <cellStyle name="Normal 82 2 8" xfId="21599"/>
    <cellStyle name="Normal 82 3" xfId="21600"/>
    <cellStyle name="Normal 82 3 2" xfId="21601"/>
    <cellStyle name="Normal 82 3 2 2" xfId="21602"/>
    <cellStyle name="Normal 82 3 2 2 2" xfId="21603"/>
    <cellStyle name="Normal 82 3 2 3" xfId="21604"/>
    <cellStyle name="Normal 82 3 2 4" xfId="21605"/>
    <cellStyle name="Normal 82 3 3" xfId="21606"/>
    <cellStyle name="Normal 82 3 3 2" xfId="21607"/>
    <cellStyle name="Normal 82 3 3 3" xfId="21608"/>
    <cellStyle name="Normal 82 3 4" xfId="21609"/>
    <cellStyle name="Normal 82 3 5" xfId="21610"/>
    <cellStyle name="Normal 82 3 6" xfId="21611"/>
    <cellStyle name="Normal 82 4" xfId="21612"/>
    <cellStyle name="Normal 82 4 2" xfId="21613"/>
    <cellStyle name="Normal 82 4 2 2" xfId="21614"/>
    <cellStyle name="Normal 82 4 2 2 2" xfId="21615"/>
    <cellStyle name="Normal 82 4 2 3" xfId="21616"/>
    <cellStyle name="Normal 82 4 2 4" xfId="21617"/>
    <cellStyle name="Normal 82 4 3" xfId="21618"/>
    <cellStyle name="Normal 82 4 3 2" xfId="21619"/>
    <cellStyle name="Normal 82 4 4" xfId="21620"/>
    <cellStyle name="Normal 82 4 5" xfId="21621"/>
    <cellStyle name="Normal 82 5" xfId="21622"/>
    <cellStyle name="Normal 82 5 2" xfId="21623"/>
    <cellStyle name="Normal 82 5 2 2" xfId="21624"/>
    <cellStyle name="Normal 82 5 3" xfId="21625"/>
    <cellStyle name="Normal 82 5 4" xfId="21626"/>
    <cellStyle name="Normal 82 6" xfId="21627"/>
    <cellStyle name="Normal 82 6 2" xfId="21628"/>
    <cellStyle name="Normal 82 6 3" xfId="21629"/>
    <cellStyle name="Normal 82 7" xfId="21630"/>
    <cellStyle name="Normal 82 7 2" xfId="21631"/>
    <cellStyle name="Normal 82 8" xfId="21632"/>
    <cellStyle name="Normal 82 9" xfId="21633"/>
    <cellStyle name="Normal 83" xfId="21634"/>
    <cellStyle name="Normal 83 2" xfId="21635"/>
    <cellStyle name="Normal 83 2 2" xfId="21636"/>
    <cellStyle name="Normal 83 2 2 2" xfId="21637"/>
    <cellStyle name="Normal 83 2 2 2 2" xfId="21638"/>
    <cellStyle name="Normal 83 2 2 2 2 2" xfId="21639"/>
    <cellStyle name="Normal 83 2 2 2 3" xfId="21640"/>
    <cellStyle name="Normal 83 2 2 2 4" xfId="21641"/>
    <cellStyle name="Normal 83 2 2 3" xfId="21642"/>
    <cellStyle name="Normal 83 2 2 3 2" xfId="21643"/>
    <cellStyle name="Normal 83 2 2 3 3" xfId="21644"/>
    <cellStyle name="Normal 83 2 2 4" xfId="21645"/>
    <cellStyle name="Normal 83 2 2 5" xfId="21646"/>
    <cellStyle name="Normal 83 2 2 6" xfId="21647"/>
    <cellStyle name="Normal 83 2 3" xfId="21648"/>
    <cellStyle name="Normal 83 2 3 2" xfId="21649"/>
    <cellStyle name="Normal 83 2 3 2 2" xfId="21650"/>
    <cellStyle name="Normal 83 2 3 2 2 2" xfId="21651"/>
    <cellStyle name="Normal 83 2 3 2 3" xfId="21652"/>
    <cellStyle name="Normal 83 2 3 2 4" xfId="21653"/>
    <cellStyle name="Normal 83 2 3 3" xfId="21654"/>
    <cellStyle name="Normal 83 2 3 3 2" xfId="21655"/>
    <cellStyle name="Normal 83 2 3 4" xfId="21656"/>
    <cellStyle name="Normal 83 2 3 5" xfId="21657"/>
    <cellStyle name="Normal 83 2 4" xfId="21658"/>
    <cellStyle name="Normal 83 2 4 2" xfId="21659"/>
    <cellStyle name="Normal 83 2 4 2 2" xfId="21660"/>
    <cellStyle name="Normal 83 2 4 3" xfId="21661"/>
    <cellStyle name="Normal 83 2 4 4" xfId="21662"/>
    <cellStyle name="Normal 83 2 5" xfId="21663"/>
    <cellStyle name="Normal 83 2 5 2" xfId="21664"/>
    <cellStyle name="Normal 83 2 5 3" xfId="21665"/>
    <cellStyle name="Normal 83 2 6" xfId="21666"/>
    <cellStyle name="Normal 83 2 6 2" xfId="21667"/>
    <cellStyle name="Normal 83 2 7" xfId="21668"/>
    <cellStyle name="Normal 83 2 8" xfId="21669"/>
    <cellStyle name="Normal 83 3" xfId="21670"/>
    <cellStyle name="Normal 83 3 2" xfId="21671"/>
    <cellStyle name="Normal 83 3 2 2" xfId="21672"/>
    <cellStyle name="Normal 83 3 2 2 2" xfId="21673"/>
    <cellStyle name="Normal 83 3 2 3" xfId="21674"/>
    <cellStyle name="Normal 83 3 2 4" xfId="21675"/>
    <cellStyle name="Normal 83 3 3" xfId="21676"/>
    <cellStyle name="Normal 83 3 3 2" xfId="21677"/>
    <cellStyle name="Normal 83 3 3 3" xfId="21678"/>
    <cellStyle name="Normal 83 3 4" xfId="21679"/>
    <cellStyle name="Normal 83 3 5" xfId="21680"/>
    <cellStyle name="Normal 83 3 6" xfId="21681"/>
    <cellStyle name="Normal 83 4" xfId="21682"/>
    <cellStyle name="Normal 83 4 2" xfId="21683"/>
    <cellStyle name="Normal 83 4 2 2" xfId="21684"/>
    <cellStyle name="Normal 83 4 2 2 2" xfId="21685"/>
    <cellStyle name="Normal 83 4 2 3" xfId="21686"/>
    <cellStyle name="Normal 83 4 2 4" xfId="21687"/>
    <cellStyle name="Normal 83 4 3" xfId="21688"/>
    <cellStyle name="Normal 83 4 3 2" xfId="21689"/>
    <cellStyle name="Normal 83 4 4" xfId="21690"/>
    <cellStyle name="Normal 83 4 5" xfId="21691"/>
    <cellStyle name="Normal 83 5" xfId="21692"/>
    <cellStyle name="Normal 83 5 2" xfId="21693"/>
    <cellStyle name="Normal 83 5 2 2" xfId="21694"/>
    <cellStyle name="Normal 83 5 3" xfId="21695"/>
    <cellStyle name="Normal 83 5 4" xfId="21696"/>
    <cellStyle name="Normal 83 6" xfId="21697"/>
    <cellStyle name="Normal 83 6 2" xfId="21698"/>
    <cellStyle name="Normal 83 6 3" xfId="21699"/>
    <cellStyle name="Normal 83 7" xfId="21700"/>
    <cellStyle name="Normal 83 7 2" xfId="21701"/>
    <cellStyle name="Normal 83 8" xfId="21702"/>
    <cellStyle name="Normal 83 9" xfId="21703"/>
    <cellStyle name="Normal 84" xfId="21704"/>
    <cellStyle name="Normal 84 2" xfId="21705"/>
    <cellStyle name="Normal 84 2 2" xfId="21706"/>
    <cellStyle name="Normal 84 2 2 2" xfId="21707"/>
    <cellStyle name="Normal 84 2 2 2 2" xfId="21708"/>
    <cellStyle name="Normal 84 2 2 2 2 2" xfId="21709"/>
    <cellStyle name="Normal 84 2 2 2 3" xfId="21710"/>
    <cellStyle name="Normal 84 2 2 2 4" xfId="21711"/>
    <cellStyle name="Normal 84 2 2 3" xfId="21712"/>
    <cellStyle name="Normal 84 2 2 3 2" xfId="21713"/>
    <cellStyle name="Normal 84 2 2 3 3" xfId="21714"/>
    <cellStyle name="Normal 84 2 2 4" xfId="21715"/>
    <cellStyle name="Normal 84 2 2 5" xfId="21716"/>
    <cellStyle name="Normal 84 2 2 6" xfId="21717"/>
    <cellStyle name="Normal 84 2 3" xfId="21718"/>
    <cellStyle name="Normal 84 2 3 2" xfId="21719"/>
    <cellStyle name="Normal 84 2 3 2 2" xfId="21720"/>
    <cellStyle name="Normal 84 2 3 2 2 2" xfId="21721"/>
    <cellStyle name="Normal 84 2 3 2 3" xfId="21722"/>
    <cellStyle name="Normal 84 2 3 2 4" xfId="21723"/>
    <cellStyle name="Normal 84 2 3 3" xfId="21724"/>
    <cellStyle name="Normal 84 2 3 3 2" xfId="21725"/>
    <cellStyle name="Normal 84 2 3 4" xfId="21726"/>
    <cellStyle name="Normal 84 2 3 5" xfId="21727"/>
    <cellStyle name="Normal 84 2 4" xfId="21728"/>
    <cellStyle name="Normal 84 2 4 2" xfId="21729"/>
    <cellStyle name="Normal 84 2 4 2 2" xfId="21730"/>
    <cellStyle name="Normal 84 2 4 3" xfId="21731"/>
    <cellStyle name="Normal 84 2 4 4" xfId="21732"/>
    <cellStyle name="Normal 84 2 5" xfId="21733"/>
    <cellStyle name="Normal 84 2 5 2" xfId="21734"/>
    <cellStyle name="Normal 84 2 5 3" xfId="21735"/>
    <cellStyle name="Normal 84 2 6" xfId="21736"/>
    <cellStyle name="Normal 84 2 6 2" xfId="21737"/>
    <cellStyle name="Normal 84 2 7" xfId="21738"/>
    <cellStyle name="Normal 84 2 8" xfId="21739"/>
    <cellStyle name="Normal 84 3" xfId="21740"/>
    <cellStyle name="Normal 84 3 2" xfId="21741"/>
    <cellStyle name="Normal 84 3 2 2" xfId="21742"/>
    <cellStyle name="Normal 84 3 2 2 2" xfId="21743"/>
    <cellStyle name="Normal 84 3 2 3" xfId="21744"/>
    <cellStyle name="Normal 84 3 2 4" xfId="21745"/>
    <cellStyle name="Normal 84 3 3" xfId="21746"/>
    <cellStyle name="Normal 84 3 3 2" xfId="21747"/>
    <cellStyle name="Normal 84 3 3 3" xfId="21748"/>
    <cellStyle name="Normal 84 3 4" xfId="21749"/>
    <cellStyle name="Normal 84 3 5" xfId="21750"/>
    <cellStyle name="Normal 84 3 6" xfId="21751"/>
    <cellStyle name="Normal 84 4" xfId="21752"/>
    <cellStyle name="Normal 84 4 2" xfId="21753"/>
    <cellStyle name="Normal 84 4 2 2" xfId="21754"/>
    <cellStyle name="Normal 84 4 2 2 2" xfId="21755"/>
    <cellStyle name="Normal 84 4 2 3" xfId="21756"/>
    <cellStyle name="Normal 84 4 2 4" xfId="21757"/>
    <cellStyle name="Normal 84 4 3" xfId="21758"/>
    <cellStyle name="Normal 84 4 3 2" xfId="21759"/>
    <cellStyle name="Normal 84 4 4" xfId="21760"/>
    <cellStyle name="Normal 84 4 5" xfId="21761"/>
    <cellStyle name="Normal 84 5" xfId="21762"/>
    <cellStyle name="Normal 84 5 2" xfId="21763"/>
    <cellStyle name="Normal 84 5 2 2" xfId="21764"/>
    <cellStyle name="Normal 84 5 3" xfId="21765"/>
    <cellStyle name="Normal 84 5 4" xfId="21766"/>
    <cellStyle name="Normal 84 6" xfId="21767"/>
    <cellStyle name="Normal 84 6 2" xfId="21768"/>
    <cellStyle name="Normal 84 6 3" xfId="21769"/>
    <cellStyle name="Normal 84 7" xfId="21770"/>
    <cellStyle name="Normal 84 7 2" xfId="21771"/>
    <cellStyle name="Normal 84 8" xfId="21772"/>
    <cellStyle name="Normal 84 9" xfId="21773"/>
    <cellStyle name="Normal 85" xfId="21774"/>
    <cellStyle name="Normal 85 2" xfId="21775"/>
    <cellStyle name="Normal 85 2 2" xfId="21776"/>
    <cellStyle name="Normal 85 2 2 2" xfId="21777"/>
    <cellStyle name="Normal 85 2 2 2 2" xfId="21778"/>
    <cellStyle name="Normal 85 2 2 2 2 2" xfId="21779"/>
    <cellStyle name="Normal 85 2 2 2 3" xfId="21780"/>
    <cellStyle name="Normal 85 2 2 2 4" xfId="21781"/>
    <cellStyle name="Normal 85 2 2 3" xfId="21782"/>
    <cellStyle name="Normal 85 2 2 3 2" xfId="21783"/>
    <cellStyle name="Normal 85 2 2 3 3" xfId="21784"/>
    <cellStyle name="Normal 85 2 2 4" xfId="21785"/>
    <cellStyle name="Normal 85 2 2 5" xfId="21786"/>
    <cellStyle name="Normal 85 2 2 6" xfId="21787"/>
    <cellStyle name="Normal 85 2 3" xfId="21788"/>
    <cellStyle name="Normal 85 2 3 2" xfId="21789"/>
    <cellStyle name="Normal 85 2 3 2 2" xfId="21790"/>
    <cellStyle name="Normal 85 2 3 2 2 2" xfId="21791"/>
    <cellStyle name="Normal 85 2 3 2 3" xfId="21792"/>
    <cellStyle name="Normal 85 2 3 2 4" xfId="21793"/>
    <cellStyle name="Normal 85 2 3 3" xfId="21794"/>
    <cellStyle name="Normal 85 2 3 3 2" xfId="21795"/>
    <cellStyle name="Normal 85 2 3 4" xfId="21796"/>
    <cellStyle name="Normal 85 2 3 5" xfId="21797"/>
    <cellStyle name="Normal 85 2 4" xfId="21798"/>
    <cellStyle name="Normal 85 2 4 2" xfId="21799"/>
    <cellStyle name="Normal 85 2 4 2 2" xfId="21800"/>
    <cellStyle name="Normal 85 2 4 3" xfId="21801"/>
    <cellStyle name="Normal 85 2 4 4" xfId="21802"/>
    <cellStyle name="Normal 85 2 5" xfId="21803"/>
    <cellStyle name="Normal 85 2 5 2" xfId="21804"/>
    <cellStyle name="Normal 85 2 5 3" xfId="21805"/>
    <cellStyle name="Normal 85 2 6" xfId="21806"/>
    <cellStyle name="Normal 85 2 6 2" xfId="21807"/>
    <cellStyle name="Normal 85 2 7" xfId="21808"/>
    <cellStyle name="Normal 85 2 8" xfId="21809"/>
    <cellStyle name="Normal 85 3" xfId="21810"/>
    <cellStyle name="Normal 85 3 2" xfId="21811"/>
    <cellStyle name="Normal 85 3 2 2" xfId="21812"/>
    <cellStyle name="Normal 85 3 2 2 2" xfId="21813"/>
    <cellStyle name="Normal 85 3 2 3" xfId="21814"/>
    <cellStyle name="Normal 85 3 2 4" xfId="21815"/>
    <cellStyle name="Normal 85 3 3" xfId="21816"/>
    <cellStyle name="Normal 85 3 3 2" xfId="21817"/>
    <cellStyle name="Normal 85 3 3 3" xfId="21818"/>
    <cellStyle name="Normal 85 3 4" xfId="21819"/>
    <cellStyle name="Normal 85 3 5" xfId="21820"/>
    <cellStyle name="Normal 85 3 6" xfId="21821"/>
    <cellStyle name="Normal 85 4" xfId="21822"/>
    <cellStyle name="Normal 85 4 2" xfId="21823"/>
    <cellStyle name="Normal 85 4 2 2" xfId="21824"/>
    <cellStyle name="Normal 85 4 2 2 2" xfId="21825"/>
    <cellStyle name="Normal 85 4 2 3" xfId="21826"/>
    <cellStyle name="Normal 85 4 2 4" xfId="21827"/>
    <cellStyle name="Normal 85 4 3" xfId="21828"/>
    <cellStyle name="Normal 85 4 3 2" xfId="21829"/>
    <cellStyle name="Normal 85 4 4" xfId="21830"/>
    <cellStyle name="Normal 85 4 5" xfId="21831"/>
    <cellStyle name="Normal 85 5" xfId="21832"/>
    <cellStyle name="Normal 85 5 2" xfId="21833"/>
    <cellStyle name="Normal 85 5 2 2" xfId="21834"/>
    <cellStyle name="Normal 85 5 3" xfId="21835"/>
    <cellStyle name="Normal 85 5 4" xfId="21836"/>
    <cellStyle name="Normal 85 6" xfId="21837"/>
    <cellStyle name="Normal 85 6 2" xfId="21838"/>
    <cellStyle name="Normal 85 6 3" xfId="21839"/>
    <cellStyle name="Normal 85 7" xfId="21840"/>
    <cellStyle name="Normal 85 7 2" xfId="21841"/>
    <cellStyle name="Normal 85 8" xfId="21842"/>
    <cellStyle name="Normal 85 9" xfId="21843"/>
    <cellStyle name="Normal 86" xfId="21844"/>
    <cellStyle name="Normal 86 2" xfId="21845"/>
    <cellStyle name="Normal 86 2 2" xfId="21846"/>
    <cellStyle name="Normal 86 2 2 2" xfId="21847"/>
    <cellStyle name="Normal 86 2 2 2 2" xfId="21848"/>
    <cellStyle name="Normal 86 2 2 2 2 2" xfId="21849"/>
    <cellStyle name="Normal 86 2 2 2 3" xfId="21850"/>
    <cellStyle name="Normal 86 2 2 2 4" xfId="21851"/>
    <cellStyle name="Normal 86 2 2 3" xfId="21852"/>
    <cellStyle name="Normal 86 2 2 3 2" xfId="21853"/>
    <cellStyle name="Normal 86 2 2 3 3" xfId="21854"/>
    <cellStyle name="Normal 86 2 2 4" xfId="21855"/>
    <cellStyle name="Normal 86 2 2 5" xfId="21856"/>
    <cellStyle name="Normal 86 2 2 6" xfId="21857"/>
    <cellStyle name="Normal 86 2 3" xfId="21858"/>
    <cellStyle name="Normal 86 2 3 2" xfId="21859"/>
    <cellStyle name="Normal 86 2 3 2 2" xfId="21860"/>
    <cellStyle name="Normal 86 2 3 2 2 2" xfId="21861"/>
    <cellStyle name="Normal 86 2 3 2 3" xfId="21862"/>
    <cellStyle name="Normal 86 2 3 2 4" xfId="21863"/>
    <cellStyle name="Normal 86 2 3 3" xfId="21864"/>
    <cellStyle name="Normal 86 2 3 3 2" xfId="21865"/>
    <cellStyle name="Normal 86 2 3 4" xfId="21866"/>
    <cellStyle name="Normal 86 2 3 5" xfId="21867"/>
    <cellStyle name="Normal 86 2 4" xfId="21868"/>
    <cellStyle name="Normal 86 2 4 2" xfId="21869"/>
    <cellStyle name="Normal 86 2 4 2 2" xfId="21870"/>
    <cellStyle name="Normal 86 2 4 3" xfId="21871"/>
    <cellStyle name="Normal 86 2 4 4" xfId="21872"/>
    <cellStyle name="Normal 86 2 5" xfId="21873"/>
    <cellStyle name="Normal 86 2 5 2" xfId="21874"/>
    <cellStyle name="Normal 86 2 5 3" xfId="21875"/>
    <cellStyle name="Normal 86 2 6" xfId="21876"/>
    <cellStyle name="Normal 86 2 6 2" xfId="21877"/>
    <cellStyle name="Normal 86 2 7" xfId="21878"/>
    <cellStyle name="Normal 86 2 8" xfId="21879"/>
    <cellStyle name="Normal 86 3" xfId="21880"/>
    <cellStyle name="Normal 86 3 2" xfId="21881"/>
    <cellStyle name="Normal 86 3 2 2" xfId="21882"/>
    <cellStyle name="Normal 86 3 2 2 2" xfId="21883"/>
    <cellStyle name="Normal 86 3 2 3" xfId="21884"/>
    <cellStyle name="Normal 86 3 2 4" xfId="21885"/>
    <cellStyle name="Normal 86 3 3" xfId="21886"/>
    <cellStyle name="Normal 86 3 3 2" xfId="21887"/>
    <cellStyle name="Normal 86 3 3 3" xfId="21888"/>
    <cellStyle name="Normal 86 3 4" xfId="21889"/>
    <cellStyle name="Normal 86 3 5" xfId="21890"/>
    <cellStyle name="Normal 86 3 6" xfId="21891"/>
    <cellStyle name="Normal 86 4" xfId="21892"/>
    <cellStyle name="Normal 86 4 2" xfId="21893"/>
    <cellStyle name="Normal 86 4 2 2" xfId="21894"/>
    <cellStyle name="Normal 86 4 2 2 2" xfId="21895"/>
    <cellStyle name="Normal 86 4 2 3" xfId="21896"/>
    <cellStyle name="Normal 86 4 2 4" xfId="21897"/>
    <cellStyle name="Normal 86 4 3" xfId="21898"/>
    <cellStyle name="Normal 86 4 3 2" xfId="21899"/>
    <cellStyle name="Normal 86 4 4" xfId="21900"/>
    <cellStyle name="Normal 86 4 5" xfId="21901"/>
    <cellStyle name="Normal 86 5" xfId="21902"/>
    <cellStyle name="Normal 86 5 2" xfId="21903"/>
    <cellStyle name="Normal 86 5 2 2" xfId="21904"/>
    <cellStyle name="Normal 86 5 3" xfId="21905"/>
    <cellStyle name="Normal 86 5 4" xfId="21906"/>
    <cellStyle name="Normal 86 6" xfId="21907"/>
    <cellStyle name="Normal 86 6 2" xfId="21908"/>
    <cellStyle name="Normal 86 6 3" xfId="21909"/>
    <cellStyle name="Normal 86 7" xfId="21910"/>
    <cellStyle name="Normal 86 7 2" xfId="21911"/>
    <cellStyle name="Normal 86 8" xfId="21912"/>
    <cellStyle name="Normal 86 9" xfId="21913"/>
    <cellStyle name="Normal 87" xfId="21914"/>
    <cellStyle name="Normal 87 2" xfId="21915"/>
    <cellStyle name="Normal 87 2 2" xfId="21916"/>
    <cellStyle name="Normal 87 2 2 2" xfId="21917"/>
    <cellStyle name="Normal 87 2 2 2 2" xfId="21918"/>
    <cellStyle name="Normal 87 2 2 2 2 2" xfId="21919"/>
    <cellStyle name="Normal 87 2 2 2 3" xfId="21920"/>
    <cellStyle name="Normal 87 2 2 2 4" xfId="21921"/>
    <cellStyle name="Normal 87 2 2 3" xfId="21922"/>
    <cellStyle name="Normal 87 2 2 3 2" xfId="21923"/>
    <cellStyle name="Normal 87 2 2 3 3" xfId="21924"/>
    <cellStyle name="Normal 87 2 2 4" xfId="21925"/>
    <cellStyle name="Normal 87 2 2 5" xfId="21926"/>
    <cellStyle name="Normal 87 2 2 6" xfId="21927"/>
    <cellStyle name="Normal 87 2 3" xfId="21928"/>
    <cellStyle name="Normal 87 2 3 2" xfId="21929"/>
    <cellStyle name="Normal 87 2 3 2 2" xfId="21930"/>
    <cellStyle name="Normal 87 2 3 2 2 2" xfId="21931"/>
    <cellStyle name="Normal 87 2 3 2 3" xfId="21932"/>
    <cellStyle name="Normal 87 2 3 2 4" xfId="21933"/>
    <cellStyle name="Normal 87 2 3 3" xfId="21934"/>
    <cellStyle name="Normal 87 2 3 3 2" xfId="21935"/>
    <cellStyle name="Normal 87 2 3 4" xfId="21936"/>
    <cellStyle name="Normal 87 2 3 5" xfId="21937"/>
    <cellStyle name="Normal 87 2 4" xfId="21938"/>
    <cellStyle name="Normal 87 2 4 2" xfId="21939"/>
    <cellStyle name="Normal 87 2 4 2 2" xfId="21940"/>
    <cellStyle name="Normal 87 2 4 3" xfId="21941"/>
    <cellStyle name="Normal 87 2 4 4" xfId="21942"/>
    <cellStyle name="Normal 87 2 5" xfId="21943"/>
    <cellStyle name="Normal 87 2 5 2" xfId="21944"/>
    <cellStyle name="Normal 87 2 5 3" xfId="21945"/>
    <cellStyle name="Normal 87 2 6" xfId="21946"/>
    <cellStyle name="Normal 87 2 6 2" xfId="21947"/>
    <cellStyle name="Normal 87 2 7" xfId="21948"/>
    <cellStyle name="Normal 87 2 8" xfId="21949"/>
    <cellStyle name="Normal 87 3" xfId="21950"/>
    <cellStyle name="Normal 87 3 2" xfId="21951"/>
    <cellStyle name="Normal 87 3 2 2" xfId="21952"/>
    <cellStyle name="Normal 87 3 2 2 2" xfId="21953"/>
    <cellStyle name="Normal 87 3 2 3" xfId="21954"/>
    <cellStyle name="Normal 87 3 2 4" xfId="21955"/>
    <cellStyle name="Normal 87 3 3" xfId="21956"/>
    <cellStyle name="Normal 87 3 3 2" xfId="21957"/>
    <cellStyle name="Normal 87 3 3 3" xfId="21958"/>
    <cellStyle name="Normal 87 3 4" xfId="21959"/>
    <cellStyle name="Normal 87 3 5" xfId="21960"/>
    <cellStyle name="Normal 87 3 6" xfId="21961"/>
    <cellStyle name="Normal 87 4" xfId="21962"/>
    <cellStyle name="Normal 87 4 2" xfId="21963"/>
    <cellStyle name="Normal 87 4 2 2" xfId="21964"/>
    <cellStyle name="Normal 87 4 2 2 2" xfId="21965"/>
    <cellStyle name="Normal 87 4 2 3" xfId="21966"/>
    <cellStyle name="Normal 87 4 2 4" xfId="21967"/>
    <cellStyle name="Normal 87 4 3" xfId="21968"/>
    <cellStyle name="Normal 87 4 3 2" xfId="21969"/>
    <cellStyle name="Normal 87 4 4" xfId="21970"/>
    <cellStyle name="Normal 87 4 5" xfId="21971"/>
    <cellStyle name="Normal 87 5" xfId="21972"/>
    <cellStyle name="Normal 87 5 2" xfId="21973"/>
    <cellStyle name="Normal 87 5 2 2" xfId="21974"/>
    <cellStyle name="Normal 87 5 3" xfId="21975"/>
    <cellStyle name="Normal 87 5 4" xfId="21976"/>
    <cellStyle name="Normal 87 6" xfId="21977"/>
    <cellStyle name="Normal 87 6 2" xfId="21978"/>
    <cellStyle name="Normal 87 6 3" xfId="21979"/>
    <cellStyle name="Normal 87 7" xfId="21980"/>
    <cellStyle name="Normal 87 7 2" xfId="21981"/>
    <cellStyle name="Normal 87 8" xfId="21982"/>
    <cellStyle name="Normal 87 9" xfId="21983"/>
    <cellStyle name="Normal 88" xfId="21984"/>
    <cellStyle name="Normal 88 2" xfId="21985"/>
    <cellStyle name="Normal 88 2 2" xfId="21986"/>
    <cellStyle name="Normal 88 2 2 2" xfId="21987"/>
    <cellStyle name="Normal 88 2 2 2 2" xfId="21988"/>
    <cellStyle name="Normal 88 2 2 2 2 2" xfId="21989"/>
    <cellStyle name="Normal 88 2 2 2 3" xfId="21990"/>
    <cellStyle name="Normal 88 2 2 2 4" xfId="21991"/>
    <cellStyle name="Normal 88 2 2 3" xfId="21992"/>
    <cellStyle name="Normal 88 2 2 3 2" xfId="21993"/>
    <cellStyle name="Normal 88 2 2 3 3" xfId="21994"/>
    <cellStyle name="Normal 88 2 2 4" xfId="21995"/>
    <cellStyle name="Normal 88 2 2 5" xfId="21996"/>
    <cellStyle name="Normal 88 2 2 6" xfId="21997"/>
    <cellStyle name="Normal 88 2 3" xfId="21998"/>
    <cellStyle name="Normal 88 2 3 2" xfId="21999"/>
    <cellStyle name="Normal 88 2 3 2 2" xfId="22000"/>
    <cellStyle name="Normal 88 2 3 2 2 2" xfId="22001"/>
    <cellStyle name="Normal 88 2 3 2 3" xfId="22002"/>
    <cellStyle name="Normal 88 2 3 2 4" xfId="22003"/>
    <cellStyle name="Normal 88 2 3 3" xfId="22004"/>
    <cellStyle name="Normal 88 2 3 3 2" xfId="22005"/>
    <cellStyle name="Normal 88 2 3 4" xfId="22006"/>
    <cellStyle name="Normal 88 2 3 5" xfId="22007"/>
    <cellStyle name="Normal 88 2 4" xfId="22008"/>
    <cellStyle name="Normal 88 2 4 2" xfId="22009"/>
    <cellStyle name="Normal 88 2 4 2 2" xfId="22010"/>
    <cellStyle name="Normal 88 2 4 3" xfId="22011"/>
    <cellStyle name="Normal 88 2 4 4" xfId="22012"/>
    <cellStyle name="Normal 88 2 5" xfId="22013"/>
    <cellStyle name="Normal 88 2 5 2" xfId="22014"/>
    <cellStyle name="Normal 88 2 5 3" xfId="22015"/>
    <cellStyle name="Normal 88 2 6" xfId="22016"/>
    <cellStyle name="Normal 88 2 6 2" xfId="22017"/>
    <cellStyle name="Normal 88 2 7" xfId="22018"/>
    <cellStyle name="Normal 88 2 8" xfId="22019"/>
    <cellStyle name="Normal 88 3" xfId="22020"/>
    <cellStyle name="Normal 88 3 2" xfId="22021"/>
    <cellStyle name="Normal 88 3 2 2" xfId="22022"/>
    <cellStyle name="Normal 88 3 2 2 2" xfId="22023"/>
    <cellStyle name="Normal 88 3 2 3" xfId="22024"/>
    <cellStyle name="Normal 88 3 2 4" xfId="22025"/>
    <cellStyle name="Normal 88 3 3" xfId="22026"/>
    <cellStyle name="Normal 88 3 3 2" xfId="22027"/>
    <cellStyle name="Normal 88 3 3 3" xfId="22028"/>
    <cellStyle name="Normal 88 3 4" xfId="22029"/>
    <cellStyle name="Normal 88 3 5" xfId="22030"/>
    <cellStyle name="Normal 88 3 6" xfId="22031"/>
    <cellStyle name="Normal 88 4" xfId="22032"/>
    <cellStyle name="Normal 88 4 2" xfId="22033"/>
    <cellStyle name="Normal 88 4 2 2" xfId="22034"/>
    <cellStyle name="Normal 88 4 2 2 2" xfId="22035"/>
    <cellStyle name="Normal 88 4 2 3" xfId="22036"/>
    <cellStyle name="Normal 88 4 2 4" xfId="22037"/>
    <cellStyle name="Normal 88 4 3" xfId="22038"/>
    <cellStyle name="Normal 88 4 3 2" xfId="22039"/>
    <cellStyle name="Normal 88 4 4" xfId="22040"/>
    <cellStyle name="Normal 88 4 5" xfId="22041"/>
    <cellStyle name="Normal 88 5" xfId="22042"/>
    <cellStyle name="Normal 88 5 2" xfId="22043"/>
    <cellStyle name="Normal 88 5 2 2" xfId="22044"/>
    <cellStyle name="Normal 88 5 3" xfId="22045"/>
    <cellStyle name="Normal 88 5 4" xfId="22046"/>
    <cellStyle name="Normal 88 6" xfId="22047"/>
    <cellStyle name="Normal 88 6 2" xfId="22048"/>
    <cellStyle name="Normal 88 6 3" xfId="22049"/>
    <cellStyle name="Normal 88 7" xfId="22050"/>
    <cellStyle name="Normal 88 7 2" xfId="22051"/>
    <cellStyle name="Normal 88 8" xfId="22052"/>
    <cellStyle name="Normal 88 9" xfId="22053"/>
    <cellStyle name="Normal 89" xfId="22054"/>
    <cellStyle name="Normal 89 2" xfId="22055"/>
    <cellStyle name="Normal 89 2 2" xfId="22056"/>
    <cellStyle name="Normal 89 2 2 2" xfId="22057"/>
    <cellStyle name="Normal 89 2 2 2 2" xfId="22058"/>
    <cellStyle name="Normal 89 2 2 2 2 2" xfId="22059"/>
    <cellStyle name="Normal 89 2 2 2 3" xfId="22060"/>
    <cellStyle name="Normal 89 2 2 2 4" xfId="22061"/>
    <cellStyle name="Normal 89 2 2 2 5" xfId="22062"/>
    <cellStyle name="Normal 89 2 2 3" xfId="22063"/>
    <cellStyle name="Normal 89 2 2 3 2" xfId="22064"/>
    <cellStyle name="Normal 89 2 2 3 3" xfId="22065"/>
    <cellStyle name="Normal 89 2 2 4" xfId="22066"/>
    <cellStyle name="Normal 89 2 2 5" xfId="22067"/>
    <cellStyle name="Normal 89 2 2 6" xfId="22068"/>
    <cellStyle name="Normal 89 2 3" xfId="22069"/>
    <cellStyle name="Normal 89 2 3 2" xfId="22070"/>
    <cellStyle name="Normal 89 2 3 2 2" xfId="22071"/>
    <cellStyle name="Normal 89 2 3 2 2 2" xfId="22072"/>
    <cellStyle name="Normal 89 2 3 2 3" xfId="22073"/>
    <cellStyle name="Normal 89 2 3 2 4" xfId="22074"/>
    <cellStyle name="Normal 89 2 3 3" xfId="22075"/>
    <cellStyle name="Normal 89 2 3 3 2" xfId="22076"/>
    <cellStyle name="Normal 89 2 3 4" xfId="22077"/>
    <cellStyle name="Normal 89 2 3 5" xfId="22078"/>
    <cellStyle name="Normal 89 2 3 6" xfId="22079"/>
    <cellStyle name="Normal 89 2 4" xfId="22080"/>
    <cellStyle name="Normal 89 2 4 2" xfId="22081"/>
    <cellStyle name="Normal 89 2 4 2 2" xfId="22082"/>
    <cellStyle name="Normal 89 2 4 3" xfId="22083"/>
    <cellStyle name="Normal 89 2 4 4" xfId="22084"/>
    <cellStyle name="Normal 89 2 5" xfId="22085"/>
    <cellStyle name="Normal 89 2 5 2" xfId="22086"/>
    <cellStyle name="Normal 89 2 5 3" xfId="22087"/>
    <cellStyle name="Normal 89 2 6" xfId="22088"/>
    <cellStyle name="Normal 89 2 6 2" xfId="22089"/>
    <cellStyle name="Normal 89 2 7" xfId="22090"/>
    <cellStyle name="Normal 89 2 8" xfId="22091"/>
    <cellStyle name="Normal 89 3" xfId="22092"/>
    <cellStyle name="Normal 89 3 2" xfId="22093"/>
    <cellStyle name="Normal 89 3 2 2" xfId="22094"/>
    <cellStyle name="Normal 89 3 2 2 2" xfId="22095"/>
    <cellStyle name="Normal 89 3 2 3" xfId="22096"/>
    <cellStyle name="Normal 89 3 2 4" xfId="22097"/>
    <cellStyle name="Normal 89 3 3" xfId="22098"/>
    <cellStyle name="Normal 89 3 3 2" xfId="22099"/>
    <cellStyle name="Normal 89 3 3 3" xfId="22100"/>
    <cellStyle name="Normal 89 3 4" xfId="22101"/>
    <cellStyle name="Normal 89 3 5" xfId="22102"/>
    <cellStyle name="Normal 89 3 6" xfId="22103"/>
    <cellStyle name="Normal 89 4" xfId="22104"/>
    <cellStyle name="Normal 89 4 2" xfId="22105"/>
    <cellStyle name="Normal 89 4 2 2" xfId="22106"/>
    <cellStyle name="Normal 89 4 2 2 2" xfId="22107"/>
    <cellStyle name="Normal 89 4 2 3" xfId="22108"/>
    <cellStyle name="Normal 89 4 2 4" xfId="22109"/>
    <cellStyle name="Normal 89 4 3" xfId="22110"/>
    <cellStyle name="Normal 89 4 3 2" xfId="22111"/>
    <cellStyle name="Normal 89 4 4" xfId="22112"/>
    <cellStyle name="Normal 89 4 5" xfId="22113"/>
    <cellStyle name="Normal 89 5" xfId="22114"/>
    <cellStyle name="Normal 89 5 2" xfId="22115"/>
    <cellStyle name="Normal 89 5 2 2" xfId="22116"/>
    <cellStyle name="Normal 89 5 3" xfId="22117"/>
    <cellStyle name="Normal 89 5 4" xfId="22118"/>
    <cellStyle name="Normal 89 6" xfId="22119"/>
    <cellStyle name="Normal 89 6 2" xfId="22120"/>
    <cellStyle name="Normal 89 6 3" xfId="22121"/>
    <cellStyle name="Normal 89 7" xfId="22122"/>
    <cellStyle name="Normal 89 7 2" xfId="22123"/>
    <cellStyle name="Normal 89 8" xfId="22124"/>
    <cellStyle name="Normal 89 9" xfId="22125"/>
    <cellStyle name="Normal 9" xfId="22126"/>
    <cellStyle name="Normal 9 2" xfId="22127"/>
    <cellStyle name="Normal 9 2 2" xfId="22128"/>
    <cellStyle name="Normal 9 2 2 2" xfId="22129"/>
    <cellStyle name="Normal 9 2 2_15-FINANCEIRAS" xfId="22130"/>
    <cellStyle name="Normal 9 2 3" xfId="22131"/>
    <cellStyle name="Normal 9 2 3 2" xfId="22132"/>
    <cellStyle name="Normal 9 2 3_15-FINANCEIRAS" xfId="22133"/>
    <cellStyle name="Normal 9 2 4" xfId="22134"/>
    <cellStyle name="Normal 9 2 5" xfId="22135"/>
    <cellStyle name="Normal 9 2 6" xfId="22136"/>
    <cellStyle name="Normal 9 2_13-Endividamento" xfId="22137"/>
    <cellStyle name="Normal 9 3" xfId="22138"/>
    <cellStyle name="Normal 9 3 2" xfId="22139"/>
    <cellStyle name="Normal 9 3 3" xfId="22140"/>
    <cellStyle name="Normal 9 3 4" xfId="22141"/>
    <cellStyle name="Normal 9 3 5" xfId="22142"/>
    <cellStyle name="Normal 9 3_15-FINANCEIRAS" xfId="22143"/>
    <cellStyle name="Normal 9 4" xfId="22144"/>
    <cellStyle name="Normal 9 4 2" xfId="22145"/>
    <cellStyle name="Normal 9 4_15-FINANCEIRAS" xfId="22146"/>
    <cellStyle name="Normal 9 5" xfId="22147"/>
    <cellStyle name="Normal 9 5 2" xfId="22148"/>
    <cellStyle name="Normal 9 5_15-FINANCEIRAS" xfId="22149"/>
    <cellStyle name="Normal 9 6" xfId="22150"/>
    <cellStyle name="Normal 9 7" xfId="22151"/>
    <cellStyle name="Normal 9 8" xfId="22152"/>
    <cellStyle name="Normal 9_1.1 - Apuração IRPJ_CSLL - 2100 - 2012_MAI_V1" xfId="22153"/>
    <cellStyle name="Normal 90" xfId="22154"/>
    <cellStyle name="Normal 90 2" xfId="22155"/>
    <cellStyle name="Normal 90 2 2" xfId="22156"/>
    <cellStyle name="Normal 90 2 2 2" xfId="22157"/>
    <cellStyle name="Normal 90 2 2 2 2" xfId="22158"/>
    <cellStyle name="Normal 90 2 2 2 2 2" xfId="22159"/>
    <cellStyle name="Normal 90 2 2 2 3" xfId="22160"/>
    <cellStyle name="Normal 90 2 2 2 4" xfId="22161"/>
    <cellStyle name="Normal 90 2 2 3" xfId="22162"/>
    <cellStyle name="Normal 90 2 2 3 2" xfId="22163"/>
    <cellStyle name="Normal 90 2 2 3 3" xfId="22164"/>
    <cellStyle name="Normal 90 2 2 4" xfId="22165"/>
    <cellStyle name="Normal 90 2 2 5" xfId="22166"/>
    <cellStyle name="Normal 90 2 2 6" xfId="22167"/>
    <cellStyle name="Normal 90 2 3" xfId="22168"/>
    <cellStyle name="Normal 90 2 3 2" xfId="22169"/>
    <cellStyle name="Normal 90 2 3 2 2" xfId="22170"/>
    <cellStyle name="Normal 90 2 3 2 2 2" xfId="22171"/>
    <cellStyle name="Normal 90 2 3 2 3" xfId="22172"/>
    <cellStyle name="Normal 90 2 3 2 4" xfId="22173"/>
    <cellStyle name="Normal 90 2 3 3" xfId="22174"/>
    <cellStyle name="Normal 90 2 3 3 2" xfId="22175"/>
    <cellStyle name="Normal 90 2 3 4" xfId="22176"/>
    <cellStyle name="Normal 90 2 3 5" xfId="22177"/>
    <cellStyle name="Normal 90 2 4" xfId="22178"/>
    <cellStyle name="Normal 90 2 4 2" xfId="22179"/>
    <cellStyle name="Normal 90 2 4 2 2" xfId="22180"/>
    <cellStyle name="Normal 90 2 4 3" xfId="22181"/>
    <cellStyle name="Normal 90 2 4 4" xfId="22182"/>
    <cellStyle name="Normal 90 2 5" xfId="22183"/>
    <cellStyle name="Normal 90 2 5 2" xfId="22184"/>
    <cellStyle name="Normal 90 2 5 3" xfId="22185"/>
    <cellStyle name="Normal 90 2 6" xfId="22186"/>
    <cellStyle name="Normal 90 2 6 2" xfId="22187"/>
    <cellStyle name="Normal 90 2 7" xfId="22188"/>
    <cellStyle name="Normal 90 2 8" xfId="22189"/>
    <cellStyle name="Normal 90 3" xfId="22190"/>
    <cellStyle name="Normal 90 3 2" xfId="22191"/>
    <cellStyle name="Normal 90 3 2 2" xfId="22192"/>
    <cellStyle name="Normal 90 3 2 2 2" xfId="22193"/>
    <cellStyle name="Normal 90 3 2 3" xfId="22194"/>
    <cellStyle name="Normal 90 3 2 4" xfId="22195"/>
    <cellStyle name="Normal 90 3 3" xfId="22196"/>
    <cellStyle name="Normal 90 3 3 2" xfId="22197"/>
    <cellStyle name="Normal 90 3 3 3" xfId="22198"/>
    <cellStyle name="Normal 90 3 4" xfId="22199"/>
    <cellStyle name="Normal 90 3 5" xfId="22200"/>
    <cellStyle name="Normal 90 3 6" xfId="22201"/>
    <cellStyle name="Normal 90 4" xfId="22202"/>
    <cellStyle name="Normal 90 4 2" xfId="22203"/>
    <cellStyle name="Normal 90 4 2 2" xfId="22204"/>
    <cellStyle name="Normal 90 4 2 2 2" xfId="22205"/>
    <cellStyle name="Normal 90 4 2 3" xfId="22206"/>
    <cellStyle name="Normal 90 4 2 4" xfId="22207"/>
    <cellStyle name="Normal 90 4 3" xfId="22208"/>
    <cellStyle name="Normal 90 4 3 2" xfId="22209"/>
    <cellStyle name="Normal 90 4 4" xfId="22210"/>
    <cellStyle name="Normal 90 4 5" xfId="22211"/>
    <cellStyle name="Normal 90 5" xfId="22212"/>
    <cellStyle name="Normal 90 5 2" xfId="22213"/>
    <cellStyle name="Normal 90 5 2 2" xfId="22214"/>
    <cellStyle name="Normal 90 5 3" xfId="22215"/>
    <cellStyle name="Normal 90 5 4" xfId="22216"/>
    <cellStyle name="Normal 90 6" xfId="22217"/>
    <cellStyle name="Normal 90 6 2" xfId="22218"/>
    <cellStyle name="Normal 90 6 3" xfId="22219"/>
    <cellStyle name="Normal 90 7" xfId="22220"/>
    <cellStyle name="Normal 90 7 2" xfId="22221"/>
    <cellStyle name="Normal 90 8" xfId="22222"/>
    <cellStyle name="Normal 90 9" xfId="22223"/>
    <cellStyle name="Normal 91" xfId="22224"/>
    <cellStyle name="Normal 91 2" xfId="22225"/>
    <cellStyle name="Normal 91 2 2" xfId="22226"/>
    <cellStyle name="Normal 91 2 2 2" xfId="22227"/>
    <cellStyle name="Normal 91 2 2 2 2" xfId="22228"/>
    <cellStyle name="Normal 91 2 2 2 2 2" xfId="22229"/>
    <cellStyle name="Normal 91 2 2 2 3" xfId="22230"/>
    <cellStyle name="Normal 91 2 2 2 4" xfId="22231"/>
    <cellStyle name="Normal 91 2 2 3" xfId="22232"/>
    <cellStyle name="Normal 91 2 2 3 2" xfId="22233"/>
    <cellStyle name="Normal 91 2 2 3 3" xfId="22234"/>
    <cellStyle name="Normal 91 2 2 4" xfId="22235"/>
    <cellStyle name="Normal 91 2 2 5" xfId="22236"/>
    <cellStyle name="Normal 91 2 2 6" xfId="22237"/>
    <cellStyle name="Normal 91 2 3" xfId="22238"/>
    <cellStyle name="Normal 91 2 3 2" xfId="22239"/>
    <cellStyle name="Normal 91 2 3 2 2" xfId="22240"/>
    <cellStyle name="Normal 91 2 3 2 2 2" xfId="22241"/>
    <cellStyle name="Normal 91 2 3 2 3" xfId="22242"/>
    <cellStyle name="Normal 91 2 3 2 4" xfId="22243"/>
    <cellStyle name="Normal 91 2 3 3" xfId="22244"/>
    <cellStyle name="Normal 91 2 3 3 2" xfId="22245"/>
    <cellStyle name="Normal 91 2 3 4" xfId="22246"/>
    <cellStyle name="Normal 91 2 3 5" xfId="22247"/>
    <cellStyle name="Normal 91 2 4" xfId="22248"/>
    <cellStyle name="Normal 91 2 4 2" xfId="22249"/>
    <cellStyle name="Normal 91 2 4 2 2" xfId="22250"/>
    <cellStyle name="Normal 91 2 4 3" xfId="22251"/>
    <cellStyle name="Normal 91 2 4 4" xfId="22252"/>
    <cellStyle name="Normal 91 2 5" xfId="22253"/>
    <cellStyle name="Normal 91 2 5 2" xfId="22254"/>
    <cellStyle name="Normal 91 2 5 3" xfId="22255"/>
    <cellStyle name="Normal 91 2 6" xfId="22256"/>
    <cellStyle name="Normal 91 2 6 2" xfId="22257"/>
    <cellStyle name="Normal 91 2 7" xfId="22258"/>
    <cellStyle name="Normal 91 2 8" xfId="22259"/>
    <cellStyle name="Normal 91 3" xfId="22260"/>
    <cellStyle name="Normal 91 3 2" xfId="22261"/>
    <cellStyle name="Normal 91 3 2 2" xfId="22262"/>
    <cellStyle name="Normal 91 3 2 2 2" xfId="22263"/>
    <cellStyle name="Normal 91 3 2 3" xfId="22264"/>
    <cellStyle name="Normal 91 3 2 4" xfId="22265"/>
    <cellStyle name="Normal 91 3 3" xfId="22266"/>
    <cellStyle name="Normal 91 3 3 2" xfId="22267"/>
    <cellStyle name="Normal 91 3 3 3" xfId="22268"/>
    <cellStyle name="Normal 91 3 4" xfId="22269"/>
    <cellStyle name="Normal 91 3 5" xfId="22270"/>
    <cellStyle name="Normal 91 3 6" xfId="22271"/>
    <cellStyle name="Normal 91 4" xfId="22272"/>
    <cellStyle name="Normal 91 4 2" xfId="22273"/>
    <cellStyle name="Normal 91 4 2 2" xfId="22274"/>
    <cellStyle name="Normal 91 4 2 2 2" xfId="22275"/>
    <cellStyle name="Normal 91 4 2 3" xfId="22276"/>
    <cellStyle name="Normal 91 4 2 4" xfId="22277"/>
    <cellStyle name="Normal 91 4 3" xfId="22278"/>
    <cellStyle name="Normal 91 4 3 2" xfId="22279"/>
    <cellStyle name="Normal 91 4 4" xfId="22280"/>
    <cellStyle name="Normal 91 4 5" xfId="22281"/>
    <cellStyle name="Normal 91 5" xfId="22282"/>
    <cellStyle name="Normal 91 5 2" xfId="22283"/>
    <cellStyle name="Normal 91 5 2 2" xfId="22284"/>
    <cellStyle name="Normal 91 5 3" xfId="22285"/>
    <cellStyle name="Normal 91 5 4" xfId="22286"/>
    <cellStyle name="Normal 91 6" xfId="22287"/>
    <cellStyle name="Normal 91 6 2" xfId="22288"/>
    <cellStyle name="Normal 91 6 3" xfId="22289"/>
    <cellStyle name="Normal 91 7" xfId="22290"/>
    <cellStyle name="Normal 91 7 2" xfId="22291"/>
    <cellStyle name="Normal 91 8" xfId="22292"/>
    <cellStyle name="Normal 91 9" xfId="22293"/>
    <cellStyle name="Normal 92" xfId="22294"/>
    <cellStyle name="Normal 92 2" xfId="22295"/>
    <cellStyle name="Normal 92 2 2" xfId="22296"/>
    <cellStyle name="Normal 92 2 2 2" xfId="22297"/>
    <cellStyle name="Normal 92 2 2 2 2" xfId="22298"/>
    <cellStyle name="Normal 92 2 2 2 2 2" xfId="22299"/>
    <cellStyle name="Normal 92 2 2 2 3" xfId="22300"/>
    <cellStyle name="Normal 92 2 2 2 4" xfId="22301"/>
    <cellStyle name="Normal 92 2 2 3" xfId="22302"/>
    <cellStyle name="Normal 92 2 2 3 2" xfId="22303"/>
    <cellStyle name="Normal 92 2 2 3 3" xfId="22304"/>
    <cellStyle name="Normal 92 2 2 4" xfId="22305"/>
    <cellStyle name="Normal 92 2 2 5" xfId="22306"/>
    <cellStyle name="Normal 92 2 2 6" xfId="22307"/>
    <cellStyle name="Normal 92 2 3" xfId="22308"/>
    <cellStyle name="Normal 92 2 3 2" xfId="22309"/>
    <cellStyle name="Normal 92 2 3 2 2" xfId="22310"/>
    <cellStyle name="Normal 92 2 3 2 2 2" xfId="22311"/>
    <cellStyle name="Normal 92 2 3 2 3" xfId="22312"/>
    <cellStyle name="Normal 92 2 3 2 4" xfId="22313"/>
    <cellStyle name="Normal 92 2 3 3" xfId="22314"/>
    <cellStyle name="Normal 92 2 3 3 2" xfId="22315"/>
    <cellStyle name="Normal 92 2 3 4" xfId="22316"/>
    <cellStyle name="Normal 92 2 3 5" xfId="22317"/>
    <cellStyle name="Normal 92 2 4" xfId="22318"/>
    <cellStyle name="Normal 92 2 4 2" xfId="22319"/>
    <cellStyle name="Normal 92 2 4 2 2" xfId="22320"/>
    <cellStyle name="Normal 92 2 4 3" xfId="22321"/>
    <cellStyle name="Normal 92 2 4 4" xfId="22322"/>
    <cellStyle name="Normal 92 2 5" xfId="22323"/>
    <cellStyle name="Normal 92 2 5 2" xfId="22324"/>
    <cellStyle name="Normal 92 2 5 3" xfId="22325"/>
    <cellStyle name="Normal 92 2 6" xfId="22326"/>
    <cellStyle name="Normal 92 2 6 2" xfId="22327"/>
    <cellStyle name="Normal 92 2 7" xfId="22328"/>
    <cellStyle name="Normal 92 2 8" xfId="22329"/>
    <cellStyle name="Normal 92 3" xfId="22330"/>
    <cellStyle name="Normal 92 3 2" xfId="22331"/>
    <cellStyle name="Normal 92 3 2 2" xfId="22332"/>
    <cellStyle name="Normal 92 3 2 2 2" xfId="22333"/>
    <cellStyle name="Normal 92 3 2 3" xfId="22334"/>
    <cellStyle name="Normal 92 3 2 4" xfId="22335"/>
    <cellStyle name="Normal 92 3 3" xfId="22336"/>
    <cellStyle name="Normal 92 3 3 2" xfId="22337"/>
    <cellStyle name="Normal 92 3 3 3" xfId="22338"/>
    <cellStyle name="Normal 92 3 4" xfId="22339"/>
    <cellStyle name="Normal 92 3 5" xfId="22340"/>
    <cellStyle name="Normal 92 3 6" xfId="22341"/>
    <cellStyle name="Normal 92 4" xfId="22342"/>
    <cellStyle name="Normal 92 4 2" xfId="22343"/>
    <cellStyle name="Normal 92 4 2 2" xfId="22344"/>
    <cellStyle name="Normal 92 4 2 2 2" xfId="22345"/>
    <cellStyle name="Normal 92 4 2 3" xfId="22346"/>
    <cellStyle name="Normal 92 4 2 4" xfId="22347"/>
    <cellStyle name="Normal 92 4 3" xfId="22348"/>
    <cellStyle name="Normal 92 4 3 2" xfId="22349"/>
    <cellStyle name="Normal 92 4 4" xfId="22350"/>
    <cellStyle name="Normal 92 4 5" xfId="22351"/>
    <cellStyle name="Normal 92 5" xfId="22352"/>
    <cellStyle name="Normal 92 5 2" xfId="22353"/>
    <cellStyle name="Normal 92 5 2 2" xfId="22354"/>
    <cellStyle name="Normal 92 5 3" xfId="22355"/>
    <cellStyle name="Normal 92 5 4" xfId="22356"/>
    <cellStyle name="Normal 92 6" xfId="22357"/>
    <cellStyle name="Normal 92 6 2" xfId="22358"/>
    <cellStyle name="Normal 92 6 3" xfId="22359"/>
    <cellStyle name="Normal 92 7" xfId="22360"/>
    <cellStyle name="Normal 92 7 2" xfId="22361"/>
    <cellStyle name="Normal 92 8" xfId="22362"/>
    <cellStyle name="Normal 92 9" xfId="22363"/>
    <cellStyle name="Normal 93" xfId="22364"/>
    <cellStyle name="Normal 93 2" xfId="22365"/>
    <cellStyle name="Normal 93 2 2" xfId="22366"/>
    <cellStyle name="Normal 93 2 2 2" xfId="22367"/>
    <cellStyle name="Normal 93 2 2 2 2" xfId="22368"/>
    <cellStyle name="Normal 93 2 2 2 2 2" xfId="22369"/>
    <cellStyle name="Normal 93 2 2 2 3" xfId="22370"/>
    <cellStyle name="Normal 93 2 2 2 4" xfId="22371"/>
    <cellStyle name="Normal 93 2 2 3" xfId="22372"/>
    <cellStyle name="Normal 93 2 2 3 2" xfId="22373"/>
    <cellStyle name="Normal 93 2 2 3 3" xfId="22374"/>
    <cellStyle name="Normal 93 2 2 4" xfId="22375"/>
    <cellStyle name="Normal 93 2 2 5" xfId="22376"/>
    <cellStyle name="Normal 93 2 2 6" xfId="22377"/>
    <cellStyle name="Normal 93 2 3" xfId="22378"/>
    <cellStyle name="Normal 93 2 3 2" xfId="22379"/>
    <cellStyle name="Normal 93 2 3 2 2" xfId="22380"/>
    <cellStyle name="Normal 93 2 3 2 2 2" xfId="22381"/>
    <cellStyle name="Normal 93 2 3 2 3" xfId="22382"/>
    <cellStyle name="Normal 93 2 3 2 4" xfId="22383"/>
    <cellStyle name="Normal 93 2 3 3" xfId="22384"/>
    <cellStyle name="Normal 93 2 3 3 2" xfId="22385"/>
    <cellStyle name="Normal 93 2 3 4" xfId="22386"/>
    <cellStyle name="Normal 93 2 3 5" xfId="22387"/>
    <cellStyle name="Normal 93 2 4" xfId="22388"/>
    <cellStyle name="Normal 93 2 4 2" xfId="22389"/>
    <cellStyle name="Normal 93 2 4 2 2" xfId="22390"/>
    <cellStyle name="Normal 93 2 4 3" xfId="22391"/>
    <cellStyle name="Normal 93 2 4 4" xfId="22392"/>
    <cellStyle name="Normal 93 2 5" xfId="22393"/>
    <cellStyle name="Normal 93 2 5 2" xfId="22394"/>
    <cellStyle name="Normal 93 2 5 3" xfId="22395"/>
    <cellStyle name="Normal 93 2 6" xfId="22396"/>
    <cellStyle name="Normal 93 2 6 2" xfId="22397"/>
    <cellStyle name="Normal 93 2 7" xfId="22398"/>
    <cellStyle name="Normal 93 2 8" xfId="22399"/>
    <cellStyle name="Normal 93 3" xfId="22400"/>
    <cellStyle name="Normal 93 3 2" xfId="22401"/>
    <cellStyle name="Normal 93 3 2 2" xfId="22402"/>
    <cellStyle name="Normal 93 3 2 2 2" xfId="22403"/>
    <cellStyle name="Normal 93 3 2 3" xfId="22404"/>
    <cellStyle name="Normal 93 3 2 4" xfId="22405"/>
    <cellStyle name="Normal 93 3 3" xfId="22406"/>
    <cellStyle name="Normal 93 3 3 2" xfId="22407"/>
    <cellStyle name="Normal 93 3 3 3" xfId="22408"/>
    <cellStyle name="Normal 93 3 4" xfId="22409"/>
    <cellStyle name="Normal 93 3 5" xfId="22410"/>
    <cellStyle name="Normal 93 3 6" xfId="22411"/>
    <cellStyle name="Normal 93 4" xfId="22412"/>
    <cellStyle name="Normal 93 4 2" xfId="22413"/>
    <cellStyle name="Normal 93 4 2 2" xfId="22414"/>
    <cellStyle name="Normal 93 4 2 2 2" xfId="22415"/>
    <cellStyle name="Normal 93 4 2 3" xfId="22416"/>
    <cellStyle name="Normal 93 4 2 4" xfId="22417"/>
    <cellStyle name="Normal 93 4 3" xfId="22418"/>
    <cellStyle name="Normal 93 4 3 2" xfId="22419"/>
    <cellStyle name="Normal 93 4 4" xfId="22420"/>
    <cellStyle name="Normal 93 4 5" xfId="22421"/>
    <cellStyle name="Normal 93 5" xfId="22422"/>
    <cellStyle name="Normal 93 5 2" xfId="22423"/>
    <cellStyle name="Normal 93 5 2 2" xfId="22424"/>
    <cellStyle name="Normal 93 5 3" xfId="22425"/>
    <cellStyle name="Normal 93 5 4" xfId="22426"/>
    <cellStyle name="Normal 93 6" xfId="22427"/>
    <cellStyle name="Normal 93 6 2" xfId="22428"/>
    <cellStyle name="Normal 93 6 3" xfId="22429"/>
    <cellStyle name="Normal 93 7" xfId="22430"/>
    <cellStyle name="Normal 93 7 2" xfId="22431"/>
    <cellStyle name="Normal 93 8" xfId="22432"/>
    <cellStyle name="Normal 93 9" xfId="22433"/>
    <cellStyle name="Normal 94" xfId="22434"/>
    <cellStyle name="Normal 94 2" xfId="22435"/>
    <cellStyle name="Normal 94 2 2" xfId="22436"/>
    <cellStyle name="Normal 94 2 2 2" xfId="22437"/>
    <cellStyle name="Normal 94 2 2 2 2" xfId="22438"/>
    <cellStyle name="Normal 94 2 2 2 2 2" xfId="22439"/>
    <cellStyle name="Normal 94 2 2 2 3" xfId="22440"/>
    <cellStyle name="Normal 94 2 2 2 4" xfId="22441"/>
    <cellStyle name="Normal 94 2 2 3" xfId="22442"/>
    <cellStyle name="Normal 94 2 2 3 2" xfId="22443"/>
    <cellStyle name="Normal 94 2 2 3 3" xfId="22444"/>
    <cellStyle name="Normal 94 2 2 4" xfId="22445"/>
    <cellStyle name="Normal 94 2 2 5" xfId="22446"/>
    <cellStyle name="Normal 94 2 2 6" xfId="22447"/>
    <cellStyle name="Normal 94 2 3" xfId="22448"/>
    <cellStyle name="Normal 94 2 3 2" xfId="22449"/>
    <cellStyle name="Normal 94 2 3 2 2" xfId="22450"/>
    <cellStyle name="Normal 94 2 3 2 2 2" xfId="22451"/>
    <cellStyle name="Normal 94 2 3 2 3" xfId="22452"/>
    <cellStyle name="Normal 94 2 3 2 4" xfId="22453"/>
    <cellStyle name="Normal 94 2 3 3" xfId="22454"/>
    <cellStyle name="Normal 94 2 3 3 2" xfId="22455"/>
    <cellStyle name="Normal 94 2 3 4" xfId="22456"/>
    <cellStyle name="Normal 94 2 3 5" xfId="22457"/>
    <cellStyle name="Normal 94 2 4" xfId="22458"/>
    <cellStyle name="Normal 94 2 4 2" xfId="22459"/>
    <cellStyle name="Normal 94 2 4 2 2" xfId="22460"/>
    <cellStyle name="Normal 94 2 4 3" xfId="22461"/>
    <cellStyle name="Normal 94 2 4 4" xfId="22462"/>
    <cellStyle name="Normal 94 2 5" xfId="22463"/>
    <cellStyle name="Normal 94 2 5 2" xfId="22464"/>
    <cellStyle name="Normal 94 2 5 3" xfId="22465"/>
    <cellStyle name="Normal 94 2 6" xfId="22466"/>
    <cellStyle name="Normal 94 2 6 2" xfId="22467"/>
    <cellStyle name="Normal 94 2 7" xfId="22468"/>
    <cellStyle name="Normal 94 2 8" xfId="22469"/>
    <cellStyle name="Normal 94 3" xfId="22470"/>
    <cellStyle name="Normal 94 3 2" xfId="22471"/>
    <cellStyle name="Normal 94 3 2 2" xfId="22472"/>
    <cellStyle name="Normal 94 3 2 2 2" xfId="22473"/>
    <cellStyle name="Normal 94 3 2 3" xfId="22474"/>
    <cellStyle name="Normal 94 3 2 4" xfId="22475"/>
    <cellStyle name="Normal 94 3 3" xfId="22476"/>
    <cellStyle name="Normal 94 3 3 2" xfId="22477"/>
    <cellStyle name="Normal 94 3 3 3" xfId="22478"/>
    <cellStyle name="Normal 94 3 4" xfId="22479"/>
    <cellStyle name="Normal 94 3 5" xfId="22480"/>
    <cellStyle name="Normal 94 3 6" xfId="22481"/>
    <cellStyle name="Normal 94 4" xfId="22482"/>
    <cellStyle name="Normal 94 4 2" xfId="22483"/>
    <cellStyle name="Normal 94 4 2 2" xfId="22484"/>
    <cellStyle name="Normal 94 4 2 2 2" xfId="22485"/>
    <cellStyle name="Normal 94 4 2 3" xfId="22486"/>
    <cellStyle name="Normal 94 4 2 4" xfId="22487"/>
    <cellStyle name="Normal 94 4 3" xfId="22488"/>
    <cellStyle name="Normal 94 4 3 2" xfId="22489"/>
    <cellStyle name="Normal 94 4 4" xfId="22490"/>
    <cellStyle name="Normal 94 4 5" xfId="22491"/>
    <cellStyle name="Normal 94 5" xfId="22492"/>
    <cellStyle name="Normal 94 5 2" xfId="22493"/>
    <cellStyle name="Normal 94 5 2 2" xfId="22494"/>
    <cellStyle name="Normal 94 5 3" xfId="22495"/>
    <cellStyle name="Normal 94 5 4" xfId="22496"/>
    <cellStyle name="Normal 94 6" xfId="22497"/>
    <cellStyle name="Normal 94 6 2" xfId="22498"/>
    <cellStyle name="Normal 94 6 3" xfId="22499"/>
    <cellStyle name="Normal 94 7" xfId="22500"/>
    <cellStyle name="Normal 94 7 2" xfId="22501"/>
    <cellStyle name="Normal 94 8" xfId="22502"/>
    <cellStyle name="Normal 94 9" xfId="22503"/>
    <cellStyle name="Normal 95" xfId="22504"/>
    <cellStyle name="Normal 95 2" xfId="22505"/>
    <cellStyle name="Normal 95 2 2" xfId="22506"/>
    <cellStyle name="Normal 95 2 2 2" xfId="22507"/>
    <cellStyle name="Normal 95 2 2 2 2" xfId="22508"/>
    <cellStyle name="Normal 95 2 2 2 2 2" xfId="22509"/>
    <cellStyle name="Normal 95 2 2 2 3" xfId="22510"/>
    <cellStyle name="Normal 95 2 2 2 4" xfId="22511"/>
    <cellStyle name="Normal 95 2 2 3" xfId="22512"/>
    <cellStyle name="Normal 95 2 2 3 2" xfId="22513"/>
    <cellStyle name="Normal 95 2 2 3 3" xfId="22514"/>
    <cellStyle name="Normal 95 2 2 4" xfId="22515"/>
    <cellStyle name="Normal 95 2 2 5" xfId="22516"/>
    <cellStyle name="Normal 95 2 2 6" xfId="22517"/>
    <cellStyle name="Normal 95 2 3" xfId="22518"/>
    <cellStyle name="Normal 95 2 3 2" xfId="22519"/>
    <cellStyle name="Normal 95 2 3 2 2" xfId="22520"/>
    <cellStyle name="Normal 95 2 3 2 2 2" xfId="22521"/>
    <cellStyle name="Normal 95 2 3 2 3" xfId="22522"/>
    <cellStyle name="Normal 95 2 3 2 4" xfId="22523"/>
    <cellStyle name="Normal 95 2 3 3" xfId="22524"/>
    <cellStyle name="Normal 95 2 3 3 2" xfId="22525"/>
    <cellStyle name="Normal 95 2 3 4" xfId="22526"/>
    <cellStyle name="Normal 95 2 3 5" xfId="22527"/>
    <cellStyle name="Normal 95 2 4" xfId="22528"/>
    <cellStyle name="Normal 95 2 4 2" xfId="22529"/>
    <cellStyle name="Normal 95 2 4 2 2" xfId="22530"/>
    <cellStyle name="Normal 95 2 4 3" xfId="22531"/>
    <cellStyle name="Normal 95 2 4 4" xfId="22532"/>
    <cellStyle name="Normal 95 2 5" xfId="22533"/>
    <cellStyle name="Normal 95 2 5 2" xfId="22534"/>
    <cellStyle name="Normal 95 2 5 3" xfId="22535"/>
    <cellStyle name="Normal 95 2 6" xfId="22536"/>
    <cellStyle name="Normal 95 2 6 2" xfId="22537"/>
    <cellStyle name="Normal 95 2 7" xfId="22538"/>
    <cellStyle name="Normal 95 2 8" xfId="22539"/>
    <cellStyle name="Normal 95 3" xfId="22540"/>
    <cellStyle name="Normal 95 3 2" xfId="22541"/>
    <cellStyle name="Normal 95 3 2 2" xfId="22542"/>
    <cellStyle name="Normal 95 3 2 2 2" xfId="22543"/>
    <cellStyle name="Normal 95 3 2 3" xfId="22544"/>
    <cellStyle name="Normal 95 3 2 4" xfId="22545"/>
    <cellStyle name="Normal 95 3 3" xfId="22546"/>
    <cellStyle name="Normal 95 3 3 2" xfId="22547"/>
    <cellStyle name="Normal 95 3 3 3" xfId="22548"/>
    <cellStyle name="Normal 95 3 4" xfId="22549"/>
    <cellStyle name="Normal 95 3 5" xfId="22550"/>
    <cellStyle name="Normal 95 3 6" xfId="22551"/>
    <cellStyle name="Normal 95 4" xfId="22552"/>
    <cellStyle name="Normal 95 4 2" xfId="22553"/>
    <cellStyle name="Normal 95 4 2 2" xfId="22554"/>
    <cellStyle name="Normal 95 4 2 2 2" xfId="22555"/>
    <cellStyle name="Normal 95 4 2 3" xfId="22556"/>
    <cellStyle name="Normal 95 4 2 4" xfId="22557"/>
    <cellStyle name="Normal 95 4 3" xfId="22558"/>
    <cellStyle name="Normal 95 4 3 2" xfId="22559"/>
    <cellStyle name="Normal 95 4 4" xfId="22560"/>
    <cellStyle name="Normal 95 4 5" xfId="22561"/>
    <cellStyle name="Normal 95 5" xfId="22562"/>
    <cellStyle name="Normal 95 5 2" xfId="22563"/>
    <cellStyle name="Normal 95 5 2 2" xfId="22564"/>
    <cellStyle name="Normal 95 5 3" xfId="22565"/>
    <cellStyle name="Normal 95 5 4" xfId="22566"/>
    <cellStyle name="Normal 95 6" xfId="22567"/>
    <cellStyle name="Normal 95 6 2" xfId="22568"/>
    <cellStyle name="Normal 95 6 3" xfId="22569"/>
    <cellStyle name="Normal 95 7" xfId="22570"/>
    <cellStyle name="Normal 95 7 2" xfId="22571"/>
    <cellStyle name="Normal 95 8" xfId="22572"/>
    <cellStyle name="Normal 95 9" xfId="22573"/>
    <cellStyle name="Normal 96" xfId="22574"/>
    <cellStyle name="Normal 96 2" xfId="22575"/>
    <cellStyle name="Normal 96 2 2" xfId="22576"/>
    <cellStyle name="Normal 96 2 2 2" xfId="22577"/>
    <cellStyle name="Normal 96 2 2 2 2" xfId="22578"/>
    <cellStyle name="Normal 96 2 2 2 2 2" xfId="22579"/>
    <cellStyle name="Normal 96 2 2 2 3" xfId="22580"/>
    <cellStyle name="Normal 96 2 2 2 4" xfId="22581"/>
    <cellStyle name="Normal 96 2 2 3" xfId="22582"/>
    <cellStyle name="Normal 96 2 2 3 2" xfId="22583"/>
    <cellStyle name="Normal 96 2 2 3 3" xfId="22584"/>
    <cellStyle name="Normal 96 2 2 4" xfId="22585"/>
    <cellStyle name="Normal 96 2 2 5" xfId="22586"/>
    <cellStyle name="Normal 96 2 2 6" xfId="22587"/>
    <cellStyle name="Normal 96 2 3" xfId="22588"/>
    <cellStyle name="Normal 96 2 3 2" xfId="22589"/>
    <cellStyle name="Normal 96 2 3 2 2" xfId="22590"/>
    <cellStyle name="Normal 96 2 3 2 2 2" xfId="22591"/>
    <cellStyle name="Normal 96 2 3 2 3" xfId="22592"/>
    <cellStyle name="Normal 96 2 3 2 4" xfId="22593"/>
    <cellStyle name="Normal 96 2 3 3" xfId="22594"/>
    <cellStyle name="Normal 96 2 3 3 2" xfId="22595"/>
    <cellStyle name="Normal 96 2 3 4" xfId="22596"/>
    <cellStyle name="Normal 96 2 3 5" xfId="22597"/>
    <cellStyle name="Normal 96 2 4" xfId="22598"/>
    <cellStyle name="Normal 96 2 4 2" xfId="22599"/>
    <cellStyle name="Normal 96 2 4 2 2" xfId="22600"/>
    <cellStyle name="Normal 96 2 4 3" xfId="22601"/>
    <cellStyle name="Normal 96 2 4 4" xfId="22602"/>
    <cellStyle name="Normal 96 2 5" xfId="22603"/>
    <cellStyle name="Normal 96 2 5 2" xfId="22604"/>
    <cellStyle name="Normal 96 2 5 3" xfId="22605"/>
    <cellStyle name="Normal 96 2 6" xfId="22606"/>
    <cellStyle name="Normal 96 2 6 2" xfId="22607"/>
    <cellStyle name="Normal 96 2 7" xfId="22608"/>
    <cellStyle name="Normal 96 2 8" xfId="22609"/>
    <cellStyle name="Normal 96 3" xfId="22610"/>
    <cellStyle name="Normal 96 3 2" xfId="22611"/>
    <cellStyle name="Normal 96 3 2 2" xfId="22612"/>
    <cellStyle name="Normal 96 3 2 2 2" xfId="22613"/>
    <cellStyle name="Normal 96 3 2 3" xfId="22614"/>
    <cellStyle name="Normal 96 3 2 4" xfId="22615"/>
    <cellStyle name="Normal 96 3 3" xfId="22616"/>
    <cellStyle name="Normal 96 3 3 2" xfId="22617"/>
    <cellStyle name="Normal 96 3 3 3" xfId="22618"/>
    <cellStyle name="Normal 96 3 4" xfId="22619"/>
    <cellStyle name="Normal 96 3 5" xfId="22620"/>
    <cellStyle name="Normal 96 3 6" xfId="22621"/>
    <cellStyle name="Normal 96 4" xfId="22622"/>
    <cellStyle name="Normal 96 4 2" xfId="22623"/>
    <cellStyle name="Normal 96 4 2 2" xfId="22624"/>
    <cellStyle name="Normal 96 4 2 2 2" xfId="22625"/>
    <cellStyle name="Normal 96 4 2 3" xfId="22626"/>
    <cellStyle name="Normal 96 4 2 4" xfId="22627"/>
    <cellStyle name="Normal 96 4 3" xfId="22628"/>
    <cellStyle name="Normal 96 4 3 2" xfId="22629"/>
    <cellStyle name="Normal 96 4 4" xfId="22630"/>
    <cellStyle name="Normal 96 4 5" xfId="22631"/>
    <cellStyle name="Normal 96 5" xfId="22632"/>
    <cellStyle name="Normal 96 5 2" xfId="22633"/>
    <cellStyle name="Normal 96 5 2 2" xfId="22634"/>
    <cellStyle name="Normal 96 5 3" xfId="22635"/>
    <cellStyle name="Normal 96 5 4" xfId="22636"/>
    <cellStyle name="Normal 96 6" xfId="22637"/>
    <cellStyle name="Normal 96 6 2" xfId="22638"/>
    <cellStyle name="Normal 96 6 3" xfId="22639"/>
    <cellStyle name="Normal 96 7" xfId="22640"/>
    <cellStyle name="Normal 96 7 2" xfId="22641"/>
    <cellStyle name="Normal 96 8" xfId="22642"/>
    <cellStyle name="Normal 96 9" xfId="22643"/>
    <cellStyle name="Normal 97" xfId="22644"/>
    <cellStyle name="Normal 97 2" xfId="22645"/>
    <cellStyle name="Normal 97 2 2" xfId="22646"/>
    <cellStyle name="Normal 97 2 2 2" xfId="22647"/>
    <cellStyle name="Normal 97 2 2 2 2" xfId="22648"/>
    <cellStyle name="Normal 97 2 2 2 2 2" xfId="22649"/>
    <cellStyle name="Normal 97 2 2 2 3" xfId="22650"/>
    <cellStyle name="Normal 97 2 2 2 4" xfId="22651"/>
    <cellStyle name="Normal 97 2 2 3" xfId="22652"/>
    <cellStyle name="Normal 97 2 2 3 2" xfId="22653"/>
    <cellStyle name="Normal 97 2 2 3 3" xfId="22654"/>
    <cellStyle name="Normal 97 2 2 4" xfId="22655"/>
    <cellStyle name="Normal 97 2 2 5" xfId="22656"/>
    <cellStyle name="Normal 97 2 2 6" xfId="22657"/>
    <cellStyle name="Normal 97 2 3" xfId="22658"/>
    <cellStyle name="Normal 97 2 3 2" xfId="22659"/>
    <cellStyle name="Normal 97 2 3 2 2" xfId="22660"/>
    <cellStyle name="Normal 97 2 3 2 2 2" xfId="22661"/>
    <cellStyle name="Normal 97 2 3 2 3" xfId="22662"/>
    <cellStyle name="Normal 97 2 3 2 4" xfId="22663"/>
    <cellStyle name="Normal 97 2 3 3" xfId="22664"/>
    <cellStyle name="Normal 97 2 3 3 2" xfId="22665"/>
    <cellStyle name="Normal 97 2 3 4" xfId="22666"/>
    <cellStyle name="Normal 97 2 3 5" xfId="22667"/>
    <cellStyle name="Normal 97 2 4" xfId="22668"/>
    <cellStyle name="Normal 97 2 4 2" xfId="22669"/>
    <cellStyle name="Normal 97 2 4 2 2" xfId="22670"/>
    <cellStyle name="Normal 97 2 4 3" xfId="22671"/>
    <cellStyle name="Normal 97 2 4 4" xfId="22672"/>
    <cellStyle name="Normal 97 2 5" xfId="22673"/>
    <cellStyle name="Normal 97 2 5 2" xfId="22674"/>
    <cellStyle name="Normal 97 2 5 3" xfId="22675"/>
    <cellStyle name="Normal 97 2 6" xfId="22676"/>
    <cellStyle name="Normal 97 2 6 2" xfId="22677"/>
    <cellStyle name="Normal 97 2 7" xfId="22678"/>
    <cellStyle name="Normal 97 2 8" xfId="22679"/>
    <cellStyle name="Normal 97 3" xfId="22680"/>
    <cellStyle name="Normal 97 3 2" xfId="22681"/>
    <cellStyle name="Normal 97 3 2 2" xfId="22682"/>
    <cellStyle name="Normal 97 3 2 2 2" xfId="22683"/>
    <cellStyle name="Normal 97 3 2 3" xfId="22684"/>
    <cellStyle name="Normal 97 3 2 4" xfId="22685"/>
    <cellStyle name="Normal 97 3 3" xfId="22686"/>
    <cellStyle name="Normal 97 3 3 2" xfId="22687"/>
    <cellStyle name="Normal 97 3 3 3" xfId="22688"/>
    <cellStyle name="Normal 97 3 4" xfId="22689"/>
    <cellStyle name="Normal 97 3 5" xfId="22690"/>
    <cellStyle name="Normal 97 3 6" xfId="22691"/>
    <cellStyle name="Normal 97 4" xfId="22692"/>
    <cellStyle name="Normal 97 4 2" xfId="22693"/>
    <cellStyle name="Normal 97 4 2 2" xfId="22694"/>
    <cellStyle name="Normal 97 4 2 2 2" xfId="22695"/>
    <cellStyle name="Normal 97 4 2 3" xfId="22696"/>
    <cellStyle name="Normal 97 4 2 4" xfId="22697"/>
    <cellStyle name="Normal 97 4 3" xfId="22698"/>
    <cellStyle name="Normal 97 4 3 2" xfId="22699"/>
    <cellStyle name="Normal 97 4 4" xfId="22700"/>
    <cellStyle name="Normal 97 4 5" xfId="22701"/>
    <cellStyle name="Normal 97 5" xfId="22702"/>
    <cellStyle name="Normal 97 5 2" xfId="22703"/>
    <cellStyle name="Normal 97 5 2 2" xfId="22704"/>
    <cellStyle name="Normal 97 5 3" xfId="22705"/>
    <cellStyle name="Normal 97 5 4" xfId="22706"/>
    <cellStyle name="Normal 97 6" xfId="22707"/>
    <cellStyle name="Normal 97 6 2" xfId="22708"/>
    <cellStyle name="Normal 97 6 3" xfId="22709"/>
    <cellStyle name="Normal 97 7" xfId="22710"/>
    <cellStyle name="Normal 97 7 2" xfId="22711"/>
    <cellStyle name="Normal 97 8" xfId="22712"/>
    <cellStyle name="Normal 97 9" xfId="22713"/>
    <cellStyle name="Normal 98" xfId="22714"/>
    <cellStyle name="Normal 98 2" xfId="22715"/>
    <cellStyle name="Normal 98 2 2" xfId="22716"/>
    <cellStyle name="Normal 98 2 2 2" xfId="22717"/>
    <cellStyle name="Normal 98 2 2 2 2" xfId="22718"/>
    <cellStyle name="Normal 98 2 2 2 2 2" xfId="22719"/>
    <cellStyle name="Normal 98 2 2 2 3" xfId="22720"/>
    <cellStyle name="Normal 98 2 2 2 4" xfId="22721"/>
    <cellStyle name="Normal 98 2 2 3" xfId="22722"/>
    <cellStyle name="Normal 98 2 2 3 2" xfId="22723"/>
    <cellStyle name="Normal 98 2 2 3 3" xfId="22724"/>
    <cellStyle name="Normal 98 2 2 4" xfId="22725"/>
    <cellStyle name="Normal 98 2 2 5" xfId="22726"/>
    <cellStyle name="Normal 98 2 2 6" xfId="22727"/>
    <cellStyle name="Normal 98 2 3" xfId="22728"/>
    <cellStyle name="Normal 98 2 3 2" xfId="22729"/>
    <cellStyle name="Normal 98 2 3 2 2" xfId="22730"/>
    <cellStyle name="Normal 98 2 3 2 2 2" xfId="22731"/>
    <cellStyle name="Normal 98 2 3 2 3" xfId="22732"/>
    <cellStyle name="Normal 98 2 3 2 4" xfId="22733"/>
    <cellStyle name="Normal 98 2 3 3" xfId="22734"/>
    <cellStyle name="Normal 98 2 3 3 2" xfId="22735"/>
    <cellStyle name="Normal 98 2 3 4" xfId="22736"/>
    <cellStyle name="Normal 98 2 3 5" xfId="22737"/>
    <cellStyle name="Normal 98 2 4" xfId="22738"/>
    <cellStyle name="Normal 98 2 4 2" xfId="22739"/>
    <cellStyle name="Normal 98 2 4 2 2" xfId="22740"/>
    <cellStyle name="Normal 98 2 4 3" xfId="22741"/>
    <cellStyle name="Normal 98 2 4 4" xfId="22742"/>
    <cellStyle name="Normal 98 2 5" xfId="22743"/>
    <cellStyle name="Normal 98 2 5 2" xfId="22744"/>
    <cellStyle name="Normal 98 2 5 3" xfId="22745"/>
    <cellStyle name="Normal 98 2 6" xfId="22746"/>
    <cellStyle name="Normal 98 2 6 2" xfId="22747"/>
    <cellStyle name="Normal 98 2 7" xfId="22748"/>
    <cellStyle name="Normal 98 2 8" xfId="22749"/>
    <cellStyle name="Normal 98 3" xfId="22750"/>
    <cellStyle name="Normal 98 3 2" xfId="22751"/>
    <cellStyle name="Normal 98 3 2 2" xfId="22752"/>
    <cellStyle name="Normal 98 3 2 2 2" xfId="22753"/>
    <cellStyle name="Normal 98 3 2 3" xfId="22754"/>
    <cellStyle name="Normal 98 3 2 4" xfId="22755"/>
    <cellStyle name="Normal 98 3 3" xfId="22756"/>
    <cellStyle name="Normal 98 3 3 2" xfId="22757"/>
    <cellStyle name="Normal 98 3 3 3" xfId="22758"/>
    <cellStyle name="Normal 98 3 4" xfId="22759"/>
    <cellStyle name="Normal 98 3 5" xfId="22760"/>
    <cellStyle name="Normal 98 3 6" xfId="22761"/>
    <cellStyle name="Normal 98 4" xfId="22762"/>
    <cellStyle name="Normal 98 4 2" xfId="22763"/>
    <cellStyle name="Normal 98 4 2 2" xfId="22764"/>
    <cellStyle name="Normal 98 4 2 2 2" xfId="22765"/>
    <cellStyle name="Normal 98 4 2 3" xfId="22766"/>
    <cellStyle name="Normal 98 4 2 4" xfId="22767"/>
    <cellStyle name="Normal 98 4 3" xfId="22768"/>
    <cellStyle name="Normal 98 4 3 2" xfId="22769"/>
    <cellStyle name="Normal 98 4 4" xfId="22770"/>
    <cellStyle name="Normal 98 4 5" xfId="22771"/>
    <cellStyle name="Normal 98 5" xfId="22772"/>
    <cellStyle name="Normal 98 5 2" xfId="22773"/>
    <cellStyle name="Normal 98 5 2 2" xfId="22774"/>
    <cellStyle name="Normal 98 5 3" xfId="22775"/>
    <cellStyle name="Normal 98 5 4" xfId="22776"/>
    <cellStyle name="Normal 98 6" xfId="22777"/>
    <cellStyle name="Normal 98 6 2" xfId="22778"/>
    <cellStyle name="Normal 98 6 3" xfId="22779"/>
    <cellStyle name="Normal 98 7" xfId="22780"/>
    <cellStyle name="Normal 98 7 2" xfId="22781"/>
    <cellStyle name="Normal 98 8" xfId="22782"/>
    <cellStyle name="Normal 98 9" xfId="22783"/>
    <cellStyle name="Normal 99" xfId="22784"/>
    <cellStyle name="Normal 99 2" xfId="22785"/>
    <cellStyle name="Normal 99 2 2" xfId="22786"/>
    <cellStyle name="Normal 99 2 2 2" xfId="22787"/>
    <cellStyle name="Normal 99 2 2 2 2" xfId="22788"/>
    <cellStyle name="Normal 99 2 2 2 2 2" xfId="22789"/>
    <cellStyle name="Normal 99 2 2 2 3" xfId="22790"/>
    <cellStyle name="Normal 99 2 2 2 4" xfId="22791"/>
    <cellStyle name="Normal 99 2 2 3" xfId="22792"/>
    <cellStyle name="Normal 99 2 2 3 2" xfId="22793"/>
    <cellStyle name="Normal 99 2 2 3 3" xfId="22794"/>
    <cellStyle name="Normal 99 2 2 4" xfId="22795"/>
    <cellStyle name="Normal 99 2 2 5" xfId="22796"/>
    <cellStyle name="Normal 99 2 2 6" xfId="22797"/>
    <cellStyle name="Normal 99 2 3" xfId="22798"/>
    <cellStyle name="Normal 99 2 3 2" xfId="22799"/>
    <cellStyle name="Normal 99 2 3 2 2" xfId="22800"/>
    <cellStyle name="Normal 99 2 3 2 2 2" xfId="22801"/>
    <cellStyle name="Normal 99 2 3 2 3" xfId="22802"/>
    <cellStyle name="Normal 99 2 3 2 4" xfId="22803"/>
    <cellStyle name="Normal 99 2 3 3" xfId="22804"/>
    <cellStyle name="Normal 99 2 3 3 2" xfId="22805"/>
    <cellStyle name="Normal 99 2 3 4" xfId="22806"/>
    <cellStyle name="Normal 99 2 3 5" xfId="22807"/>
    <cellStyle name="Normal 99 2 4" xfId="22808"/>
    <cellStyle name="Normal 99 2 4 2" xfId="22809"/>
    <cellStyle name="Normal 99 2 4 2 2" xfId="22810"/>
    <cellStyle name="Normal 99 2 4 3" xfId="22811"/>
    <cellStyle name="Normal 99 2 4 4" xfId="22812"/>
    <cellStyle name="Normal 99 2 5" xfId="22813"/>
    <cellStyle name="Normal 99 2 5 2" xfId="22814"/>
    <cellStyle name="Normal 99 2 5 3" xfId="22815"/>
    <cellStyle name="Normal 99 2 6" xfId="22816"/>
    <cellStyle name="Normal 99 2 6 2" xfId="22817"/>
    <cellStyle name="Normal 99 2 7" xfId="22818"/>
    <cellStyle name="Normal 99 2 8" xfId="22819"/>
    <cellStyle name="Normal 99 3" xfId="22820"/>
    <cellStyle name="Normal 99 3 2" xfId="22821"/>
    <cellStyle name="Normal 99 3 2 2" xfId="22822"/>
    <cellStyle name="Normal 99 3 2 2 2" xfId="22823"/>
    <cellStyle name="Normal 99 3 2 3" xfId="22824"/>
    <cellStyle name="Normal 99 3 2 4" xfId="22825"/>
    <cellStyle name="Normal 99 3 3" xfId="22826"/>
    <cellStyle name="Normal 99 3 3 2" xfId="22827"/>
    <cellStyle name="Normal 99 3 3 3" xfId="22828"/>
    <cellStyle name="Normal 99 3 4" xfId="22829"/>
    <cellStyle name="Normal 99 3 5" xfId="22830"/>
    <cellStyle name="Normal 99 3 6" xfId="22831"/>
    <cellStyle name="Normal 99 4" xfId="22832"/>
    <cellStyle name="Normal 99 4 2" xfId="22833"/>
    <cellStyle name="Normal 99 4 2 2" xfId="22834"/>
    <cellStyle name="Normal 99 4 2 2 2" xfId="22835"/>
    <cellStyle name="Normal 99 4 2 3" xfId="22836"/>
    <cellStyle name="Normal 99 4 2 4" xfId="22837"/>
    <cellStyle name="Normal 99 4 3" xfId="22838"/>
    <cellStyle name="Normal 99 4 3 2" xfId="22839"/>
    <cellStyle name="Normal 99 4 4" xfId="22840"/>
    <cellStyle name="Normal 99 4 5" xfId="22841"/>
    <cellStyle name="Normal 99 5" xfId="22842"/>
    <cellStyle name="Normal 99 5 2" xfId="22843"/>
    <cellStyle name="Normal 99 5 2 2" xfId="22844"/>
    <cellStyle name="Normal 99 5 3" xfId="22845"/>
    <cellStyle name="Normal 99 5 4" xfId="22846"/>
    <cellStyle name="Normal 99 6" xfId="22847"/>
    <cellStyle name="Normal 99 6 2" xfId="22848"/>
    <cellStyle name="Normal 99 6 3" xfId="22849"/>
    <cellStyle name="Normal 99 7" xfId="22850"/>
    <cellStyle name="Normal 99 7 2" xfId="22851"/>
    <cellStyle name="Normal 99 8" xfId="22852"/>
    <cellStyle name="Normal 99 9" xfId="22853"/>
    <cellStyle name="Normál_RESULTS" xfId="22854"/>
    <cellStyle name="normal1" xfId="22855"/>
    <cellStyle name="Normal2" xfId="22856"/>
    <cellStyle name="Normale_BDG" xfId="22857"/>
    <cellStyle name="normální_Business Plan MCE" xfId="22858"/>
    <cellStyle name="Normalny_11.Receivables" xfId="22859"/>
    <cellStyle name="Nota 10" xfId="22860"/>
    <cellStyle name="Nota 10 2" xfId="22861"/>
    <cellStyle name="Nota 11" xfId="22862"/>
    <cellStyle name="Nota 11 2" xfId="22863"/>
    <cellStyle name="Nota 12" xfId="22864"/>
    <cellStyle name="Nota 12 2" xfId="22865"/>
    <cellStyle name="Nota 13" xfId="22866"/>
    <cellStyle name="Nota 13 2" xfId="22867"/>
    <cellStyle name="Nota 14" xfId="22868"/>
    <cellStyle name="Nota 14 2" xfId="22869"/>
    <cellStyle name="Nota 15" xfId="22870"/>
    <cellStyle name="Nota 15 2" xfId="22871"/>
    <cellStyle name="Nota 16" xfId="22872"/>
    <cellStyle name="Nota 16 2" xfId="22873"/>
    <cellStyle name="Nota 17" xfId="22874"/>
    <cellStyle name="Nota 17 2" xfId="22875"/>
    <cellStyle name="Nota 18" xfId="22876"/>
    <cellStyle name="Nota 18 2" xfId="22877"/>
    <cellStyle name="Nota 19" xfId="22878"/>
    <cellStyle name="Nota 19 2" xfId="22879"/>
    <cellStyle name="Nota 2" xfId="22880"/>
    <cellStyle name="Nota 2 10" xfId="22881"/>
    <cellStyle name="Nota 2 11" xfId="22882"/>
    <cellStyle name="Nota 2 12" xfId="22883"/>
    <cellStyle name="Nota 2 2" xfId="22884"/>
    <cellStyle name="Nota 2 2 10" xfId="22885"/>
    <cellStyle name="Nota 2 2 2" xfId="22886"/>
    <cellStyle name="Nota 2 2 2 2" xfId="22887"/>
    <cellStyle name="Nota 2 2 2 2 2" xfId="22888"/>
    <cellStyle name="Nota 2 2 2 2 2 2" xfId="22889"/>
    <cellStyle name="Nota 2 2 2 2 3" xfId="22890"/>
    <cellStyle name="Nota 2 2 2 2_15-FINANCEIRAS" xfId="22891"/>
    <cellStyle name="Nota 2 2 2 3" xfId="22892"/>
    <cellStyle name="Nota 2 2 2 3 2" xfId="22893"/>
    <cellStyle name="Nota 2 2 2 4" xfId="22894"/>
    <cellStyle name="Nota 2 2 2 5" xfId="22895"/>
    <cellStyle name="Nota 2 2 2 6" xfId="22896"/>
    <cellStyle name="Nota 2 2 2_13-Endividamento" xfId="22897"/>
    <cellStyle name="Nota 2 2 3" xfId="22898"/>
    <cellStyle name="Nota 2 2 3 2" xfId="22899"/>
    <cellStyle name="Nota 2 2 3 2 2" xfId="22900"/>
    <cellStyle name="Nota 2 2 3 3" xfId="22901"/>
    <cellStyle name="Nota 2 2 3_15-FINANCEIRAS" xfId="22902"/>
    <cellStyle name="Nota 2 2 4" xfId="22903"/>
    <cellStyle name="Nota 2 2 4 2" xfId="22904"/>
    <cellStyle name="Nota 2 2 4_15-FINANCEIRAS" xfId="22905"/>
    <cellStyle name="Nota 2 2 5" xfId="22906"/>
    <cellStyle name="Nota 2 2 5 2" xfId="22907"/>
    <cellStyle name="Nota 2 2 6" xfId="22908"/>
    <cellStyle name="Nota 2 2 7" xfId="22909"/>
    <cellStyle name="Nota 2 2 8" xfId="22910"/>
    <cellStyle name="Nota 2 2 9" xfId="22911"/>
    <cellStyle name="Nota 2 2_13-Endividamento" xfId="22912"/>
    <cellStyle name="Nota 2 3" xfId="22913"/>
    <cellStyle name="Nota 2 3 2" xfId="22914"/>
    <cellStyle name="Nota 2 3 2 2" xfId="22915"/>
    <cellStyle name="Nota 2 3 2 2 2" xfId="22916"/>
    <cellStyle name="Nota 2 3 2 3" xfId="22917"/>
    <cellStyle name="Nota 2 3 2 4" xfId="22918"/>
    <cellStyle name="Nota 2 3 2 5" xfId="22919"/>
    <cellStyle name="Nota 2 3 2_15-FINANCEIRAS" xfId="22920"/>
    <cellStyle name="Nota 2 3 3" xfId="22921"/>
    <cellStyle name="Nota 2 3 3 2" xfId="22922"/>
    <cellStyle name="Nota 2 3 4" xfId="22923"/>
    <cellStyle name="Nota 2 3 5" xfId="22924"/>
    <cellStyle name="Nota 2 3_13-Endividamento" xfId="22925"/>
    <cellStyle name="Nota 2 4" xfId="22926"/>
    <cellStyle name="Nota 2 4 2" xfId="22927"/>
    <cellStyle name="Nota 2 4 2 2" xfId="22928"/>
    <cellStyle name="Nota 2 4 2 3" xfId="22929"/>
    <cellStyle name="Nota 2 4 2 4" xfId="22930"/>
    <cellStyle name="Nota 2 4 3" xfId="22931"/>
    <cellStyle name="Nota 2 4 4" xfId="22932"/>
    <cellStyle name="Nota 2 4 5" xfId="22933"/>
    <cellStyle name="Nota 2 4_15-FINANCEIRAS" xfId="22934"/>
    <cellStyle name="Nota 2 5" xfId="22935"/>
    <cellStyle name="Nota 2 5 2" xfId="22936"/>
    <cellStyle name="Nota 2 5 3" xfId="22937"/>
    <cellStyle name="Nota 2 5 4" xfId="22938"/>
    <cellStyle name="Nota 2 5_15-FINANCEIRAS" xfId="22939"/>
    <cellStyle name="Nota 2 6" xfId="22940"/>
    <cellStyle name="Nota 2 6 2" xfId="22941"/>
    <cellStyle name="Nota 2 6_15-FINANCEIRAS" xfId="22942"/>
    <cellStyle name="Nota 2 7" xfId="22943"/>
    <cellStyle name="Nota 2 7 2" xfId="22944"/>
    <cellStyle name="Nota 2 7_15-FINANCEIRAS" xfId="22945"/>
    <cellStyle name="Nota 2 8" xfId="22946"/>
    <cellStyle name="Nota 2 8 2" xfId="22947"/>
    <cellStyle name="Nota 2 8_15-FINANCEIRAS" xfId="22948"/>
    <cellStyle name="Nota 2 9" xfId="22949"/>
    <cellStyle name="Nota 2 9 2" xfId="22950"/>
    <cellStyle name="Nota 2_11_Combinação de neg. Zanin" xfId="22951"/>
    <cellStyle name="Nota 20" xfId="22952"/>
    <cellStyle name="Nota 20 2" xfId="22953"/>
    <cellStyle name="Nota 21" xfId="22954"/>
    <cellStyle name="Nota 21 2" xfId="22955"/>
    <cellStyle name="Nota 22" xfId="22956"/>
    <cellStyle name="Nota 22 2" xfId="22957"/>
    <cellStyle name="Nota 23" xfId="22958"/>
    <cellStyle name="Nota 23 2" xfId="22959"/>
    <cellStyle name="Nota 24" xfId="22960"/>
    <cellStyle name="Nota 24 2" xfId="22961"/>
    <cellStyle name="Nota 25" xfId="22962"/>
    <cellStyle name="Nota 25 2" xfId="22963"/>
    <cellStyle name="Nota 26" xfId="22964"/>
    <cellStyle name="Nota 26 2" xfId="22965"/>
    <cellStyle name="Nota 27" xfId="22966"/>
    <cellStyle name="Nota 27 2" xfId="22967"/>
    <cellStyle name="Nota 28" xfId="22968"/>
    <cellStyle name="Nota 28 2" xfId="22969"/>
    <cellStyle name="Nota 29" xfId="22970"/>
    <cellStyle name="Nota 29 2" xfId="22971"/>
    <cellStyle name="Nota 3" xfId="22972"/>
    <cellStyle name="Nota 3 10" xfId="22973"/>
    <cellStyle name="Nota 3 2" xfId="22974"/>
    <cellStyle name="Nota 3 2 10" xfId="22975"/>
    <cellStyle name="Nota 3 2 2" xfId="22976"/>
    <cellStyle name="Nota 3 2 2 2" xfId="22977"/>
    <cellStyle name="Nota 3 2 2 2 2" xfId="22978"/>
    <cellStyle name="Nota 3 2 2 3" xfId="22979"/>
    <cellStyle name="Nota 3 2 2 4" xfId="22980"/>
    <cellStyle name="Nota 3 2 2 5" xfId="22981"/>
    <cellStyle name="Nota 3 2 2_15-FINANCEIRAS" xfId="22982"/>
    <cellStyle name="Nota 3 2 3" xfId="22983"/>
    <cellStyle name="Nota 3 2 3 2" xfId="22984"/>
    <cellStyle name="Nota 3 2 3_15-FINANCEIRAS" xfId="22985"/>
    <cellStyle name="Nota 3 2 4" xfId="22986"/>
    <cellStyle name="Nota 3 2 4 2" xfId="22987"/>
    <cellStyle name="Nota 3 2 4_15-FINANCEIRAS" xfId="22988"/>
    <cellStyle name="Nota 3 2 5" xfId="22989"/>
    <cellStyle name="Nota 3 2 6" xfId="22990"/>
    <cellStyle name="Nota 3 2 7" xfId="22991"/>
    <cellStyle name="Nota 3 2 8" xfId="22992"/>
    <cellStyle name="Nota 3 2 9" xfId="22993"/>
    <cellStyle name="Nota 3 2_13-Endividamento" xfId="22994"/>
    <cellStyle name="Nota 3 3" xfId="22995"/>
    <cellStyle name="Nota 3 3 2" xfId="22996"/>
    <cellStyle name="Nota 3 3 2 2" xfId="22997"/>
    <cellStyle name="Nota 3 3 3" xfId="22998"/>
    <cellStyle name="Nota 3 3 4" xfId="22999"/>
    <cellStyle name="Nota 3 3 5" xfId="23000"/>
    <cellStyle name="Nota 3 3_15-FINANCEIRAS" xfId="23001"/>
    <cellStyle name="Nota 3 4" xfId="23002"/>
    <cellStyle name="Nota 3 4 2" xfId="23003"/>
    <cellStyle name="Nota 3 4 3" xfId="23004"/>
    <cellStyle name="Nota 3 4_15-FINANCEIRAS" xfId="23005"/>
    <cellStyle name="Nota 3 5" xfId="23006"/>
    <cellStyle name="Nota 3 5 2" xfId="23007"/>
    <cellStyle name="Nota 3 5_15-FINANCEIRAS" xfId="23008"/>
    <cellStyle name="Nota 3 6" xfId="23009"/>
    <cellStyle name="Nota 3 7" xfId="23010"/>
    <cellStyle name="Nota 3 8" xfId="23011"/>
    <cellStyle name="Nota 3 9" xfId="23012"/>
    <cellStyle name="Nota 3_13-Endividamento" xfId="23013"/>
    <cellStyle name="Nota 30" xfId="23014"/>
    <cellStyle name="Nota 30 2" xfId="23015"/>
    <cellStyle name="Nota 31" xfId="23016"/>
    <cellStyle name="Nota 31 2" xfId="23017"/>
    <cellStyle name="Nota 32" xfId="23018"/>
    <cellStyle name="Nota 33" xfId="23019"/>
    <cellStyle name="Nota 34" xfId="23020"/>
    <cellStyle name="Nota 35" xfId="23021"/>
    <cellStyle name="Nota 35 2" xfId="23022"/>
    <cellStyle name="Nota 35 3" xfId="23023"/>
    <cellStyle name="Nota 36" xfId="23024"/>
    <cellStyle name="Nota 37" xfId="23025"/>
    <cellStyle name="Nota 38" xfId="23026"/>
    <cellStyle name="Nota 39" xfId="23027"/>
    <cellStyle name="Nota 4" xfId="23028"/>
    <cellStyle name="Nota 4 2" xfId="23029"/>
    <cellStyle name="Nota 4 2 2" xfId="23030"/>
    <cellStyle name="Nota 4 2 2 2" xfId="23031"/>
    <cellStyle name="Nota 4 2 2 3" xfId="23032"/>
    <cellStyle name="Nota 4 2 2 4" xfId="23033"/>
    <cellStyle name="Nota 4 2 2 5" xfId="23034"/>
    <cellStyle name="Nota 4 2 2_15-FINANCEIRAS" xfId="23035"/>
    <cellStyle name="Nota 4 2 3" xfId="23036"/>
    <cellStyle name="Nota 4 2 3 2" xfId="23037"/>
    <cellStyle name="Nota 4 2 3_15-FINANCEIRAS" xfId="23038"/>
    <cellStyle name="Nota 4 2 4" xfId="23039"/>
    <cellStyle name="Nota 4 2 4 2" xfId="23040"/>
    <cellStyle name="Nota 4 2 4_15-FINANCEIRAS" xfId="23041"/>
    <cellStyle name="Nota 4 2 5" xfId="23042"/>
    <cellStyle name="Nota 4 2 6" xfId="23043"/>
    <cellStyle name="Nota 4 2 7" xfId="23044"/>
    <cellStyle name="Nota 4 2 8" xfId="23045"/>
    <cellStyle name="Nota 4 2_13-Endividamento" xfId="23046"/>
    <cellStyle name="Nota 4 3" xfId="23047"/>
    <cellStyle name="Nota 4 3 2" xfId="23048"/>
    <cellStyle name="Nota 4 3 3" xfId="23049"/>
    <cellStyle name="Nota 4 3 4" xfId="23050"/>
    <cellStyle name="Nota 4 3 5" xfId="23051"/>
    <cellStyle name="Nota 4 3_15-FINANCEIRAS" xfId="23052"/>
    <cellStyle name="Nota 4 4" xfId="23053"/>
    <cellStyle name="Nota 4 4 2" xfId="23054"/>
    <cellStyle name="Nota 4 4_15-FINANCEIRAS" xfId="23055"/>
    <cellStyle name="Nota 4 5" xfId="23056"/>
    <cellStyle name="Nota 4 5 2" xfId="23057"/>
    <cellStyle name="Nota 4 5_15-FINANCEIRAS" xfId="23058"/>
    <cellStyle name="Nota 4 6" xfId="23059"/>
    <cellStyle name="Nota 4 7" xfId="23060"/>
    <cellStyle name="Nota 4 8" xfId="23061"/>
    <cellStyle name="Nota 4 9" xfId="23062"/>
    <cellStyle name="Nota 4_13-Endividamento" xfId="23063"/>
    <cellStyle name="Nota 40" xfId="23064"/>
    <cellStyle name="Nota 41" xfId="23065"/>
    <cellStyle name="Nota 42" xfId="23066"/>
    <cellStyle name="Nota 43" xfId="23067"/>
    <cellStyle name="Nota 44" xfId="23068"/>
    <cellStyle name="Nota 45" xfId="23069"/>
    <cellStyle name="Nota 46" xfId="23070"/>
    <cellStyle name="Nota 47" xfId="23071"/>
    <cellStyle name="Nota 48" xfId="23072"/>
    <cellStyle name="Nota 49" xfId="23073"/>
    <cellStyle name="Nota 5" xfId="23074"/>
    <cellStyle name="Nota 5 2" xfId="23075"/>
    <cellStyle name="Nota 5 2 2" xfId="23076"/>
    <cellStyle name="Nota 5 2 2 2" xfId="23077"/>
    <cellStyle name="Nota 5 2 2 3" xfId="23078"/>
    <cellStyle name="Nota 5 2 2 4" xfId="23079"/>
    <cellStyle name="Nota 5 2 2 5" xfId="23080"/>
    <cellStyle name="Nota 5 2 2_15-FINANCEIRAS" xfId="23081"/>
    <cellStyle name="Nota 5 2 3" xfId="23082"/>
    <cellStyle name="Nota 5 2 3 2" xfId="23083"/>
    <cellStyle name="Nota 5 2 3_15-FINANCEIRAS" xfId="23084"/>
    <cellStyle name="Nota 5 2 4" xfId="23085"/>
    <cellStyle name="Nota 5 2 4 2" xfId="23086"/>
    <cellStyle name="Nota 5 2 4_15-FINANCEIRAS" xfId="23087"/>
    <cellStyle name="Nota 5 2 5" xfId="23088"/>
    <cellStyle name="Nota 5 2 6" xfId="23089"/>
    <cellStyle name="Nota 5 2 7" xfId="23090"/>
    <cellStyle name="Nota 5 2 8" xfId="23091"/>
    <cellStyle name="Nota 5 2_13-Endividamento" xfId="23092"/>
    <cellStyle name="Nota 5 3" xfId="23093"/>
    <cellStyle name="Nota 5 3 2" xfId="23094"/>
    <cellStyle name="Nota 5 3 3" xfId="23095"/>
    <cellStyle name="Nota 5 3 4" xfId="23096"/>
    <cellStyle name="Nota 5 3 5" xfId="23097"/>
    <cellStyle name="Nota 5 3_15-FINANCEIRAS" xfId="23098"/>
    <cellStyle name="Nota 5 4" xfId="23099"/>
    <cellStyle name="Nota 5 4 2" xfId="23100"/>
    <cellStyle name="Nota 5 4_15-FINANCEIRAS" xfId="23101"/>
    <cellStyle name="Nota 5 5" xfId="23102"/>
    <cellStyle name="Nota 5 5 2" xfId="23103"/>
    <cellStyle name="Nota 5 5_15-FINANCEIRAS" xfId="23104"/>
    <cellStyle name="Nota 5 6" xfId="23105"/>
    <cellStyle name="Nota 5 7" xfId="23106"/>
    <cellStyle name="Nota 5 8" xfId="23107"/>
    <cellStyle name="Nota 5 9" xfId="23108"/>
    <cellStyle name="Nota 5_13-Endividamento" xfId="23109"/>
    <cellStyle name="Nota 50" xfId="23110"/>
    <cellStyle name="Nota 51" xfId="23111"/>
    <cellStyle name="Nota 52" xfId="23112"/>
    <cellStyle name="Nota 53" xfId="23113"/>
    <cellStyle name="Nota 54" xfId="23114"/>
    <cellStyle name="Nota 6" xfId="23115"/>
    <cellStyle name="Nota 6 2" xfId="23116"/>
    <cellStyle name="Nota 6 2 2" xfId="23117"/>
    <cellStyle name="Nota 6 2 2 2" xfId="23118"/>
    <cellStyle name="Nota 6 2 2 3" xfId="23119"/>
    <cellStyle name="Nota 6 2 2 4" xfId="23120"/>
    <cellStyle name="Nota 6 2 2 5" xfId="23121"/>
    <cellStyle name="Nota 6 2 2_15-FINANCEIRAS" xfId="23122"/>
    <cellStyle name="Nota 6 2 3" xfId="23123"/>
    <cellStyle name="Nota 6 2 3 2" xfId="23124"/>
    <cellStyle name="Nota 6 2 3_15-FINANCEIRAS" xfId="23125"/>
    <cellStyle name="Nota 6 2 4" xfId="23126"/>
    <cellStyle name="Nota 6 2 4 2" xfId="23127"/>
    <cellStyle name="Nota 6 2 4_15-FINANCEIRAS" xfId="23128"/>
    <cellStyle name="Nota 6 2 5" xfId="23129"/>
    <cellStyle name="Nota 6 2 6" xfId="23130"/>
    <cellStyle name="Nota 6 2 7" xfId="23131"/>
    <cellStyle name="Nota 6 2 8" xfId="23132"/>
    <cellStyle name="Nota 6 2_13-Endividamento" xfId="23133"/>
    <cellStyle name="Nota 6 3" xfId="23134"/>
    <cellStyle name="Nota 6 3 2" xfId="23135"/>
    <cellStyle name="Nota 6 3 3" xfId="23136"/>
    <cellStyle name="Nota 6 3 4" xfId="23137"/>
    <cellStyle name="Nota 6 3 5" xfId="23138"/>
    <cellStyle name="Nota 6 3_15-FINANCEIRAS" xfId="23139"/>
    <cellStyle name="Nota 6 4" xfId="23140"/>
    <cellStyle name="Nota 6 4 2" xfId="23141"/>
    <cellStyle name="Nota 6 4_15-FINANCEIRAS" xfId="23142"/>
    <cellStyle name="Nota 6 5" xfId="23143"/>
    <cellStyle name="Nota 6 5 2" xfId="23144"/>
    <cellStyle name="Nota 6 5_15-FINANCEIRAS" xfId="23145"/>
    <cellStyle name="Nota 6 6" xfId="23146"/>
    <cellStyle name="Nota 6 7" xfId="23147"/>
    <cellStyle name="Nota 6 8" xfId="23148"/>
    <cellStyle name="Nota 6 9" xfId="23149"/>
    <cellStyle name="Nota 6_13-Endividamento" xfId="23150"/>
    <cellStyle name="Nota 7" xfId="23151"/>
    <cellStyle name="Nota 7 2" xfId="23152"/>
    <cellStyle name="Nota 7 2 2" xfId="23153"/>
    <cellStyle name="Nota 7 2 3" xfId="23154"/>
    <cellStyle name="Nota 7 2 4" xfId="23155"/>
    <cellStyle name="Nota 7 2 5" xfId="23156"/>
    <cellStyle name="Nota 7 2_15-FINANCEIRAS" xfId="23157"/>
    <cellStyle name="Nota 7 3" xfId="23158"/>
    <cellStyle name="Nota 7 3 2" xfId="23159"/>
    <cellStyle name="Nota 7 3_15-FINANCEIRAS" xfId="23160"/>
    <cellStyle name="Nota 7 4" xfId="23161"/>
    <cellStyle name="Nota 7 4 2" xfId="23162"/>
    <cellStyle name="Nota 7 4_15-FINANCEIRAS" xfId="23163"/>
    <cellStyle name="Nota 7 5" xfId="23164"/>
    <cellStyle name="Nota 7 6" xfId="23165"/>
    <cellStyle name="Nota 7 7" xfId="23166"/>
    <cellStyle name="Nota 7_13-Endividamento" xfId="23167"/>
    <cellStyle name="Nota 8" xfId="23168"/>
    <cellStyle name="Nota 8 2" xfId="23169"/>
    <cellStyle name="Nota 8 2 2" xfId="23170"/>
    <cellStyle name="Nota 8 3" xfId="23171"/>
    <cellStyle name="Nota 8 4" xfId="23172"/>
    <cellStyle name="Nota 8_15-FINANCEIRAS" xfId="23173"/>
    <cellStyle name="Nota 9" xfId="23174"/>
    <cellStyle name="Nota 9 2" xfId="23175"/>
    <cellStyle name="Nota 9 3" xfId="23176"/>
    <cellStyle name="Nota 9 4" xfId="23177"/>
    <cellStyle name="Note 10" xfId="23178"/>
    <cellStyle name="Note 10 2" xfId="23179"/>
    <cellStyle name="Note 10 3" xfId="23180"/>
    <cellStyle name="Note 10 4" xfId="23181"/>
    <cellStyle name="Note 11" xfId="23182"/>
    <cellStyle name="Note 11 2" xfId="23183"/>
    <cellStyle name="Note 11 3" xfId="23184"/>
    <cellStyle name="Note 11 4" xfId="23185"/>
    <cellStyle name="Note 12" xfId="23186"/>
    <cellStyle name="Note 12 2" xfId="23187"/>
    <cellStyle name="Note 12 3" xfId="23188"/>
    <cellStyle name="Note 12 4" xfId="23189"/>
    <cellStyle name="Note 13" xfId="23190"/>
    <cellStyle name="Note 13 2" xfId="23191"/>
    <cellStyle name="Note 13 3" xfId="23192"/>
    <cellStyle name="Note 13 4" xfId="23193"/>
    <cellStyle name="Note 14" xfId="23194"/>
    <cellStyle name="Note 14 2" xfId="23195"/>
    <cellStyle name="Note 14 3" xfId="23196"/>
    <cellStyle name="Note 14 4" xfId="23197"/>
    <cellStyle name="Note 15" xfId="23198"/>
    <cellStyle name="Note 15 2" xfId="23199"/>
    <cellStyle name="Note 15 3" xfId="23200"/>
    <cellStyle name="Note 15 4" xfId="23201"/>
    <cellStyle name="Note 16" xfId="23202"/>
    <cellStyle name="Note 17" xfId="23203"/>
    <cellStyle name="Note 18" xfId="23204"/>
    <cellStyle name="Note 19" xfId="23205"/>
    <cellStyle name="Note 2" xfId="23206"/>
    <cellStyle name="Note 2 10" xfId="23207"/>
    <cellStyle name="Note 2 11" xfId="23208"/>
    <cellStyle name="Note 2 12" xfId="23209"/>
    <cellStyle name="Note 2 13" xfId="23210"/>
    <cellStyle name="Note 2 2" xfId="23211"/>
    <cellStyle name="Note 2 2 2" xfId="23212"/>
    <cellStyle name="Note 2 2 2 2" xfId="23213"/>
    <cellStyle name="Note 2 2 2_15-FINANCEIRAS" xfId="23214"/>
    <cellStyle name="Note 2 2 3" xfId="23215"/>
    <cellStyle name="Note 2 2 3 2" xfId="23216"/>
    <cellStyle name="Note 2 2 4" xfId="23217"/>
    <cellStyle name="Note 2 2 5" xfId="23218"/>
    <cellStyle name="Note 2 2 6" xfId="23219"/>
    <cellStyle name="Note 2 2_13-Endividamento" xfId="23220"/>
    <cellStyle name="Note 2 3" xfId="23221"/>
    <cellStyle name="Note 2 3 2" xfId="23222"/>
    <cellStyle name="Note 2 3_15-FINANCEIRAS" xfId="23223"/>
    <cellStyle name="Note 2 4" xfId="23224"/>
    <cellStyle name="Note 2 4 2" xfId="23225"/>
    <cellStyle name="Note 2 4 3" xfId="23226"/>
    <cellStyle name="Note 2 4_15-FINANCEIRAS" xfId="23227"/>
    <cellStyle name="Note 2 5" xfId="23228"/>
    <cellStyle name="Note 2 5 2" xfId="23229"/>
    <cellStyle name="Note 2 5_15-FINANCEIRAS" xfId="23230"/>
    <cellStyle name="Note 2 6" xfId="23231"/>
    <cellStyle name="Note 2 6 2" xfId="23232"/>
    <cellStyle name="Note 2 6_15-FINANCEIRAS" xfId="23233"/>
    <cellStyle name="Note 2 7" xfId="23234"/>
    <cellStyle name="Note 2 7 2" xfId="23235"/>
    <cellStyle name="Note 2 7_15-FINANCEIRAS" xfId="23236"/>
    <cellStyle name="Note 2 8" xfId="23237"/>
    <cellStyle name="Note 2 9" xfId="23238"/>
    <cellStyle name="Note 2_13-Endividamento" xfId="23239"/>
    <cellStyle name="Note 3" xfId="23240"/>
    <cellStyle name="Note 3 10" xfId="23241"/>
    <cellStyle name="Note 3 11" xfId="23242"/>
    <cellStyle name="Note 3 2" xfId="23243"/>
    <cellStyle name="Note 3 2 2" xfId="23244"/>
    <cellStyle name="Note 3 2 2 2" xfId="23245"/>
    <cellStyle name="Note 3 2 2 2 2" xfId="23246"/>
    <cellStyle name="Note 3 2 2 2 2 2" xfId="23247"/>
    <cellStyle name="Note 3 2 2 2 3" xfId="23248"/>
    <cellStyle name="Note 3 2 2 2 4" xfId="23249"/>
    <cellStyle name="Note 3 2 2 3" xfId="23250"/>
    <cellStyle name="Note 3 2 2 3 2" xfId="23251"/>
    <cellStyle name="Note 3 2 2 4" xfId="23252"/>
    <cellStyle name="Note 3 2 2 5" xfId="23253"/>
    <cellStyle name="Note 3 2 3" xfId="23254"/>
    <cellStyle name="Note 3 2 3 2" xfId="23255"/>
    <cellStyle name="Note 3 2 3 2 2" xfId="23256"/>
    <cellStyle name="Note 3 2 3 2 2 2" xfId="23257"/>
    <cellStyle name="Note 3 2 3 2 3" xfId="23258"/>
    <cellStyle name="Note 3 2 3 2 4" xfId="23259"/>
    <cellStyle name="Note 3 2 3 3" xfId="23260"/>
    <cellStyle name="Note 3 2 3 3 2" xfId="23261"/>
    <cellStyle name="Note 3 2 3 4" xfId="23262"/>
    <cellStyle name="Note 3 2 3 5" xfId="23263"/>
    <cellStyle name="Note 3 2 4" xfId="23264"/>
    <cellStyle name="Note 3 2 4 2" xfId="23265"/>
    <cellStyle name="Note 3 2 4 2 2" xfId="23266"/>
    <cellStyle name="Note 3 2 4 3" xfId="23267"/>
    <cellStyle name="Note 3 2 4 4" xfId="23268"/>
    <cellStyle name="Note 3 2 5" xfId="23269"/>
    <cellStyle name="Note 3 2 5 2" xfId="23270"/>
    <cellStyle name="Note 3 2 6" xfId="23271"/>
    <cellStyle name="Note 3 2 7" xfId="23272"/>
    <cellStyle name="Note 3 2 8" xfId="23273"/>
    <cellStyle name="Note 3 2_15-FINANCEIRAS" xfId="23274"/>
    <cellStyle name="Note 3 3" xfId="23275"/>
    <cellStyle name="Note 3 3 2" xfId="23276"/>
    <cellStyle name="Note 3 3_15-FINANCEIRAS" xfId="23277"/>
    <cellStyle name="Note 3 4" xfId="23278"/>
    <cellStyle name="Note 3 4 2" xfId="23279"/>
    <cellStyle name="Note 3 4_15-FINANCEIRAS" xfId="23280"/>
    <cellStyle name="Note 3 5" xfId="23281"/>
    <cellStyle name="Note 3 5 2" xfId="23282"/>
    <cellStyle name="Note 3 5_15-FINANCEIRAS" xfId="23283"/>
    <cellStyle name="Note 3 6" xfId="23284"/>
    <cellStyle name="Note 3 6 2" xfId="23285"/>
    <cellStyle name="Note 3 6_15-FINANCEIRAS" xfId="23286"/>
    <cellStyle name="Note 3 7" xfId="23287"/>
    <cellStyle name="Note 3 7 2" xfId="23288"/>
    <cellStyle name="Note 3 8" xfId="23289"/>
    <cellStyle name="Note 3 9" xfId="23290"/>
    <cellStyle name="Note 3_13-Endividamento" xfId="23291"/>
    <cellStyle name="Note 4" xfId="23292"/>
    <cellStyle name="Note 4 2" xfId="23293"/>
    <cellStyle name="Note 4 2 2" xfId="23294"/>
    <cellStyle name="Note 4 2 2 2" xfId="23295"/>
    <cellStyle name="Note 4 2 2 2 2" xfId="23296"/>
    <cellStyle name="Note 4 2 2 2 2 2" xfId="23297"/>
    <cellStyle name="Note 4 2 2 2 3" xfId="23298"/>
    <cellStyle name="Note 4 2 2 2 4" xfId="23299"/>
    <cellStyle name="Note 4 2 2 3" xfId="23300"/>
    <cellStyle name="Note 4 2 2 3 2" xfId="23301"/>
    <cellStyle name="Note 4 2 2 4" xfId="23302"/>
    <cellStyle name="Note 4 2 2 5" xfId="23303"/>
    <cellStyle name="Note 4 2 3" xfId="23304"/>
    <cellStyle name="Note 4 2 3 2" xfId="23305"/>
    <cellStyle name="Note 4 2 3 2 2" xfId="23306"/>
    <cellStyle name="Note 4 2 3 2 2 2" xfId="23307"/>
    <cellStyle name="Note 4 2 3 2 3" xfId="23308"/>
    <cellStyle name="Note 4 2 3 2 4" xfId="23309"/>
    <cellStyle name="Note 4 2 3 3" xfId="23310"/>
    <cellStyle name="Note 4 2 3 3 2" xfId="23311"/>
    <cellStyle name="Note 4 2 3 4" xfId="23312"/>
    <cellStyle name="Note 4 2 3 5" xfId="23313"/>
    <cellStyle name="Note 4 2 4" xfId="23314"/>
    <cellStyle name="Note 4 2 4 2" xfId="23315"/>
    <cellStyle name="Note 4 2 4 2 2" xfId="23316"/>
    <cellStyle name="Note 4 2 4 3" xfId="23317"/>
    <cellStyle name="Note 4 2 4 4" xfId="23318"/>
    <cellStyle name="Note 4 2 5" xfId="23319"/>
    <cellStyle name="Note 4 2 5 2" xfId="23320"/>
    <cellStyle name="Note 4 2 6" xfId="23321"/>
    <cellStyle name="Note 4 2 7" xfId="23322"/>
    <cellStyle name="Note 4 3" xfId="23323"/>
    <cellStyle name="Note 4 3 2" xfId="23324"/>
    <cellStyle name="Note 4 3 2 2" xfId="23325"/>
    <cellStyle name="Note 4 3 2 2 2" xfId="23326"/>
    <cellStyle name="Note 4 3 2 3" xfId="23327"/>
    <cellStyle name="Note 4 3 2 4" xfId="23328"/>
    <cellStyle name="Note 4 3 3" xfId="23329"/>
    <cellStyle name="Note 4 3 3 2" xfId="23330"/>
    <cellStyle name="Note 4 3 4" xfId="23331"/>
    <cellStyle name="Note 4 3 5" xfId="23332"/>
    <cellStyle name="Note 4 4" xfId="23333"/>
    <cellStyle name="Note 4 4 2" xfId="23334"/>
    <cellStyle name="Note 4 4 2 2" xfId="23335"/>
    <cellStyle name="Note 4 4 2 2 2" xfId="23336"/>
    <cellStyle name="Note 4 4 2 3" xfId="23337"/>
    <cellStyle name="Note 4 4 2 4" xfId="23338"/>
    <cellStyle name="Note 4 4 3" xfId="23339"/>
    <cellStyle name="Note 4 4 3 2" xfId="23340"/>
    <cellStyle name="Note 4 4 4" xfId="23341"/>
    <cellStyle name="Note 4 4 5" xfId="23342"/>
    <cellStyle name="Note 4 5" xfId="23343"/>
    <cellStyle name="Note 4 5 2" xfId="23344"/>
    <cellStyle name="Note 4 5 2 2" xfId="23345"/>
    <cellStyle name="Note 4 5 3" xfId="23346"/>
    <cellStyle name="Note 4 5 4" xfId="23347"/>
    <cellStyle name="Note 4 6" xfId="23348"/>
    <cellStyle name="Note 4 6 2" xfId="23349"/>
    <cellStyle name="Note 4 7" xfId="23350"/>
    <cellStyle name="Note 4 8" xfId="23351"/>
    <cellStyle name="Note 4 9" xfId="23352"/>
    <cellStyle name="Note 4_15-FINANCEIRAS" xfId="23353"/>
    <cellStyle name="Note 5" xfId="23354"/>
    <cellStyle name="Note 5 2" xfId="23355"/>
    <cellStyle name="Note 5 2 2" xfId="23356"/>
    <cellStyle name="Note 5 2 2 2" xfId="23357"/>
    <cellStyle name="Note 5 2 2 2 2" xfId="23358"/>
    <cellStyle name="Note 5 2 2 2 2 2" xfId="23359"/>
    <cellStyle name="Note 5 2 2 2 3" xfId="23360"/>
    <cellStyle name="Note 5 2 2 2 4" xfId="23361"/>
    <cellStyle name="Note 5 2 2 3" xfId="23362"/>
    <cellStyle name="Note 5 2 2 3 2" xfId="23363"/>
    <cellStyle name="Note 5 2 2 4" xfId="23364"/>
    <cellStyle name="Note 5 2 2 5" xfId="23365"/>
    <cellStyle name="Note 5 2 3" xfId="23366"/>
    <cellStyle name="Note 5 2 3 2" xfId="23367"/>
    <cellStyle name="Note 5 2 3 2 2" xfId="23368"/>
    <cellStyle name="Note 5 2 3 2 2 2" xfId="23369"/>
    <cellStyle name="Note 5 2 3 2 3" xfId="23370"/>
    <cellStyle name="Note 5 2 3 2 4" xfId="23371"/>
    <cellStyle name="Note 5 2 3 3" xfId="23372"/>
    <cellStyle name="Note 5 2 3 3 2" xfId="23373"/>
    <cellStyle name="Note 5 2 3 4" xfId="23374"/>
    <cellStyle name="Note 5 2 3 5" xfId="23375"/>
    <cellStyle name="Note 5 2 4" xfId="23376"/>
    <cellStyle name="Note 5 2 4 2" xfId="23377"/>
    <cellStyle name="Note 5 2 4 2 2" xfId="23378"/>
    <cellStyle name="Note 5 2 4 3" xfId="23379"/>
    <cellStyle name="Note 5 2 4 4" xfId="23380"/>
    <cellStyle name="Note 5 2 5" xfId="23381"/>
    <cellStyle name="Note 5 2 5 2" xfId="23382"/>
    <cellStyle name="Note 5 2 6" xfId="23383"/>
    <cellStyle name="Note 5 2 7" xfId="23384"/>
    <cellStyle name="Note 5 3" xfId="23385"/>
    <cellStyle name="Note 5 3 2" xfId="23386"/>
    <cellStyle name="Note 5 3 2 2" xfId="23387"/>
    <cellStyle name="Note 5 3 2 2 2" xfId="23388"/>
    <cellStyle name="Note 5 3 2 3" xfId="23389"/>
    <cellStyle name="Note 5 3 2 4" xfId="23390"/>
    <cellStyle name="Note 5 3 3" xfId="23391"/>
    <cellStyle name="Note 5 3 3 2" xfId="23392"/>
    <cellStyle name="Note 5 3 4" xfId="23393"/>
    <cellStyle name="Note 5 3 5" xfId="23394"/>
    <cellStyle name="Note 5 4" xfId="23395"/>
    <cellStyle name="Note 5 4 2" xfId="23396"/>
    <cellStyle name="Note 5 4 2 2" xfId="23397"/>
    <cellStyle name="Note 5 4 2 2 2" xfId="23398"/>
    <cellStyle name="Note 5 4 2 3" xfId="23399"/>
    <cellStyle name="Note 5 4 2 4" xfId="23400"/>
    <cellStyle name="Note 5 4 3" xfId="23401"/>
    <cellStyle name="Note 5 4 3 2" xfId="23402"/>
    <cellStyle name="Note 5 4 4" xfId="23403"/>
    <cellStyle name="Note 5 4 5" xfId="23404"/>
    <cellStyle name="Note 5 5" xfId="23405"/>
    <cellStyle name="Note 5 5 2" xfId="23406"/>
    <cellStyle name="Note 5 5 2 2" xfId="23407"/>
    <cellStyle name="Note 5 5 3" xfId="23408"/>
    <cellStyle name="Note 5 5 4" xfId="23409"/>
    <cellStyle name="Note 5 6" xfId="23410"/>
    <cellStyle name="Note 5 6 2" xfId="23411"/>
    <cellStyle name="Note 5 7" xfId="23412"/>
    <cellStyle name="Note 5 8" xfId="23413"/>
    <cellStyle name="Note 5 9" xfId="23414"/>
    <cellStyle name="Note 5_15-FINANCEIRAS" xfId="23415"/>
    <cellStyle name="Note 6" xfId="23416"/>
    <cellStyle name="Note 6 2" xfId="23417"/>
    <cellStyle name="Note 6 2 2" xfId="23418"/>
    <cellStyle name="Note 6 2 2 2" xfId="23419"/>
    <cellStyle name="Note 6 2 2 2 2" xfId="23420"/>
    <cellStyle name="Note 6 2 2 2 2 2" xfId="23421"/>
    <cellStyle name="Note 6 2 2 2 3" xfId="23422"/>
    <cellStyle name="Note 6 2 2 2 4" xfId="23423"/>
    <cellStyle name="Note 6 2 2 3" xfId="23424"/>
    <cellStyle name="Note 6 2 2 3 2" xfId="23425"/>
    <cellStyle name="Note 6 2 2 4" xfId="23426"/>
    <cellStyle name="Note 6 2 2 5" xfId="23427"/>
    <cellStyle name="Note 6 2 3" xfId="23428"/>
    <cellStyle name="Note 6 2 3 2" xfId="23429"/>
    <cellStyle name="Note 6 2 3 2 2" xfId="23430"/>
    <cellStyle name="Note 6 2 3 2 2 2" xfId="23431"/>
    <cellStyle name="Note 6 2 3 2 3" xfId="23432"/>
    <cellStyle name="Note 6 2 3 2 4" xfId="23433"/>
    <cellStyle name="Note 6 2 3 3" xfId="23434"/>
    <cellStyle name="Note 6 2 3 3 2" xfId="23435"/>
    <cellStyle name="Note 6 2 3 4" xfId="23436"/>
    <cellStyle name="Note 6 2 3 5" xfId="23437"/>
    <cellStyle name="Note 6 2 4" xfId="23438"/>
    <cellStyle name="Note 6 2 4 2" xfId="23439"/>
    <cellStyle name="Note 6 2 4 2 2" xfId="23440"/>
    <cellStyle name="Note 6 2 4 3" xfId="23441"/>
    <cellStyle name="Note 6 2 4 4" xfId="23442"/>
    <cellStyle name="Note 6 2 5" xfId="23443"/>
    <cellStyle name="Note 6 2 5 2" xfId="23444"/>
    <cellStyle name="Note 6 2 6" xfId="23445"/>
    <cellStyle name="Note 6 2 7" xfId="23446"/>
    <cellStyle name="Note 6 3" xfId="23447"/>
    <cellStyle name="Note 6 3 2" xfId="23448"/>
    <cellStyle name="Note 6 3 2 2" xfId="23449"/>
    <cellStyle name="Note 6 3 2 2 2" xfId="23450"/>
    <cellStyle name="Note 6 3 2 3" xfId="23451"/>
    <cellStyle name="Note 6 3 2 4" xfId="23452"/>
    <cellStyle name="Note 6 3 3" xfId="23453"/>
    <cellStyle name="Note 6 3 3 2" xfId="23454"/>
    <cellStyle name="Note 6 3 4" xfId="23455"/>
    <cellStyle name="Note 6 3 5" xfId="23456"/>
    <cellStyle name="Note 6 4" xfId="23457"/>
    <cellStyle name="Note 6 4 2" xfId="23458"/>
    <cellStyle name="Note 6 4 2 2" xfId="23459"/>
    <cellStyle name="Note 6 4 2 2 2" xfId="23460"/>
    <cellStyle name="Note 6 4 2 3" xfId="23461"/>
    <cellStyle name="Note 6 4 2 4" xfId="23462"/>
    <cellStyle name="Note 6 4 3" xfId="23463"/>
    <cellStyle name="Note 6 4 3 2" xfId="23464"/>
    <cellStyle name="Note 6 4 4" xfId="23465"/>
    <cellStyle name="Note 6 4 5" xfId="23466"/>
    <cellStyle name="Note 6 5" xfId="23467"/>
    <cellStyle name="Note 6 5 2" xfId="23468"/>
    <cellStyle name="Note 6 5 2 2" xfId="23469"/>
    <cellStyle name="Note 6 5 3" xfId="23470"/>
    <cellStyle name="Note 6 5 4" xfId="23471"/>
    <cellStyle name="Note 6 6" xfId="23472"/>
    <cellStyle name="Note 6 6 2" xfId="23473"/>
    <cellStyle name="Note 6 7" xfId="23474"/>
    <cellStyle name="Note 6 8" xfId="23475"/>
    <cellStyle name="Note 6 9" xfId="23476"/>
    <cellStyle name="Note 6_15-FINANCEIRAS" xfId="23477"/>
    <cellStyle name="Note 7" xfId="23478"/>
    <cellStyle name="Note 7 2" xfId="23479"/>
    <cellStyle name="Note 7 2 2" xfId="23480"/>
    <cellStyle name="Note 7 2 2 2" xfId="23481"/>
    <cellStyle name="Note 7 2 2 2 2" xfId="23482"/>
    <cellStyle name="Note 7 2 2 3" xfId="23483"/>
    <cellStyle name="Note 7 2 2 4" xfId="23484"/>
    <cellStyle name="Note 7 2 3" xfId="23485"/>
    <cellStyle name="Note 7 2 3 2" xfId="23486"/>
    <cellStyle name="Note 7 2 4" xfId="23487"/>
    <cellStyle name="Note 7 2 5" xfId="23488"/>
    <cellStyle name="Note 7 3" xfId="23489"/>
    <cellStyle name="Note 7 3 2" xfId="23490"/>
    <cellStyle name="Note 7 3 2 2" xfId="23491"/>
    <cellStyle name="Note 7 3 2 2 2" xfId="23492"/>
    <cellStyle name="Note 7 3 2 3" xfId="23493"/>
    <cellStyle name="Note 7 3 2 4" xfId="23494"/>
    <cellStyle name="Note 7 3 3" xfId="23495"/>
    <cellStyle name="Note 7 3 3 2" xfId="23496"/>
    <cellStyle name="Note 7 3 4" xfId="23497"/>
    <cellStyle name="Note 7 3 5" xfId="23498"/>
    <cellStyle name="Note 7 4" xfId="23499"/>
    <cellStyle name="Note 7 4 2" xfId="23500"/>
    <cellStyle name="Note 7 4 2 2" xfId="23501"/>
    <cellStyle name="Note 7 4 3" xfId="23502"/>
    <cellStyle name="Note 7 4 4" xfId="23503"/>
    <cellStyle name="Note 7 5" xfId="23504"/>
    <cellStyle name="Note 7 5 2" xfId="23505"/>
    <cellStyle name="Note 7 6" xfId="23506"/>
    <cellStyle name="Note 7 7" xfId="23507"/>
    <cellStyle name="Note 8" xfId="23508"/>
    <cellStyle name="Note 8 2" xfId="23509"/>
    <cellStyle name="Note 8 2 2" xfId="23510"/>
    <cellStyle name="Note 8 2 2 2" xfId="23511"/>
    <cellStyle name="Note 8 2 2 2 2" xfId="23512"/>
    <cellStyle name="Note 8 2 2 3" xfId="23513"/>
    <cellStyle name="Note 8 2 2 4" xfId="23514"/>
    <cellStyle name="Note 8 2 3" xfId="23515"/>
    <cellStyle name="Note 8 2 3 2" xfId="23516"/>
    <cellStyle name="Note 8 2 4" xfId="23517"/>
    <cellStyle name="Note 8 2 5" xfId="23518"/>
    <cellStyle name="Note 8 3" xfId="23519"/>
    <cellStyle name="Note 8 3 2" xfId="23520"/>
    <cellStyle name="Note 8 3 2 2" xfId="23521"/>
    <cellStyle name="Note 8 3 2 2 2" xfId="23522"/>
    <cellStyle name="Note 8 3 2 3" xfId="23523"/>
    <cellStyle name="Note 8 3 2 4" xfId="23524"/>
    <cellStyle name="Note 8 3 3" xfId="23525"/>
    <cellStyle name="Note 8 3 3 2" xfId="23526"/>
    <cellStyle name="Note 8 3 4" xfId="23527"/>
    <cellStyle name="Note 8 3 5" xfId="23528"/>
    <cellStyle name="Note 8 4" xfId="23529"/>
    <cellStyle name="Note 8 4 2" xfId="23530"/>
    <cellStyle name="Note 8 4 2 2" xfId="23531"/>
    <cellStyle name="Note 8 4 3" xfId="23532"/>
    <cellStyle name="Note 8 4 4" xfId="23533"/>
    <cellStyle name="Note 8 5" xfId="23534"/>
    <cellStyle name="Note 8 5 2" xfId="23535"/>
    <cellStyle name="Note 8 6" xfId="23536"/>
    <cellStyle name="Note 8 7" xfId="23537"/>
    <cellStyle name="Note 9" xfId="23538"/>
    <cellStyle name="Note 9 2" xfId="23539"/>
    <cellStyle name="Note 9 3" xfId="23540"/>
    <cellStyle name="Note 9 4" xfId="23541"/>
    <cellStyle name="Num_Normal" xfId="23542"/>
    <cellStyle name="Number" xfId="23543"/>
    <cellStyle name="Number [0]" xfId="23544"/>
    <cellStyle name="Number [0] 2" xfId="23545"/>
    <cellStyle name="Number [0] 2 2" xfId="23546"/>
    <cellStyle name="Number [0] 2 3" xfId="23547"/>
    <cellStyle name="Number [0] 2_15-FINANCEIRAS" xfId="23548"/>
    <cellStyle name="Number [0] 3" xfId="23549"/>
    <cellStyle name="Number [0] 4" xfId="23550"/>
    <cellStyle name="Number [0]_15-FINANCEIRAS" xfId="23551"/>
    <cellStyle name="Number [1]" xfId="23552"/>
    <cellStyle name="Number [1] 2" xfId="23553"/>
    <cellStyle name="Number [1] 2 2" xfId="23554"/>
    <cellStyle name="Number [1] 2 3" xfId="23555"/>
    <cellStyle name="Number [1] 2_15-FINANCEIRAS" xfId="23556"/>
    <cellStyle name="Number [1] 3" xfId="23557"/>
    <cellStyle name="Number [1] 4" xfId="23558"/>
    <cellStyle name="Number [1]_15-FINANCEIRAS" xfId="23559"/>
    <cellStyle name="Number [2]" xfId="23560"/>
    <cellStyle name="Number [2] 2" xfId="23561"/>
    <cellStyle name="Number [2] 2 2" xfId="23562"/>
    <cellStyle name="Number [2] 2 3" xfId="23563"/>
    <cellStyle name="Number [2] 2_15-FINANCEIRAS" xfId="23564"/>
    <cellStyle name="Number [2] 3" xfId="23565"/>
    <cellStyle name="Number [2] 4" xfId="23566"/>
    <cellStyle name="Number [2]_15-FINANCEIRAS" xfId="23567"/>
    <cellStyle name="Number 10" xfId="23568"/>
    <cellStyle name="Number 11" xfId="23569"/>
    <cellStyle name="Number 12" xfId="23570"/>
    <cellStyle name="Number 13" xfId="23571"/>
    <cellStyle name="Number 14" xfId="23572"/>
    <cellStyle name="Number 15" xfId="23573"/>
    <cellStyle name="Number 16" xfId="23574"/>
    <cellStyle name="Number 17" xfId="23575"/>
    <cellStyle name="Number 18" xfId="23576"/>
    <cellStyle name="Number 19" xfId="23577"/>
    <cellStyle name="Number 2" xfId="23578"/>
    <cellStyle name="Number 2 2" xfId="23579"/>
    <cellStyle name="Number 2 3" xfId="23580"/>
    <cellStyle name="Number 2_15-FINANCEIRAS" xfId="23581"/>
    <cellStyle name="Number 20" xfId="23582"/>
    <cellStyle name="Number 21" xfId="23583"/>
    <cellStyle name="Number 22" xfId="23584"/>
    <cellStyle name="Number 23" xfId="23585"/>
    <cellStyle name="Number 24" xfId="23586"/>
    <cellStyle name="Number 25" xfId="23587"/>
    <cellStyle name="Number 3" xfId="23588"/>
    <cellStyle name="Number 4" xfId="23589"/>
    <cellStyle name="Number 5" xfId="23590"/>
    <cellStyle name="Number 6" xfId="23591"/>
    <cellStyle name="Number 7" xfId="23592"/>
    <cellStyle name="Number 8" xfId="23593"/>
    <cellStyle name="Number 9" xfId="23594"/>
    <cellStyle name="Number_13-Endividamento" xfId="23595"/>
    <cellStyle name="Odwiedzone hiper??cze_Bud_03_forecast_1" xfId="23596"/>
    <cellStyle name="Odwiedzone hiperłącze_Bud_03_forecast_1" xfId="23597"/>
    <cellStyle name="Œ…‹æØ‚è [0.00]_!!!GO" xfId="23598"/>
    <cellStyle name="Œ…‹æØ‚è_!!!GO" xfId="23599"/>
    <cellStyle name="Output 10" xfId="23600"/>
    <cellStyle name="Output 10 2" xfId="23601"/>
    <cellStyle name="Output 10 3" xfId="23602"/>
    <cellStyle name="Output 10 4" xfId="23603"/>
    <cellStyle name="Output 11" xfId="23604"/>
    <cellStyle name="Output 11 2" xfId="23605"/>
    <cellStyle name="Output 11 3" xfId="23606"/>
    <cellStyle name="Output 11 4" xfId="23607"/>
    <cellStyle name="Output 12" xfId="23608"/>
    <cellStyle name="Output 12 2" xfId="23609"/>
    <cellStyle name="Output 12 3" xfId="23610"/>
    <cellStyle name="Output 12 4" xfId="23611"/>
    <cellStyle name="Output 13" xfId="23612"/>
    <cellStyle name="Output 13 2" xfId="23613"/>
    <cellStyle name="Output 13 3" xfId="23614"/>
    <cellStyle name="Output 13 4" xfId="23615"/>
    <cellStyle name="Output 14" xfId="23616"/>
    <cellStyle name="Output 14 2" xfId="23617"/>
    <cellStyle name="Output 14 3" xfId="23618"/>
    <cellStyle name="Output 14 4" xfId="23619"/>
    <cellStyle name="Output 15" xfId="23620"/>
    <cellStyle name="Output 16" xfId="23621"/>
    <cellStyle name="Output 17" xfId="23622"/>
    <cellStyle name="Output 18" xfId="23623"/>
    <cellStyle name="Output 2" xfId="23624"/>
    <cellStyle name="Output 2 10" xfId="23625"/>
    <cellStyle name="Output 2 11" xfId="23626"/>
    <cellStyle name="Output 2 12" xfId="23627"/>
    <cellStyle name="Output 2 2" xfId="23628"/>
    <cellStyle name="Output 2 2 2" xfId="23629"/>
    <cellStyle name="Output 2 2 3" xfId="23630"/>
    <cellStyle name="Output 2 2_15-FINANCEIRAS" xfId="23631"/>
    <cellStyle name="Output 2 3" xfId="23632"/>
    <cellStyle name="Output 2 3 2" xfId="23633"/>
    <cellStyle name="Output 2 3_15-FINANCEIRAS" xfId="23634"/>
    <cellStyle name="Output 2 4" xfId="23635"/>
    <cellStyle name="Output 2 4 2" xfId="23636"/>
    <cellStyle name="Output 2 4_15-FINANCEIRAS" xfId="23637"/>
    <cellStyle name="Output 2 5" xfId="23638"/>
    <cellStyle name="Output 2 5 2" xfId="23639"/>
    <cellStyle name="Output 2 5_15-FINANCEIRAS" xfId="23640"/>
    <cellStyle name="Output 2 6" xfId="23641"/>
    <cellStyle name="Output 2 6 2" xfId="23642"/>
    <cellStyle name="Output 2 6_15-FINANCEIRAS" xfId="23643"/>
    <cellStyle name="Output 2 7" xfId="23644"/>
    <cellStyle name="Output 2 7 2" xfId="23645"/>
    <cellStyle name="Output 2 8" xfId="23646"/>
    <cellStyle name="Output 2 9" xfId="23647"/>
    <cellStyle name="Output 2_13-Endividamento" xfId="23648"/>
    <cellStyle name="Output 3" xfId="23649"/>
    <cellStyle name="Output 3 10" xfId="23650"/>
    <cellStyle name="Output 3 2" xfId="23651"/>
    <cellStyle name="Output 3 2 2" xfId="23652"/>
    <cellStyle name="Output 3 2_15-FINANCEIRAS" xfId="23653"/>
    <cellStyle name="Output 3 3" xfId="23654"/>
    <cellStyle name="Output 3 3 2" xfId="23655"/>
    <cellStyle name="Output 3 3_15-FINANCEIRAS" xfId="23656"/>
    <cellStyle name="Output 3 4" xfId="23657"/>
    <cellStyle name="Output 3 4 2" xfId="23658"/>
    <cellStyle name="Output 3 4_15-FINANCEIRAS" xfId="23659"/>
    <cellStyle name="Output 3 5" xfId="23660"/>
    <cellStyle name="Output 3 5 2" xfId="23661"/>
    <cellStyle name="Output 3 5_15-FINANCEIRAS" xfId="23662"/>
    <cellStyle name="Output 3 6" xfId="23663"/>
    <cellStyle name="Output 3 7" xfId="23664"/>
    <cellStyle name="Output 3 8" xfId="23665"/>
    <cellStyle name="Output 3 9" xfId="23666"/>
    <cellStyle name="Output 3_15-FINANCEIRAS" xfId="23667"/>
    <cellStyle name="Output 4" xfId="23668"/>
    <cellStyle name="Output 4 2" xfId="23669"/>
    <cellStyle name="Output 4 3" xfId="23670"/>
    <cellStyle name="Output 4 4" xfId="23671"/>
    <cellStyle name="Output 4 5" xfId="23672"/>
    <cellStyle name="Output 4_15-FINANCEIRAS" xfId="23673"/>
    <cellStyle name="Output 5" xfId="23674"/>
    <cellStyle name="Output 5 2" xfId="23675"/>
    <cellStyle name="Output 5 3" xfId="23676"/>
    <cellStyle name="Output 5 4" xfId="23677"/>
    <cellStyle name="Output 5 5" xfId="23678"/>
    <cellStyle name="Output 5_15-FINANCEIRAS" xfId="23679"/>
    <cellStyle name="Output 6" xfId="23680"/>
    <cellStyle name="Output 6 2" xfId="23681"/>
    <cellStyle name="Output 6 3" xfId="23682"/>
    <cellStyle name="Output 6 4" xfId="23683"/>
    <cellStyle name="Output 6_15-FINANCEIRAS" xfId="23684"/>
    <cellStyle name="Output 7" xfId="23685"/>
    <cellStyle name="Output 7 2" xfId="23686"/>
    <cellStyle name="Output 7 3" xfId="23687"/>
    <cellStyle name="Output 7 4" xfId="23688"/>
    <cellStyle name="Output 7_15-FINANCEIRAS" xfId="23689"/>
    <cellStyle name="Output 8" xfId="23690"/>
    <cellStyle name="Output 8 2" xfId="23691"/>
    <cellStyle name="Output 8 3" xfId="23692"/>
    <cellStyle name="Output 8 4" xfId="23693"/>
    <cellStyle name="Output 8_15-FINANCEIRAS" xfId="23694"/>
    <cellStyle name="Output 9" xfId="23695"/>
    <cellStyle name="Output 9 2" xfId="23696"/>
    <cellStyle name="Output 9 3" xfId="23697"/>
    <cellStyle name="Output 9 4" xfId="23698"/>
    <cellStyle name="Output 9_15-FINANCEIRAS" xfId="23699"/>
    <cellStyle name="Output Amounts" xfId="23700"/>
    <cellStyle name="Output Column Headings" xfId="23701"/>
    <cellStyle name="Output Line Items" xfId="23702"/>
    <cellStyle name="Output Report Heading" xfId="23703"/>
    <cellStyle name="Output Report Title" xfId="23704"/>
    <cellStyle name="Page Number" xfId="23705"/>
    <cellStyle name="Pattern5" xfId="23706"/>
    <cellStyle name="Pattern5 2" xfId="23707"/>
    <cellStyle name="Pattern5 3" xfId="23708"/>
    <cellStyle name="Pattern5_15-FINANCEIRAS" xfId="23709"/>
    <cellStyle name="Pénznem [0]_RESULTS" xfId="23710"/>
    <cellStyle name="Pénznem_RESULTS" xfId="23711"/>
    <cellStyle name="per.style" xfId="23712"/>
    <cellStyle name="per.style 2" xfId="23713"/>
    <cellStyle name="Percen - Estilo1" xfId="23714"/>
    <cellStyle name="Percen - Estilo1 2" xfId="23715"/>
    <cellStyle name="Percen - Estilo1 2 2" xfId="23716"/>
    <cellStyle name="Percen - Estilo1 2_15-FINANCEIRAS" xfId="23717"/>
    <cellStyle name="Percen - Estilo1 3" xfId="23718"/>
    <cellStyle name="Percen - Estilo1 3 2" xfId="23719"/>
    <cellStyle name="Percen - Estilo1 3_15-FINANCEIRAS" xfId="23720"/>
    <cellStyle name="Percen - Estilo1 4" xfId="23721"/>
    <cellStyle name="Percen - Estilo1 5" xfId="23722"/>
    <cellStyle name="Percen - Estilo1 6" xfId="23723"/>
    <cellStyle name="Percen - Estilo1_13-Endividamento" xfId="23724"/>
    <cellStyle name="Percen - Estilo2" xfId="23725"/>
    <cellStyle name="Percen - Estilo2 2" xfId="23726"/>
    <cellStyle name="Percen - Estilo2 3" xfId="23727"/>
    <cellStyle name="Percen - Estilo2_15-FINANCEIRAS" xfId="23728"/>
    <cellStyle name="Percen-2" xfId="23729"/>
    <cellStyle name="Percent" xfId="1"/>
    <cellStyle name="Percent %" xfId="23730"/>
    <cellStyle name="Percent % 2" xfId="23731"/>
    <cellStyle name="Percent % 3" xfId="23732"/>
    <cellStyle name="Percent % 4" xfId="23733"/>
    <cellStyle name="Percent % Long Underline" xfId="23734"/>
    <cellStyle name="Percent % Long Underline 2" xfId="23735"/>
    <cellStyle name="Percent % Long Underline 3" xfId="23736"/>
    <cellStyle name="Percent % Long Underline 4" xfId="23737"/>
    <cellStyle name="Percent % Long Underline_15-FINANCEIRAS" xfId="23738"/>
    <cellStyle name="Percent %_15-FINANCEIRAS" xfId="23739"/>
    <cellStyle name="Percent (0)" xfId="23740"/>
    <cellStyle name="Percent (0) 2" xfId="23741"/>
    <cellStyle name="Percent (0) 3" xfId="23742"/>
    <cellStyle name="Percent (0) 4" xfId="23743"/>
    <cellStyle name="Percent (0)_15-FINANCEIRAS" xfId="23744"/>
    <cellStyle name="Percent [0%]" xfId="23745"/>
    <cellStyle name="Percent [0%] 2" xfId="23746"/>
    <cellStyle name="Percent [0.00%]" xfId="23747"/>
    <cellStyle name="Percent [0.00%] 2" xfId="23748"/>
    <cellStyle name="Percent [0]" xfId="23749"/>
    <cellStyle name="Percent [0] 2" xfId="23750"/>
    <cellStyle name="Percent [0] 2 2" xfId="23751"/>
    <cellStyle name="Percent [0] 2 3" xfId="23752"/>
    <cellStyle name="Percent [0] 2_15-FINANCEIRAS" xfId="23753"/>
    <cellStyle name="Percent [0] 3" xfId="23754"/>
    <cellStyle name="Percent [0] 4" xfId="23755"/>
    <cellStyle name="Percent [0]_15-FINANCEIRAS" xfId="23756"/>
    <cellStyle name="Percent [1]" xfId="23757"/>
    <cellStyle name="Percent [1] 2" xfId="23758"/>
    <cellStyle name="Percent [1] 2 2" xfId="23759"/>
    <cellStyle name="Percent [1] 2 3" xfId="23760"/>
    <cellStyle name="Percent [1] 2_15-FINANCEIRAS" xfId="23761"/>
    <cellStyle name="Percent [1] 3" xfId="23762"/>
    <cellStyle name="Percent [1] 4" xfId="23763"/>
    <cellStyle name="Percent [1]_15-FINANCEIRAS" xfId="23764"/>
    <cellStyle name="Percent [2]" xfId="23765"/>
    <cellStyle name="Percent [2] 10" xfId="23766"/>
    <cellStyle name="Percent [2] 10 2" xfId="23767"/>
    <cellStyle name="Percent [2] 10_15-FINANCEIRAS" xfId="23768"/>
    <cellStyle name="Percent [2] 11" xfId="23769"/>
    <cellStyle name="Percent [2] 11 2" xfId="23770"/>
    <cellStyle name="Percent [2] 11_15-FINANCEIRAS" xfId="23771"/>
    <cellStyle name="Percent [2] 12" xfId="23772"/>
    <cellStyle name="Percent [2] 12 2" xfId="23773"/>
    <cellStyle name="Percent [2] 12_15-FINANCEIRAS" xfId="23774"/>
    <cellStyle name="Percent [2] 13" xfId="23775"/>
    <cellStyle name="Percent [2] 13 2" xfId="23776"/>
    <cellStyle name="Percent [2] 13_15-FINANCEIRAS" xfId="23777"/>
    <cellStyle name="Percent [2] 14" xfId="23778"/>
    <cellStyle name="Percent [2] 14 2" xfId="23779"/>
    <cellStyle name="Percent [2] 14_15-FINANCEIRAS" xfId="23780"/>
    <cellStyle name="Percent [2] 15" xfId="23781"/>
    <cellStyle name="Percent [2] 15 2" xfId="23782"/>
    <cellStyle name="Percent [2] 15_15-FINANCEIRAS" xfId="23783"/>
    <cellStyle name="Percent [2] 16" xfId="23784"/>
    <cellStyle name="Percent [2] 16 2" xfId="23785"/>
    <cellStyle name="Percent [2] 16_15-FINANCEIRAS" xfId="23786"/>
    <cellStyle name="Percent [2] 17" xfId="23787"/>
    <cellStyle name="Percent [2] 17 2" xfId="23788"/>
    <cellStyle name="Percent [2] 17_15-FINANCEIRAS" xfId="23789"/>
    <cellStyle name="Percent [2] 18" xfId="23790"/>
    <cellStyle name="Percent [2] 18 2" xfId="23791"/>
    <cellStyle name="Percent [2] 18_15-FINANCEIRAS" xfId="23792"/>
    <cellStyle name="Percent [2] 19" xfId="23793"/>
    <cellStyle name="Percent [2] 19 2" xfId="23794"/>
    <cellStyle name="Percent [2] 19_15-FINANCEIRAS" xfId="23795"/>
    <cellStyle name="Percent [2] 2" xfId="23796"/>
    <cellStyle name="Percent [2] 2 2" xfId="23797"/>
    <cellStyle name="Percent [2] 2 2 2" xfId="23798"/>
    <cellStyle name="Percent [2] 2 2 3" xfId="23799"/>
    <cellStyle name="Percent [2] 2 2 4" xfId="23800"/>
    <cellStyle name="Percent [2] 2 2_15-FINANCEIRAS" xfId="23801"/>
    <cellStyle name="Percent [2] 2 3" xfId="23802"/>
    <cellStyle name="Percent [2] 2 3 2" xfId="23803"/>
    <cellStyle name="Percent [2] 2 3_15-FINANCEIRAS" xfId="23804"/>
    <cellStyle name="Percent [2] 2 4" xfId="23805"/>
    <cellStyle name="Percent [2] 2 4 2" xfId="23806"/>
    <cellStyle name="Percent [2] 2 4_15-FINANCEIRAS" xfId="23807"/>
    <cellStyle name="Percent [2] 2 5" xfId="23808"/>
    <cellStyle name="Percent [2] 2 5 2" xfId="23809"/>
    <cellStyle name="Percent [2] 2 5_15-FINANCEIRAS" xfId="23810"/>
    <cellStyle name="Percent [2] 2 6" xfId="23811"/>
    <cellStyle name="Percent [2] 2 7" xfId="23812"/>
    <cellStyle name="Percent [2] 2 8" xfId="23813"/>
    <cellStyle name="Percent [2] 2_15-FINANCEIRAS" xfId="23814"/>
    <cellStyle name="Percent [2] 20" xfId="23815"/>
    <cellStyle name="Percent [2] 20 2" xfId="23816"/>
    <cellStyle name="Percent [2] 20_15-FINANCEIRAS" xfId="23817"/>
    <cellStyle name="Percent [2] 21" xfId="23818"/>
    <cellStyle name="Percent [2] 21 2" xfId="23819"/>
    <cellStyle name="Percent [2] 21_15-FINANCEIRAS" xfId="23820"/>
    <cellStyle name="Percent [2] 22" xfId="23821"/>
    <cellStyle name="Percent [2] 22 2" xfId="23822"/>
    <cellStyle name="Percent [2] 22_15-FINANCEIRAS" xfId="23823"/>
    <cellStyle name="Percent [2] 23" xfId="23824"/>
    <cellStyle name="Percent [2] 23 2" xfId="23825"/>
    <cellStyle name="Percent [2] 23_15-FINANCEIRAS" xfId="23826"/>
    <cellStyle name="Percent [2] 24" xfId="23827"/>
    <cellStyle name="Percent [2] 24 2" xfId="23828"/>
    <cellStyle name="Percent [2] 24_15-FINANCEIRAS" xfId="23829"/>
    <cellStyle name="Percent [2] 25" xfId="23830"/>
    <cellStyle name="Percent [2] 25 2" xfId="23831"/>
    <cellStyle name="Percent [2] 25_15-FINANCEIRAS" xfId="23832"/>
    <cellStyle name="Percent [2] 26" xfId="23833"/>
    <cellStyle name="Percent [2] 26 2" xfId="23834"/>
    <cellStyle name="Percent [2] 26_15-FINANCEIRAS" xfId="23835"/>
    <cellStyle name="Percent [2] 27" xfId="23836"/>
    <cellStyle name="Percent [2] 27 2" xfId="23837"/>
    <cellStyle name="Percent [2] 27_15-FINANCEIRAS" xfId="23838"/>
    <cellStyle name="Percent [2] 28" xfId="23839"/>
    <cellStyle name="Percent [2] 28 2" xfId="23840"/>
    <cellStyle name="Percent [2] 28_15-FINANCEIRAS" xfId="23841"/>
    <cellStyle name="Percent [2] 29" xfId="23842"/>
    <cellStyle name="Percent [2] 29 2" xfId="23843"/>
    <cellStyle name="Percent [2] 29_15-FINANCEIRAS" xfId="23844"/>
    <cellStyle name="Percent [2] 3" xfId="23845"/>
    <cellStyle name="Percent [2] 3 2" xfId="23846"/>
    <cellStyle name="Percent [2] 3 2 2" xfId="23847"/>
    <cellStyle name="Percent [2] 3 2 3" xfId="23848"/>
    <cellStyle name="Percent [2] 3 2 4" xfId="23849"/>
    <cellStyle name="Percent [2] 3 2_15-FINANCEIRAS" xfId="23850"/>
    <cellStyle name="Percent [2] 3 3" xfId="23851"/>
    <cellStyle name="Percent [2] 3 3 2" xfId="23852"/>
    <cellStyle name="Percent [2] 3 3_15-FINANCEIRAS" xfId="23853"/>
    <cellStyle name="Percent [2] 3 4" xfId="23854"/>
    <cellStyle name="Percent [2] 3 4 2" xfId="23855"/>
    <cellStyle name="Percent [2] 3 4_15-FINANCEIRAS" xfId="23856"/>
    <cellStyle name="Percent [2] 3 5" xfId="23857"/>
    <cellStyle name="Percent [2] 3 5 2" xfId="23858"/>
    <cellStyle name="Percent [2] 3 5_15-FINANCEIRAS" xfId="23859"/>
    <cellStyle name="Percent [2] 3 6" xfId="23860"/>
    <cellStyle name="Percent [2] 3 7" xfId="23861"/>
    <cellStyle name="Percent [2] 3 8" xfId="23862"/>
    <cellStyle name="Percent [2] 3_15-FINANCEIRAS" xfId="23863"/>
    <cellStyle name="Percent [2] 30" xfId="23864"/>
    <cellStyle name="Percent [2] 30 2" xfId="23865"/>
    <cellStyle name="Percent [2] 30_15-FINANCEIRAS" xfId="23866"/>
    <cellStyle name="Percent [2] 31" xfId="23867"/>
    <cellStyle name="Percent [2] 31 2" xfId="23868"/>
    <cellStyle name="Percent [2] 31_15-FINANCEIRAS" xfId="23869"/>
    <cellStyle name="Percent [2] 32" xfId="23870"/>
    <cellStyle name="Percent [2] 32 2" xfId="23871"/>
    <cellStyle name="Percent [2] 32_15-FINANCEIRAS" xfId="23872"/>
    <cellStyle name="Percent [2] 33" xfId="23873"/>
    <cellStyle name="Percent [2] 33 2" xfId="23874"/>
    <cellStyle name="Percent [2] 33_15-FINANCEIRAS" xfId="23875"/>
    <cellStyle name="Percent [2] 34" xfId="23876"/>
    <cellStyle name="Percent [2] 34 2" xfId="23877"/>
    <cellStyle name="Percent [2] 34_15-FINANCEIRAS" xfId="23878"/>
    <cellStyle name="Percent [2] 35" xfId="23879"/>
    <cellStyle name="Percent [2] 35 2" xfId="23880"/>
    <cellStyle name="Percent [2] 35_15-FINANCEIRAS" xfId="23881"/>
    <cellStyle name="Percent [2] 36" xfId="23882"/>
    <cellStyle name="Percent [2] 36 2" xfId="23883"/>
    <cellStyle name="Percent [2] 36_15-FINANCEIRAS" xfId="23884"/>
    <cellStyle name="Percent [2] 37" xfId="23885"/>
    <cellStyle name="Percent [2] 38" xfId="23886"/>
    <cellStyle name="Percent [2] 39" xfId="23887"/>
    <cellStyle name="Percent [2] 4" xfId="23888"/>
    <cellStyle name="Percent [2] 4 2" xfId="23889"/>
    <cellStyle name="Percent [2] 4 2 2" xfId="23890"/>
    <cellStyle name="Percent [2] 4 2_15-FINANCEIRAS" xfId="23891"/>
    <cellStyle name="Percent [2] 4 3" xfId="23892"/>
    <cellStyle name="Percent [2] 4 3 2" xfId="23893"/>
    <cellStyle name="Percent [2] 4 3_15-FINANCEIRAS" xfId="23894"/>
    <cellStyle name="Percent [2] 4 4" xfId="23895"/>
    <cellStyle name="Percent [2] 4 4 2" xfId="23896"/>
    <cellStyle name="Percent [2] 4 4_15-FINANCEIRAS" xfId="23897"/>
    <cellStyle name="Percent [2] 4 5" xfId="23898"/>
    <cellStyle name="Percent [2] 4_15-FINANCEIRAS" xfId="23899"/>
    <cellStyle name="Percent [2] 40" xfId="23900"/>
    <cellStyle name="Percent [2] 41" xfId="23901"/>
    <cellStyle name="Percent [2] 42" xfId="23902"/>
    <cellStyle name="Percent [2] 43" xfId="23903"/>
    <cellStyle name="Percent [2] 44" xfId="23904"/>
    <cellStyle name="Percent [2] 45" xfId="23905"/>
    <cellStyle name="Percent [2] 5" xfId="23906"/>
    <cellStyle name="Percent [2] 5 2" xfId="23907"/>
    <cellStyle name="Percent [2] 5 2 2" xfId="23908"/>
    <cellStyle name="Percent [2] 5 2_15-FINANCEIRAS" xfId="23909"/>
    <cellStyle name="Percent [2] 5 3" xfId="23910"/>
    <cellStyle name="Percent [2] 5_15-FINANCEIRAS" xfId="23911"/>
    <cellStyle name="Percent [2] 6" xfId="23912"/>
    <cellStyle name="Percent [2] 6 2" xfId="23913"/>
    <cellStyle name="Percent [2] 6 2 2" xfId="23914"/>
    <cellStyle name="Percent [2] 6 2_15-FINANCEIRAS" xfId="23915"/>
    <cellStyle name="Percent [2] 6 3" xfId="23916"/>
    <cellStyle name="Percent [2] 6_15-FINANCEIRAS" xfId="23917"/>
    <cellStyle name="Percent [2] 7" xfId="23918"/>
    <cellStyle name="Percent [2] 7 2" xfId="23919"/>
    <cellStyle name="Percent [2] 7_15-FINANCEIRAS" xfId="23920"/>
    <cellStyle name="Percent [2] 8" xfId="23921"/>
    <cellStyle name="Percent [2] 8 2" xfId="23922"/>
    <cellStyle name="Percent [2] 8_15-FINANCEIRAS" xfId="23923"/>
    <cellStyle name="Percent [2] 9" xfId="23924"/>
    <cellStyle name="Percent [2] 9 2" xfId="23925"/>
    <cellStyle name="Percent [2] 9_15-FINANCEIRAS" xfId="23926"/>
    <cellStyle name="Percent [2]_15-FINANCEIRAS" xfId="23927"/>
    <cellStyle name="Percent 0.0%" xfId="23928"/>
    <cellStyle name="Percent 0.0% 2" xfId="23929"/>
    <cellStyle name="Percent 0.0% 3" xfId="23930"/>
    <cellStyle name="Percent 0.0% 4" xfId="23931"/>
    <cellStyle name="Percent 0.0% Long Underline" xfId="23932"/>
    <cellStyle name="Percent 0.0% Long Underline 2" xfId="23933"/>
    <cellStyle name="Percent 0.0% Long Underline 3" xfId="23934"/>
    <cellStyle name="Percent 0.0% Long Underline 4" xfId="23935"/>
    <cellStyle name="Percent 0.0% Long Underline_15-FINANCEIRAS" xfId="23936"/>
    <cellStyle name="Percent 0.0%_15-FINANCEIRAS" xfId="23937"/>
    <cellStyle name="Percent 0.00%" xfId="23938"/>
    <cellStyle name="Percent 0.00% 2" xfId="23939"/>
    <cellStyle name="Percent 0.00% 3" xfId="23940"/>
    <cellStyle name="Percent 0.00% 4" xfId="23941"/>
    <cellStyle name="Percent 0.00% Long Underline" xfId="23942"/>
    <cellStyle name="Percent 0.00% Long Underline 2" xfId="23943"/>
    <cellStyle name="Percent 0.00% Long Underline 3" xfId="23944"/>
    <cellStyle name="Percent 0.00% Long Underline 4" xfId="23945"/>
    <cellStyle name="Percent 0.00% Long Underline_15-FINANCEIRAS" xfId="23946"/>
    <cellStyle name="Percent 0.00%_15-FINANCEIRAS" xfId="23947"/>
    <cellStyle name="Percent 0.000%" xfId="23948"/>
    <cellStyle name="Percent 0.000% 2" xfId="23949"/>
    <cellStyle name="Percent 0.000% 3" xfId="23950"/>
    <cellStyle name="Percent 0.000% 4" xfId="23951"/>
    <cellStyle name="Percent 0.000% Long Underline" xfId="23952"/>
    <cellStyle name="Percent 0.000% Long Underline 2" xfId="23953"/>
    <cellStyle name="Percent 0.000% Long Underline 3" xfId="23954"/>
    <cellStyle name="Percent 0.000% Long Underline 4" xfId="23955"/>
    <cellStyle name="Percent 0.000% Long Underline_15-FINANCEIRAS" xfId="23956"/>
    <cellStyle name="Percent 0.000%_15-FINANCEIRAS" xfId="23957"/>
    <cellStyle name="Percent 10" xfId="23958"/>
    <cellStyle name="Percent 10 2" xfId="23959"/>
    <cellStyle name="Percent 10_15-FINANCEIRAS" xfId="23960"/>
    <cellStyle name="Percent 11" xfId="23961"/>
    <cellStyle name="Percent 11 2" xfId="23962"/>
    <cellStyle name="Percent 11_15-FINANCEIRAS" xfId="23963"/>
    <cellStyle name="Percent 12" xfId="23964"/>
    <cellStyle name="Percent 12 2" xfId="23965"/>
    <cellStyle name="Percent 12_15-FINANCEIRAS" xfId="23966"/>
    <cellStyle name="Percent 13" xfId="23967"/>
    <cellStyle name="Percent 13 2" xfId="23968"/>
    <cellStyle name="Percent 13_15-FINANCEIRAS" xfId="23969"/>
    <cellStyle name="Percent 14" xfId="23970"/>
    <cellStyle name="Percent 14 2" xfId="23971"/>
    <cellStyle name="Percent 14_15-FINANCEIRAS" xfId="23972"/>
    <cellStyle name="Percent 15" xfId="23973"/>
    <cellStyle name="Percent 15 2" xfId="23974"/>
    <cellStyle name="Percent 15_15-FINANCEIRAS" xfId="23975"/>
    <cellStyle name="Percent 16" xfId="23976"/>
    <cellStyle name="Percent 16 2" xfId="23977"/>
    <cellStyle name="Percent 16_15-FINANCEIRAS" xfId="23978"/>
    <cellStyle name="Percent 17" xfId="23979"/>
    <cellStyle name="Percent 17 2" xfId="23980"/>
    <cellStyle name="Percent 17_15-FINANCEIRAS" xfId="23981"/>
    <cellStyle name="Percent 18" xfId="23982"/>
    <cellStyle name="Percent 18 2" xfId="23983"/>
    <cellStyle name="Percent 18_15-FINANCEIRAS" xfId="23984"/>
    <cellStyle name="Percent 19" xfId="23985"/>
    <cellStyle name="Percent 19 2" xfId="23986"/>
    <cellStyle name="Percent 19_15-FINANCEIRAS" xfId="23987"/>
    <cellStyle name="Percent 2" xfId="23988"/>
    <cellStyle name="Percent 2 10" xfId="23989"/>
    <cellStyle name="Percent 2 10 2" xfId="23990"/>
    <cellStyle name="Percent 2 10_15-FINANCEIRAS" xfId="23991"/>
    <cellStyle name="Percent 2 11" xfId="23992"/>
    <cellStyle name="Percent 2 11 2" xfId="23993"/>
    <cellStyle name="Percent 2 11_15-FINANCEIRAS" xfId="23994"/>
    <cellStyle name="Percent 2 12" xfId="23995"/>
    <cellStyle name="Percent 2 12 2" xfId="23996"/>
    <cellStyle name="Percent 2 12_15-FINANCEIRAS" xfId="23997"/>
    <cellStyle name="Percent 2 13" xfId="23998"/>
    <cellStyle name="Percent 2 13 2" xfId="23999"/>
    <cellStyle name="Percent 2 13_15-FINANCEIRAS" xfId="24000"/>
    <cellStyle name="Percent 2 14" xfId="24001"/>
    <cellStyle name="Percent 2 14 2" xfId="24002"/>
    <cellStyle name="Percent 2 14_15-FINANCEIRAS" xfId="24003"/>
    <cellStyle name="Percent 2 15" xfId="24004"/>
    <cellStyle name="Percent 2 15 2" xfId="24005"/>
    <cellStyle name="Percent 2 15_15-FINANCEIRAS" xfId="24006"/>
    <cellStyle name="Percent 2 16" xfId="24007"/>
    <cellStyle name="Percent 2 16 2" xfId="24008"/>
    <cellStyle name="Percent 2 16_15-FINANCEIRAS" xfId="24009"/>
    <cellStyle name="Percent 2 17" xfId="24010"/>
    <cellStyle name="Percent 2 17 2" xfId="24011"/>
    <cellStyle name="Percent 2 17_15-FINANCEIRAS" xfId="24012"/>
    <cellStyle name="Percent 2 18" xfId="24013"/>
    <cellStyle name="Percent 2 18 2" xfId="24014"/>
    <cellStyle name="Percent 2 18_15-FINANCEIRAS" xfId="24015"/>
    <cellStyle name="Percent 2 19" xfId="24016"/>
    <cellStyle name="Percent 2 19 2" xfId="24017"/>
    <cellStyle name="Percent 2 19_15-FINANCEIRAS" xfId="24018"/>
    <cellStyle name="Percent 2 2" xfId="24019"/>
    <cellStyle name="Percent 2 2 10" xfId="24020"/>
    <cellStyle name="Percent 2 2 2" xfId="24021"/>
    <cellStyle name="Percent 2 2 2 2" xfId="24022"/>
    <cellStyle name="Percent 2 2 2 3" xfId="24023"/>
    <cellStyle name="Percent 2 2 2_15-FINANCEIRAS" xfId="24024"/>
    <cellStyle name="Percent 2 2 3" xfId="24025"/>
    <cellStyle name="Percent 2 2 4" xfId="24026"/>
    <cellStyle name="Percent 2 2 5" xfId="24027"/>
    <cellStyle name="Percent 2 2 6" xfId="24028"/>
    <cellStyle name="Percent 2 2 7" xfId="24029"/>
    <cellStyle name="Percent 2 2 8" xfId="24030"/>
    <cellStyle name="Percent 2 2 9" xfId="24031"/>
    <cellStyle name="Percent 2 2_15-FINANCEIRAS" xfId="24032"/>
    <cellStyle name="Percent 2 20" xfId="24033"/>
    <cellStyle name="Percent 2 21" xfId="24034"/>
    <cellStyle name="Percent 2 22" xfId="24035"/>
    <cellStyle name="Percent 2 3" xfId="24036"/>
    <cellStyle name="Percent 2 3 2" xfId="24037"/>
    <cellStyle name="Percent 2 3 3" xfId="24038"/>
    <cellStyle name="Percent 2 3_15-FINANCEIRAS" xfId="24039"/>
    <cellStyle name="Percent 2 4" xfId="24040"/>
    <cellStyle name="Percent 2 4 2" xfId="24041"/>
    <cellStyle name="Percent 2 4 3" xfId="24042"/>
    <cellStyle name="Percent 2 4_15-FINANCEIRAS" xfId="24043"/>
    <cellStyle name="Percent 2 5" xfId="24044"/>
    <cellStyle name="Percent 2 5 2" xfId="24045"/>
    <cellStyle name="Percent 2 5_15-FINANCEIRAS" xfId="24046"/>
    <cellStyle name="Percent 2 6" xfId="24047"/>
    <cellStyle name="Percent 2 6 2" xfId="24048"/>
    <cellStyle name="Percent 2 6_15-FINANCEIRAS" xfId="24049"/>
    <cellStyle name="Percent 2 7" xfId="24050"/>
    <cellStyle name="Percent 2 7 2" xfId="24051"/>
    <cellStyle name="Percent 2 7_15-FINANCEIRAS" xfId="24052"/>
    <cellStyle name="Percent 2 8" xfId="24053"/>
    <cellStyle name="Percent 2 8 2" xfId="24054"/>
    <cellStyle name="Percent 2 8_15-FINANCEIRAS" xfId="24055"/>
    <cellStyle name="Percent 2 9" xfId="24056"/>
    <cellStyle name="Percent 2 9 2" xfId="24057"/>
    <cellStyle name="Percent 2 9_15-FINANCEIRAS" xfId="24058"/>
    <cellStyle name="Percent 2_15-FINANCEIRAS" xfId="24059"/>
    <cellStyle name="Percent 20" xfId="24060"/>
    <cellStyle name="Percent 20 2" xfId="24061"/>
    <cellStyle name="Percent 20_15-FINANCEIRAS" xfId="24062"/>
    <cellStyle name="Percent 21" xfId="24063"/>
    <cellStyle name="Percent 21 2" xfId="24064"/>
    <cellStyle name="Percent 21_15-FINANCEIRAS" xfId="24065"/>
    <cellStyle name="Percent 3" xfId="24066"/>
    <cellStyle name="Percent 3 10" xfId="24067"/>
    <cellStyle name="Percent 3 2" xfId="24068"/>
    <cellStyle name="Percent 3 2 2" xfId="24069"/>
    <cellStyle name="Percent 3 2 2 2" xfId="24070"/>
    <cellStyle name="Percent 3 2 2 2 2" xfId="24071"/>
    <cellStyle name="Percent 3 2 2 2 2 2" xfId="24072"/>
    <cellStyle name="Percent 3 2 2 2 2 2 2" xfId="24073"/>
    <cellStyle name="Percent 3 2 2 2 2 3" xfId="24074"/>
    <cellStyle name="Percent 3 2 2 2 2 4" xfId="24075"/>
    <cellStyle name="Percent 3 2 2 2 3" xfId="24076"/>
    <cellStyle name="Percent 3 2 2 2 3 2" xfId="24077"/>
    <cellStyle name="Percent 3 2 2 2 4" xfId="24078"/>
    <cellStyle name="Percent 3 2 2 2 5" xfId="24079"/>
    <cellStyle name="Percent 3 2 2 3" xfId="24080"/>
    <cellStyle name="Percent 3 2 2 3 2" xfId="24081"/>
    <cellStyle name="Percent 3 2 2 3 2 2" xfId="24082"/>
    <cellStyle name="Percent 3 2 2 3 2 2 2" xfId="24083"/>
    <cellStyle name="Percent 3 2 2 3 2 3" xfId="24084"/>
    <cellStyle name="Percent 3 2 2 3 2 4" xfId="24085"/>
    <cellStyle name="Percent 3 2 2 3 3" xfId="24086"/>
    <cellStyle name="Percent 3 2 2 3 3 2" xfId="24087"/>
    <cellStyle name="Percent 3 2 2 3 4" xfId="24088"/>
    <cellStyle name="Percent 3 2 2 3 5" xfId="24089"/>
    <cellStyle name="Percent 3 2 2 4" xfId="24090"/>
    <cellStyle name="Percent 3 2 2 4 2" xfId="24091"/>
    <cellStyle name="Percent 3 2 2 4 2 2" xfId="24092"/>
    <cellStyle name="Percent 3 2 2 4 3" xfId="24093"/>
    <cellStyle name="Percent 3 2 2 4 4" xfId="24094"/>
    <cellStyle name="Percent 3 2 2 5" xfId="24095"/>
    <cellStyle name="Percent 3 2 2 5 2" xfId="24096"/>
    <cellStyle name="Percent 3 2 2 6" xfId="24097"/>
    <cellStyle name="Percent 3 2 2 7" xfId="24098"/>
    <cellStyle name="Percent 3 2 3" xfId="24099"/>
    <cellStyle name="Percent 3 2_15-FINANCEIRAS" xfId="24100"/>
    <cellStyle name="Percent 3 3" xfId="24101"/>
    <cellStyle name="Percent 3 3 2" xfId="24102"/>
    <cellStyle name="Percent 3 3 2 2" xfId="24103"/>
    <cellStyle name="Percent 3 3 2 2 2" xfId="24104"/>
    <cellStyle name="Percent 3 3 2 2 2 2" xfId="24105"/>
    <cellStyle name="Percent 3 3 2 2 3" xfId="24106"/>
    <cellStyle name="Percent 3 3 2 2 4" xfId="24107"/>
    <cellStyle name="Percent 3 3 2 3" xfId="24108"/>
    <cellStyle name="Percent 3 3 2 3 2" xfId="24109"/>
    <cellStyle name="Percent 3 3 2 4" xfId="24110"/>
    <cellStyle name="Percent 3 3 2 5" xfId="24111"/>
    <cellStyle name="Percent 3 3 3" xfId="24112"/>
    <cellStyle name="Percent 3 3 3 2" xfId="24113"/>
    <cellStyle name="Percent 3 3 3 2 2" xfId="24114"/>
    <cellStyle name="Percent 3 3 3 2 2 2" xfId="24115"/>
    <cellStyle name="Percent 3 3 3 2 3" xfId="24116"/>
    <cellStyle name="Percent 3 3 3 2 4" xfId="24117"/>
    <cellStyle name="Percent 3 3 3 3" xfId="24118"/>
    <cellStyle name="Percent 3 3 3 3 2" xfId="24119"/>
    <cellStyle name="Percent 3 3 3 4" xfId="24120"/>
    <cellStyle name="Percent 3 3 3 5" xfId="24121"/>
    <cellStyle name="Percent 3 3 4" xfId="24122"/>
    <cellStyle name="Percent 3 3 4 2" xfId="24123"/>
    <cellStyle name="Percent 3 3 4 2 2" xfId="24124"/>
    <cellStyle name="Percent 3 3 4 3" xfId="24125"/>
    <cellStyle name="Percent 3 3 4 4" xfId="24126"/>
    <cellStyle name="Percent 3 3 5" xfId="24127"/>
    <cellStyle name="Percent 3 3 5 2" xfId="24128"/>
    <cellStyle name="Percent 3 3 6" xfId="24129"/>
    <cellStyle name="Percent 3 3 7" xfId="24130"/>
    <cellStyle name="Percent 3 4" xfId="24131"/>
    <cellStyle name="Percent 3 5" xfId="24132"/>
    <cellStyle name="Percent 3 6" xfId="24133"/>
    <cellStyle name="Percent 3 7" xfId="24134"/>
    <cellStyle name="Percent 3 8" xfId="24135"/>
    <cellStyle name="Percent 3 9" xfId="24136"/>
    <cellStyle name="Percent 3_15-FINANCEIRAS" xfId="24137"/>
    <cellStyle name="Percent 4" xfId="24138"/>
    <cellStyle name="Percent 4 2" xfId="24139"/>
    <cellStyle name="Percent 4 3" xfId="24140"/>
    <cellStyle name="Percent 4 4" xfId="24141"/>
    <cellStyle name="Percent 4_15-FINANCEIRAS" xfId="24142"/>
    <cellStyle name="Percent 5" xfId="24143"/>
    <cellStyle name="Percent 5 2" xfId="24144"/>
    <cellStyle name="Percent 5 2 2" xfId="24145"/>
    <cellStyle name="Percent 5 2_15-FINANCEIRAS" xfId="24146"/>
    <cellStyle name="Percent 5 3" xfId="24147"/>
    <cellStyle name="Percent 5_15-FINANCEIRAS" xfId="24148"/>
    <cellStyle name="Percent 6" xfId="24149"/>
    <cellStyle name="Percent 6 2" xfId="24150"/>
    <cellStyle name="Percent 6 2 2" xfId="24151"/>
    <cellStyle name="Percent 6 2 2 2" xfId="24152"/>
    <cellStyle name="Percent 6 2 2_15-FINANCEIRAS" xfId="24153"/>
    <cellStyle name="Percent 6 2 3" xfId="24154"/>
    <cellStyle name="Percent 6 2_15-FINANCEIRAS" xfId="24155"/>
    <cellStyle name="Percent 6 3" xfId="24156"/>
    <cellStyle name="Percent 6 3 2" xfId="24157"/>
    <cellStyle name="Percent 6 3_15-FINANCEIRAS" xfId="24158"/>
    <cellStyle name="Percent 6 4" xfId="24159"/>
    <cellStyle name="Percent 6_15-FINANCEIRAS" xfId="24160"/>
    <cellStyle name="Percent 7" xfId="24161"/>
    <cellStyle name="Percent 7 2" xfId="24162"/>
    <cellStyle name="Percent 7_15-FINANCEIRAS" xfId="24163"/>
    <cellStyle name="Percent 8" xfId="24164"/>
    <cellStyle name="Percent 8 2" xfId="24165"/>
    <cellStyle name="Percent 8_15-FINANCEIRAS" xfId="24166"/>
    <cellStyle name="Percent 9" xfId="24167"/>
    <cellStyle name="Percent 9 2" xfId="24168"/>
    <cellStyle name="Percent 9_15-FINANCEIRAS" xfId="24169"/>
    <cellStyle name="Percent Comma" xfId="24170"/>
    <cellStyle name="Percent Comma 2" xfId="24171"/>
    <cellStyle name="Percentual" xfId="24172"/>
    <cellStyle name="Percentual 2" xfId="24173"/>
    <cellStyle name="Percentual 3" xfId="24174"/>
    <cellStyle name="Percentual[2]" xfId="24175"/>
    <cellStyle name="Percentual_1.1 - Apuração IRPJ_CSLL - 2200 - 2012_MAI_V1" xfId="24176"/>
    <cellStyle name="planilhal" xfId="24177"/>
    <cellStyle name="Ponto" xfId="24178"/>
    <cellStyle name="Ponto 2" xfId="24179"/>
    <cellStyle name="Ponto 3" xfId="24180"/>
    <cellStyle name="Ponto_15-FINANCEIRAS" xfId="24181"/>
    <cellStyle name="Porcentagem" xfId="6"/>
    <cellStyle name="Porcentagem 10" xfId="24182"/>
    <cellStyle name="Porcentagem 10 2" xfId="24183"/>
    <cellStyle name="Porcentagem 10_15-FINANCEIRAS" xfId="24184"/>
    <cellStyle name="Porcentagem 11" xfId="24185"/>
    <cellStyle name="Porcentagem 11 2" xfId="24186"/>
    <cellStyle name="Porcentagem 11_15-FINANCEIRAS" xfId="24187"/>
    <cellStyle name="Porcentagem 12" xfId="24188"/>
    <cellStyle name="Porcentagem 12 2" xfId="24189"/>
    <cellStyle name="Porcentagem 12_15-FINANCEIRAS" xfId="24190"/>
    <cellStyle name="Porcentagem 13" xfId="24191"/>
    <cellStyle name="Porcentagem 13 2" xfId="24192"/>
    <cellStyle name="Porcentagem 13_15-FINANCEIRAS" xfId="24193"/>
    <cellStyle name="Porcentagem 14" xfId="24194"/>
    <cellStyle name="Porcentagem 14 2" xfId="24195"/>
    <cellStyle name="Porcentagem 14_15-FINANCEIRAS" xfId="24196"/>
    <cellStyle name="Porcentagem 15" xfId="24197"/>
    <cellStyle name="Porcentagem 15 2" xfId="24198"/>
    <cellStyle name="Porcentagem 15_COMGAS" xfId="24199"/>
    <cellStyle name="Porcentagem 16" xfId="24200"/>
    <cellStyle name="Porcentagem 17" xfId="24201"/>
    <cellStyle name="Porcentagem 17 2" xfId="24202"/>
    <cellStyle name="Porcentagem 18" xfId="24203"/>
    <cellStyle name="Porcentagem 18 2" xfId="24204"/>
    <cellStyle name="Porcentagem 19" xfId="24205"/>
    <cellStyle name="Porcentagem 19 2" xfId="24206"/>
    <cellStyle name="Porcentagem 2" xfId="24207"/>
    <cellStyle name="Porcentagem 2 10" xfId="24208"/>
    <cellStyle name="Porcentagem 2 11" xfId="24209"/>
    <cellStyle name="Porcentagem 2 2" xfId="24210"/>
    <cellStyle name="Porcentagem 2 2 2" xfId="24211"/>
    <cellStyle name="Porcentagem 2 2 2 2" xfId="24212"/>
    <cellStyle name="Porcentagem 2 2 2 3" xfId="24213"/>
    <cellStyle name="Porcentagem 2 2 2 4" xfId="24214"/>
    <cellStyle name="Porcentagem 2 2 2_15-FINANCEIRAS" xfId="24215"/>
    <cellStyle name="Porcentagem 2 2 3" xfId="24216"/>
    <cellStyle name="Porcentagem 2 2 4" xfId="24217"/>
    <cellStyle name="Porcentagem 2 2 5" xfId="24218"/>
    <cellStyle name="Porcentagem 2 2_15-FINANCEIRAS" xfId="24219"/>
    <cellStyle name="Porcentagem 2 3" xfId="24220"/>
    <cellStyle name="Porcentagem 2 3 2" xfId="24221"/>
    <cellStyle name="Porcentagem 2 3 2 2" xfId="24222"/>
    <cellStyle name="Porcentagem 2 3 2 3" xfId="24223"/>
    <cellStyle name="Porcentagem 2 3 2 4" xfId="24224"/>
    <cellStyle name="Porcentagem 2 3 2_15-FINANCEIRAS" xfId="24225"/>
    <cellStyle name="Porcentagem 2 3 3" xfId="24226"/>
    <cellStyle name="Porcentagem 2 3 4" xfId="24227"/>
    <cellStyle name="Porcentagem 2 3 5" xfId="24228"/>
    <cellStyle name="Porcentagem 2 3_15-FINANCEIRAS" xfId="24229"/>
    <cellStyle name="Porcentagem 2 4" xfId="24230"/>
    <cellStyle name="Porcentagem 2 4 2" xfId="24231"/>
    <cellStyle name="Porcentagem 2 4 2 2" xfId="24232"/>
    <cellStyle name="Porcentagem 2 4 2 3" xfId="24233"/>
    <cellStyle name="Porcentagem 2 4 2 4" xfId="24234"/>
    <cellStyle name="Porcentagem 2 4 2_15-FINANCEIRAS" xfId="24235"/>
    <cellStyle name="Porcentagem 2 4 3" xfId="24236"/>
    <cellStyle name="Porcentagem 2 4 4" xfId="24237"/>
    <cellStyle name="Porcentagem 2 4 5" xfId="24238"/>
    <cellStyle name="Porcentagem 2 4_15-FINANCEIRAS" xfId="24239"/>
    <cellStyle name="Porcentagem 2 5" xfId="24240"/>
    <cellStyle name="Porcentagem 2 5 2" xfId="24241"/>
    <cellStyle name="Porcentagem 2 5 2 2" xfId="24242"/>
    <cellStyle name="Porcentagem 2 5 2 3" xfId="24243"/>
    <cellStyle name="Porcentagem 2 5 2 4" xfId="24244"/>
    <cellStyle name="Porcentagem 2 5 2_15-FINANCEIRAS" xfId="24245"/>
    <cellStyle name="Porcentagem 2 5 3" xfId="24246"/>
    <cellStyle name="Porcentagem 2 5 4" xfId="24247"/>
    <cellStyle name="Porcentagem 2 5 5" xfId="24248"/>
    <cellStyle name="Porcentagem 2 5_15-FINANCEIRAS" xfId="24249"/>
    <cellStyle name="Porcentagem 2 6" xfId="24250"/>
    <cellStyle name="Porcentagem 2 6 2" xfId="24251"/>
    <cellStyle name="Porcentagem 2 6 2 2" xfId="24252"/>
    <cellStyle name="Porcentagem 2 6 2 3" xfId="24253"/>
    <cellStyle name="Porcentagem 2 6 2 4" xfId="24254"/>
    <cellStyle name="Porcentagem 2 6 2_15-FINANCEIRAS" xfId="24255"/>
    <cellStyle name="Porcentagem 2 6 3" xfId="24256"/>
    <cellStyle name="Porcentagem 2 6 4" xfId="24257"/>
    <cellStyle name="Porcentagem 2 6 5" xfId="24258"/>
    <cellStyle name="Porcentagem 2 6_15-FINANCEIRAS" xfId="24259"/>
    <cellStyle name="Porcentagem 2 7" xfId="24260"/>
    <cellStyle name="Porcentagem 2 7 2" xfId="24261"/>
    <cellStyle name="Porcentagem 2 8" xfId="24262"/>
    <cellStyle name="Porcentagem 2 9" xfId="24263"/>
    <cellStyle name="Porcentagem 2_15-FINANCEIRAS" xfId="24264"/>
    <cellStyle name="Porcentagem 20" xfId="24265"/>
    <cellStyle name="Porcentagem 20 2" xfId="24266"/>
    <cellStyle name="Porcentagem 21" xfId="24267"/>
    <cellStyle name="Porcentagem 21 2" xfId="24268"/>
    <cellStyle name="Porcentagem 22" xfId="24269"/>
    <cellStyle name="Porcentagem 22 2" xfId="24270"/>
    <cellStyle name="Porcentagem 23" xfId="24271"/>
    <cellStyle name="Porcentagem 23 2" xfId="24272"/>
    <cellStyle name="Porcentagem 24" xfId="24273"/>
    <cellStyle name="Porcentagem 24 2" xfId="24274"/>
    <cellStyle name="Porcentagem 25" xfId="24275"/>
    <cellStyle name="Porcentagem 25 2" xfId="24276"/>
    <cellStyle name="Porcentagem 26" xfId="24277"/>
    <cellStyle name="Porcentagem 26 2" xfId="24278"/>
    <cellStyle name="Porcentagem 27" xfId="24279"/>
    <cellStyle name="Porcentagem 27 2" xfId="24280"/>
    <cellStyle name="Porcentagem 28" xfId="24281"/>
    <cellStyle name="Porcentagem 28 2" xfId="24282"/>
    <cellStyle name="Porcentagem 29" xfId="24283"/>
    <cellStyle name="Porcentagem 29 2" xfId="24284"/>
    <cellStyle name="Porcentagem 3" xfId="24285"/>
    <cellStyle name="Porcentagem 3 10" xfId="24286"/>
    <cellStyle name="Porcentagem 3 2" xfId="24287"/>
    <cellStyle name="Porcentagem 3 2 2" xfId="24288"/>
    <cellStyle name="Porcentagem 3 2 2 2" xfId="24289"/>
    <cellStyle name="Porcentagem 3 2 2 3" xfId="24290"/>
    <cellStyle name="Porcentagem 3 2 2_15-FINANCEIRAS" xfId="24291"/>
    <cellStyle name="Porcentagem 3 2 3" xfId="24292"/>
    <cellStyle name="Porcentagem 3 2 4" xfId="24293"/>
    <cellStyle name="Porcentagem 3 2 5" xfId="24294"/>
    <cellStyle name="Porcentagem 3 2_15-FINANCEIRAS" xfId="24295"/>
    <cellStyle name="Porcentagem 3 3" xfId="24296"/>
    <cellStyle name="Porcentagem 3 3 2" xfId="24297"/>
    <cellStyle name="Porcentagem 3 3 3" xfId="24298"/>
    <cellStyle name="Porcentagem 3 3 4" xfId="24299"/>
    <cellStyle name="Porcentagem 3 3 5" xfId="24300"/>
    <cellStyle name="Porcentagem 3 3_15-FINANCEIRAS" xfId="24301"/>
    <cellStyle name="Porcentagem 3 4" xfId="24302"/>
    <cellStyle name="Porcentagem 3 4 2" xfId="24303"/>
    <cellStyle name="Porcentagem 3 4_15-FINANCEIRAS" xfId="24304"/>
    <cellStyle name="Porcentagem 3 5" xfId="24305"/>
    <cellStyle name="Porcentagem 3 6" xfId="24306"/>
    <cellStyle name="Porcentagem 3 7" xfId="24307"/>
    <cellStyle name="Porcentagem 3 8" xfId="24308"/>
    <cellStyle name="Porcentagem 3 9" xfId="24309"/>
    <cellStyle name="Porcentagem 3_15-FINANCEIRAS" xfId="24310"/>
    <cellStyle name="Porcentagem 30" xfId="24311"/>
    <cellStyle name="Porcentagem 30 2" xfId="24312"/>
    <cellStyle name="Porcentagem 31" xfId="24313"/>
    <cellStyle name="Porcentagem 31 2" xfId="24314"/>
    <cellStyle name="Porcentagem 32" xfId="24315"/>
    <cellStyle name="Porcentagem 32 2" xfId="24316"/>
    <cellStyle name="Porcentagem 33" xfId="24317"/>
    <cellStyle name="Porcentagem 33 2" xfId="24318"/>
    <cellStyle name="Porcentagem 34" xfId="24319"/>
    <cellStyle name="Porcentagem 34 2" xfId="24320"/>
    <cellStyle name="Porcentagem 35" xfId="24321"/>
    <cellStyle name="Porcentagem 35 2" xfId="24322"/>
    <cellStyle name="Porcentagem 36" xfId="24323"/>
    <cellStyle name="Porcentagem 36 2" xfId="24324"/>
    <cellStyle name="Porcentagem 37" xfId="24325"/>
    <cellStyle name="Porcentagem 37 2" xfId="24326"/>
    <cellStyle name="Porcentagem 38" xfId="24327"/>
    <cellStyle name="Porcentagem 38 2" xfId="24328"/>
    <cellStyle name="Porcentagem 39" xfId="24329"/>
    <cellStyle name="Porcentagem 39 2" xfId="24330"/>
    <cellStyle name="Porcentagem 4" xfId="24331"/>
    <cellStyle name="Porcentagem 4 10" xfId="24332"/>
    <cellStyle name="Porcentagem 4 2" xfId="24333"/>
    <cellStyle name="Porcentagem 4 2 2" xfId="24334"/>
    <cellStyle name="Porcentagem 4 2 2 2" xfId="24335"/>
    <cellStyle name="Porcentagem 4 2 2 2 2" xfId="24336"/>
    <cellStyle name="Porcentagem 4 2 2 2 3" xfId="24337"/>
    <cellStyle name="Porcentagem 4 2 2 2_15-FINANCEIRAS" xfId="24338"/>
    <cellStyle name="Porcentagem 4 2 2 3" xfId="24339"/>
    <cellStyle name="Porcentagem 4 2 2 4" xfId="24340"/>
    <cellStyle name="Porcentagem 4 2 2_15-FINANCEIRAS" xfId="24341"/>
    <cellStyle name="Porcentagem 4 2 3" xfId="24342"/>
    <cellStyle name="Porcentagem 4 2 3 2" xfId="24343"/>
    <cellStyle name="Porcentagem 4 2 3 3" xfId="24344"/>
    <cellStyle name="Porcentagem 4 2 3_15-FINANCEIRAS" xfId="24345"/>
    <cellStyle name="Porcentagem 4 2 4" xfId="24346"/>
    <cellStyle name="Porcentagem 4 2 5" xfId="24347"/>
    <cellStyle name="Porcentagem 4 2 6" xfId="24348"/>
    <cellStyle name="Porcentagem 4 2 7" xfId="24349"/>
    <cellStyle name="Porcentagem 4 2_15-FINANCEIRAS" xfId="24350"/>
    <cellStyle name="Porcentagem 4 3" xfId="24351"/>
    <cellStyle name="Porcentagem 4 3 2" xfId="24352"/>
    <cellStyle name="Porcentagem 4 3 2 2" xfId="24353"/>
    <cellStyle name="Porcentagem 4 3 2 3" xfId="24354"/>
    <cellStyle name="Porcentagem 4 3 2_15-FINANCEIRAS" xfId="24355"/>
    <cellStyle name="Porcentagem 4 3 3" xfId="24356"/>
    <cellStyle name="Porcentagem 4 3 4" xfId="24357"/>
    <cellStyle name="Porcentagem 4 3_15-FINANCEIRAS" xfId="24358"/>
    <cellStyle name="Porcentagem 4 4" xfId="24359"/>
    <cellStyle name="Porcentagem 4 4 2" xfId="24360"/>
    <cellStyle name="Porcentagem 4 4 3" xfId="24361"/>
    <cellStyle name="Porcentagem 4 4_15-FINANCEIRAS" xfId="24362"/>
    <cellStyle name="Porcentagem 4 5" xfId="24363"/>
    <cellStyle name="Porcentagem 4 5 2" xfId="24364"/>
    <cellStyle name="Porcentagem 4 5 3" xfId="24365"/>
    <cellStyle name="Porcentagem 4 5_15-FINANCEIRAS" xfId="24366"/>
    <cellStyle name="Porcentagem 4 6" xfId="24367"/>
    <cellStyle name="Porcentagem 4 6 2" xfId="24368"/>
    <cellStyle name="Porcentagem 4 7" xfId="24369"/>
    <cellStyle name="Porcentagem 4 8" xfId="24370"/>
    <cellStyle name="Porcentagem 4 9" xfId="24371"/>
    <cellStyle name="Porcentagem 4_15-FINANCEIRAS" xfId="24372"/>
    <cellStyle name="Porcentagem 40" xfId="24373"/>
    <cellStyle name="Porcentagem 40 2" xfId="24374"/>
    <cellStyle name="Porcentagem 41" xfId="24375"/>
    <cellStyle name="Porcentagem 41 2" xfId="24376"/>
    <cellStyle name="Porcentagem 42" xfId="24377"/>
    <cellStyle name="Porcentagem 42 2" xfId="24378"/>
    <cellStyle name="Porcentagem 43" xfId="24379"/>
    <cellStyle name="Porcentagem 43 2" xfId="24380"/>
    <cellStyle name="Porcentagem 44" xfId="24381"/>
    <cellStyle name="Porcentagem 44 2" xfId="24382"/>
    <cellStyle name="Porcentagem 45" xfId="24383"/>
    <cellStyle name="Porcentagem 45 2" xfId="24384"/>
    <cellStyle name="Porcentagem 46" xfId="24385"/>
    <cellStyle name="Porcentagem 46 2" xfId="24386"/>
    <cellStyle name="Porcentagem 47" xfId="24387"/>
    <cellStyle name="Porcentagem 47 2" xfId="24388"/>
    <cellStyle name="Porcentagem 48" xfId="24389"/>
    <cellStyle name="Porcentagem 48 2" xfId="24390"/>
    <cellStyle name="Porcentagem 49" xfId="24391"/>
    <cellStyle name="Porcentagem 49 2" xfId="24392"/>
    <cellStyle name="Porcentagem 5" xfId="24393"/>
    <cellStyle name="Porcentagem 5 10" xfId="24394"/>
    <cellStyle name="Porcentagem 5 2" xfId="24395"/>
    <cellStyle name="Porcentagem 5 2 2" xfId="24396"/>
    <cellStyle name="Porcentagem 5 2 2 2" xfId="24397"/>
    <cellStyle name="Porcentagem 5 2 2 3" xfId="24398"/>
    <cellStyle name="Porcentagem 5 2 2_15-FINANCEIRAS" xfId="24399"/>
    <cellStyle name="Porcentagem 5 2 3" xfId="24400"/>
    <cellStyle name="Porcentagem 5 2 4" xfId="24401"/>
    <cellStyle name="Porcentagem 5 2 5" xfId="24402"/>
    <cellStyle name="Porcentagem 5 2 6" xfId="24403"/>
    <cellStyle name="Porcentagem 5 2_15-FINANCEIRAS" xfId="24404"/>
    <cellStyle name="Porcentagem 5 3" xfId="24405"/>
    <cellStyle name="Porcentagem 5 3 2" xfId="24406"/>
    <cellStyle name="Porcentagem 5 3 3" xfId="24407"/>
    <cellStyle name="Porcentagem 5 3_15-FINANCEIRAS" xfId="24408"/>
    <cellStyle name="Porcentagem 5 4" xfId="24409"/>
    <cellStyle name="Porcentagem 5 4 2" xfId="24410"/>
    <cellStyle name="Porcentagem 5 4 3" xfId="24411"/>
    <cellStyle name="Porcentagem 5 4_15-FINANCEIRAS" xfId="24412"/>
    <cellStyle name="Porcentagem 5 5" xfId="24413"/>
    <cellStyle name="Porcentagem 5 6" xfId="24414"/>
    <cellStyle name="Porcentagem 5 7" xfId="24415"/>
    <cellStyle name="Porcentagem 5 8" xfId="24416"/>
    <cellStyle name="Porcentagem 5 9" xfId="24417"/>
    <cellStyle name="Porcentagem 5_15-FINANCEIRAS" xfId="24418"/>
    <cellStyle name="Porcentagem 50" xfId="24419"/>
    <cellStyle name="Porcentagem 50 2" xfId="24420"/>
    <cellStyle name="Porcentagem 51" xfId="24421"/>
    <cellStyle name="Porcentagem 51 2" xfId="24422"/>
    <cellStyle name="Porcentagem 52" xfId="24423"/>
    <cellStyle name="Porcentagem 52 2" xfId="24424"/>
    <cellStyle name="Porcentagem 53" xfId="24425"/>
    <cellStyle name="Porcentagem 53 2" xfId="24426"/>
    <cellStyle name="Porcentagem 54" xfId="24427"/>
    <cellStyle name="Porcentagem 54 2" xfId="24428"/>
    <cellStyle name="Porcentagem 55" xfId="24429"/>
    <cellStyle name="Porcentagem 55 2" xfId="24430"/>
    <cellStyle name="Porcentagem 56" xfId="24431"/>
    <cellStyle name="Porcentagem 56 2" xfId="24432"/>
    <cellStyle name="Porcentagem 57" xfId="24433"/>
    <cellStyle name="Porcentagem 57 2" xfId="24434"/>
    <cellStyle name="Porcentagem 58" xfId="24435"/>
    <cellStyle name="Porcentagem 58 2" xfId="24436"/>
    <cellStyle name="Porcentagem 59" xfId="24437"/>
    <cellStyle name="Porcentagem 59 2" xfId="24438"/>
    <cellStyle name="Porcentagem 6" xfId="24439"/>
    <cellStyle name="Porcentagem 6 10" xfId="24440"/>
    <cellStyle name="Porcentagem 6 2" xfId="24441"/>
    <cellStyle name="Porcentagem 6 2 2" xfId="24442"/>
    <cellStyle name="Porcentagem 6 2 3" xfId="24443"/>
    <cellStyle name="Porcentagem 6 2_15-FINANCEIRAS" xfId="24444"/>
    <cellStyle name="Porcentagem 6 3" xfId="24445"/>
    <cellStyle name="Porcentagem 6 3 2" xfId="24446"/>
    <cellStyle name="Porcentagem 6 3 2 2" xfId="24447"/>
    <cellStyle name="Porcentagem 6 3 2 2 2" xfId="24448"/>
    <cellStyle name="Porcentagem 6 3 2 2 2 2" xfId="24449"/>
    <cellStyle name="Porcentagem 6 3 2 2 2 2 2" xfId="24450"/>
    <cellStyle name="Porcentagem 6 3 2 2 2 3" xfId="24451"/>
    <cellStyle name="Porcentagem 6 3 2 2 2 4" xfId="24452"/>
    <cellStyle name="Porcentagem 6 3 2 2 3" xfId="24453"/>
    <cellStyle name="Porcentagem 6 3 2 2 3 2" xfId="24454"/>
    <cellStyle name="Porcentagem 6 3 2 2 3 3" xfId="24455"/>
    <cellStyle name="Porcentagem 6 3 2 2 4" xfId="24456"/>
    <cellStyle name="Porcentagem 6 3 2 2 5" xfId="24457"/>
    <cellStyle name="Porcentagem 6 3 2 2 6" xfId="24458"/>
    <cellStyle name="Porcentagem 6 3 2 3" xfId="24459"/>
    <cellStyle name="Porcentagem 6 3 2 3 2" xfId="24460"/>
    <cellStyle name="Porcentagem 6 3 2 3 2 2" xfId="24461"/>
    <cellStyle name="Porcentagem 6 3 2 3 2 2 2" xfId="24462"/>
    <cellStyle name="Porcentagem 6 3 2 3 2 3" xfId="24463"/>
    <cellStyle name="Porcentagem 6 3 2 3 2 4" xfId="24464"/>
    <cellStyle name="Porcentagem 6 3 2 3 3" xfId="24465"/>
    <cellStyle name="Porcentagem 6 3 2 3 3 2" xfId="24466"/>
    <cellStyle name="Porcentagem 6 3 2 3 4" xfId="24467"/>
    <cellStyle name="Porcentagem 6 3 2 3 5" xfId="24468"/>
    <cellStyle name="Porcentagem 6 3 2 4" xfId="24469"/>
    <cellStyle name="Porcentagem 6 3 2 4 2" xfId="24470"/>
    <cellStyle name="Porcentagem 6 3 2 4 2 2" xfId="24471"/>
    <cellStyle name="Porcentagem 6 3 2 4 3" xfId="24472"/>
    <cellStyle name="Porcentagem 6 3 2 4 4" xfId="24473"/>
    <cellStyle name="Porcentagem 6 3 2 5" xfId="24474"/>
    <cellStyle name="Porcentagem 6 3 2 5 2" xfId="24475"/>
    <cellStyle name="Porcentagem 6 3 2 5 3" xfId="24476"/>
    <cellStyle name="Porcentagem 6 3 2 6" xfId="24477"/>
    <cellStyle name="Porcentagem 6 3 2 6 2" xfId="24478"/>
    <cellStyle name="Porcentagem 6 3 2 7" xfId="24479"/>
    <cellStyle name="Porcentagem 6 3 2 7 2" xfId="24480"/>
    <cellStyle name="Porcentagem 6 3 2 8" xfId="24481"/>
    <cellStyle name="Porcentagem 6 3 3" xfId="24482"/>
    <cellStyle name="Porcentagem 6 3 3 2" xfId="24483"/>
    <cellStyle name="Porcentagem 6 3 3 2 2" xfId="24484"/>
    <cellStyle name="Porcentagem 6 3 3 2 2 2" xfId="24485"/>
    <cellStyle name="Porcentagem 6 3 3 2 3" xfId="24486"/>
    <cellStyle name="Porcentagem 6 3 3 2 4" xfId="24487"/>
    <cellStyle name="Porcentagem 6 3 3 3" xfId="24488"/>
    <cellStyle name="Porcentagem 6 3 3 3 2" xfId="24489"/>
    <cellStyle name="Porcentagem 6 3 3 4" xfId="24490"/>
    <cellStyle name="Porcentagem 6 3 3 5" xfId="24491"/>
    <cellStyle name="Porcentagem 6 3 4" xfId="24492"/>
    <cellStyle name="Porcentagem 6 3 4 2" xfId="24493"/>
    <cellStyle name="Porcentagem 6 3 5" xfId="24494"/>
    <cellStyle name="Porcentagem 6 3 5 2" xfId="24495"/>
    <cellStyle name="Porcentagem 6 3 5 2 2" xfId="24496"/>
    <cellStyle name="Porcentagem 6 3 5 3" xfId="24497"/>
    <cellStyle name="Porcentagem 6 3 5 4" xfId="24498"/>
    <cellStyle name="Porcentagem 6 3 6" xfId="24499"/>
    <cellStyle name="Porcentagem 6 3 6 2" xfId="24500"/>
    <cellStyle name="Porcentagem 6 3 6 3" xfId="24501"/>
    <cellStyle name="Porcentagem 6 3 7" xfId="24502"/>
    <cellStyle name="Porcentagem 6 3 8" xfId="24503"/>
    <cellStyle name="Porcentagem 6 4" xfId="24504"/>
    <cellStyle name="Porcentagem 6 4 2" xfId="24505"/>
    <cellStyle name="Porcentagem 6 4 2 2" xfId="24506"/>
    <cellStyle name="Porcentagem 6 4 2 2 2" xfId="24507"/>
    <cellStyle name="Porcentagem 6 4 2 3" xfId="24508"/>
    <cellStyle name="Porcentagem 6 4 2 4" xfId="24509"/>
    <cellStyle name="Porcentagem 6 4 3" xfId="24510"/>
    <cellStyle name="Porcentagem 6 4 3 2" xfId="24511"/>
    <cellStyle name="Porcentagem 6 4 3 3" xfId="24512"/>
    <cellStyle name="Porcentagem 6 4 4" xfId="24513"/>
    <cellStyle name="Porcentagem 6 4 5" xfId="24514"/>
    <cellStyle name="Porcentagem 6 4 6" xfId="24515"/>
    <cellStyle name="Porcentagem 6 5" xfId="24516"/>
    <cellStyle name="Porcentagem 6 5 2" xfId="24517"/>
    <cellStyle name="Porcentagem 6 5 2 2" xfId="24518"/>
    <cellStyle name="Porcentagem 6 5 2 2 2" xfId="24519"/>
    <cellStyle name="Porcentagem 6 5 2 3" xfId="24520"/>
    <cellStyle name="Porcentagem 6 5 2 4" xfId="24521"/>
    <cellStyle name="Porcentagem 6 5 3" xfId="24522"/>
    <cellStyle name="Porcentagem 6 5 3 2" xfId="24523"/>
    <cellStyle name="Porcentagem 6 5 4" xfId="24524"/>
    <cellStyle name="Porcentagem 6 5 5" xfId="24525"/>
    <cellStyle name="Porcentagem 6 6" xfId="24526"/>
    <cellStyle name="Porcentagem 6 6 2" xfId="24527"/>
    <cellStyle name="Porcentagem 6 6 2 2" xfId="24528"/>
    <cellStyle name="Porcentagem 6 6 3" xfId="24529"/>
    <cellStyle name="Porcentagem 6 6 4" xfId="24530"/>
    <cellStyle name="Porcentagem 6 7" xfId="24531"/>
    <cellStyle name="Porcentagem 6 7 2" xfId="24532"/>
    <cellStyle name="Porcentagem 6 7 3" xfId="24533"/>
    <cellStyle name="Porcentagem 6 8" xfId="24534"/>
    <cellStyle name="Porcentagem 6 8 2" xfId="24535"/>
    <cellStyle name="Porcentagem 6 9" xfId="24536"/>
    <cellStyle name="Porcentagem 6_15-FINANCEIRAS" xfId="24537"/>
    <cellStyle name="Porcentagem 62" xfId="24538"/>
    <cellStyle name="Porcentagem 64" xfId="24539"/>
    <cellStyle name="Porcentagem 64 2" xfId="24540"/>
    <cellStyle name="Porcentagem 65" xfId="24541"/>
    <cellStyle name="Porcentagem 65 2" xfId="24542"/>
    <cellStyle name="Porcentagem 69 2" xfId="24543"/>
    <cellStyle name="Porcentagem 7" xfId="24544"/>
    <cellStyle name="Porcentagem 7 10" xfId="24545"/>
    <cellStyle name="Porcentagem 7 2" xfId="24546"/>
    <cellStyle name="Porcentagem 7 2 2" xfId="24547"/>
    <cellStyle name="Porcentagem 7 2 3" xfId="24548"/>
    <cellStyle name="Porcentagem 7 2_15-FINANCEIRAS" xfId="24549"/>
    <cellStyle name="Porcentagem 7 3" xfId="24550"/>
    <cellStyle name="Porcentagem 7 4" xfId="24551"/>
    <cellStyle name="Porcentagem 7 5" xfId="24552"/>
    <cellStyle name="Porcentagem 7 6" xfId="24553"/>
    <cellStyle name="Porcentagem 7 7" xfId="24554"/>
    <cellStyle name="Porcentagem 7 8" xfId="24555"/>
    <cellStyle name="Porcentagem 7 9" xfId="24556"/>
    <cellStyle name="Porcentagem 7_15-FINANCEIRAS" xfId="24557"/>
    <cellStyle name="Porcentagem 8" xfId="24558"/>
    <cellStyle name="Porcentagem 8 10" xfId="24559"/>
    <cellStyle name="Porcentagem 8 2" xfId="24560"/>
    <cellStyle name="Porcentagem 8 2 2" xfId="24561"/>
    <cellStyle name="Porcentagem 8 2_CV-CF Elevação" xfId="24562"/>
    <cellStyle name="Porcentagem 8 3" xfId="24563"/>
    <cellStyle name="Porcentagem 8 3 2" xfId="24564"/>
    <cellStyle name="Porcentagem 8 3 2 2" xfId="24565"/>
    <cellStyle name="Porcentagem 8 3 2 2 2" xfId="24566"/>
    <cellStyle name="Porcentagem 8 3 2 2 2 2" xfId="24567"/>
    <cellStyle name="Porcentagem 8 3 2 2 3" xfId="24568"/>
    <cellStyle name="Porcentagem 8 3 2 2 4" xfId="24569"/>
    <cellStyle name="Porcentagem 8 3 2 3" xfId="24570"/>
    <cellStyle name="Porcentagem 8 3 2 3 2" xfId="24571"/>
    <cellStyle name="Porcentagem 8 3 2 3 3" xfId="24572"/>
    <cellStyle name="Porcentagem 8 3 2 4" xfId="24573"/>
    <cellStyle name="Porcentagem 8 3 2 5" xfId="24574"/>
    <cellStyle name="Porcentagem 8 3 2 6" xfId="24575"/>
    <cellStyle name="Porcentagem 8 3 3" xfId="24576"/>
    <cellStyle name="Porcentagem 8 3 3 2" xfId="24577"/>
    <cellStyle name="Porcentagem 8 3 3 2 2" xfId="24578"/>
    <cellStyle name="Porcentagem 8 3 3 2 2 2" xfId="24579"/>
    <cellStyle name="Porcentagem 8 3 3 2 3" xfId="24580"/>
    <cellStyle name="Porcentagem 8 3 3 2 4" xfId="24581"/>
    <cellStyle name="Porcentagem 8 3 3 3" xfId="24582"/>
    <cellStyle name="Porcentagem 8 3 3 3 2" xfId="24583"/>
    <cellStyle name="Porcentagem 8 3 3 4" xfId="24584"/>
    <cellStyle name="Porcentagem 8 3 3 5" xfId="24585"/>
    <cellStyle name="Porcentagem 8 3 4" xfId="24586"/>
    <cellStyle name="Porcentagem 8 3 4 2" xfId="24587"/>
    <cellStyle name="Porcentagem 8 3 4 2 2" xfId="24588"/>
    <cellStyle name="Porcentagem 8 3 4 3" xfId="24589"/>
    <cellStyle name="Porcentagem 8 3 4 4" xfId="24590"/>
    <cellStyle name="Porcentagem 8 3 5" xfId="24591"/>
    <cellStyle name="Porcentagem 8 3 5 2" xfId="24592"/>
    <cellStyle name="Porcentagem 8 3 5 3" xfId="24593"/>
    <cellStyle name="Porcentagem 8 3 6" xfId="24594"/>
    <cellStyle name="Porcentagem 8 3 6 2" xfId="24595"/>
    <cellStyle name="Porcentagem 8 3 7" xfId="24596"/>
    <cellStyle name="Porcentagem 8 3 8" xfId="24597"/>
    <cellStyle name="Porcentagem 8 4" xfId="24598"/>
    <cellStyle name="Porcentagem 8 4 2" xfId="24599"/>
    <cellStyle name="Porcentagem 8 4 2 2" xfId="24600"/>
    <cellStyle name="Porcentagem 8 4 2 2 2" xfId="24601"/>
    <cellStyle name="Porcentagem 8 4 2 3" xfId="24602"/>
    <cellStyle name="Porcentagem 8 4 2 4" xfId="24603"/>
    <cellStyle name="Porcentagem 8 4 3" xfId="24604"/>
    <cellStyle name="Porcentagem 8 4 3 2" xfId="24605"/>
    <cellStyle name="Porcentagem 8 4 3 3" xfId="24606"/>
    <cellStyle name="Porcentagem 8 4 4" xfId="24607"/>
    <cellStyle name="Porcentagem 8 4 5" xfId="24608"/>
    <cellStyle name="Porcentagem 8 4 6" xfId="24609"/>
    <cellStyle name="Porcentagem 8 5" xfId="24610"/>
    <cellStyle name="Porcentagem 8 5 2" xfId="24611"/>
    <cellStyle name="Porcentagem 8 5 2 2" xfId="24612"/>
    <cellStyle name="Porcentagem 8 5 2 2 2" xfId="24613"/>
    <cellStyle name="Porcentagem 8 5 2 3" xfId="24614"/>
    <cellStyle name="Porcentagem 8 5 2 4" xfId="24615"/>
    <cellStyle name="Porcentagem 8 5 3" xfId="24616"/>
    <cellStyle name="Porcentagem 8 5 3 2" xfId="24617"/>
    <cellStyle name="Porcentagem 8 5 4" xfId="24618"/>
    <cellStyle name="Porcentagem 8 5 5" xfId="24619"/>
    <cellStyle name="Porcentagem 8 6" xfId="24620"/>
    <cellStyle name="Porcentagem 8 6 2" xfId="24621"/>
    <cellStyle name="Porcentagem 8 6 2 2" xfId="24622"/>
    <cellStyle name="Porcentagem 8 6 3" xfId="24623"/>
    <cellStyle name="Porcentagem 8 6 4" xfId="24624"/>
    <cellStyle name="Porcentagem 8 7" xfId="24625"/>
    <cellStyle name="Porcentagem 8 7 2" xfId="24626"/>
    <cellStyle name="Porcentagem 8 7 3" xfId="24627"/>
    <cellStyle name="Porcentagem 8 8" xfId="24628"/>
    <cellStyle name="Porcentagem 8 8 2" xfId="24629"/>
    <cellStyle name="Porcentagem 8 9" xfId="24630"/>
    <cellStyle name="Porcentagem 8_15-FINANCEIRAS" xfId="24631"/>
    <cellStyle name="Porcentagem 9" xfId="24632"/>
    <cellStyle name="Porcentagem 9 2" xfId="24633"/>
    <cellStyle name="Porcentagem 9_15-FINANCEIRAS" xfId="24634"/>
    <cellStyle name="Porcentaje" xfId="24635"/>
    <cellStyle name="Porcentaje 2" xfId="24636"/>
    <cellStyle name="Porcentaje 2 2" xfId="24637"/>
    <cellStyle name="Porcentaje 2_15-FINANCEIRAS" xfId="24638"/>
    <cellStyle name="Porcentaje 3" xfId="24639"/>
    <cellStyle name="Porcentaje 3 2" xfId="24640"/>
    <cellStyle name="Porcentaje 3_15-FINANCEIRAS" xfId="24641"/>
    <cellStyle name="Porcentaje 4" xfId="24642"/>
    <cellStyle name="Porcentaje 5" xfId="24643"/>
    <cellStyle name="Porcentaje 6" xfId="24644"/>
    <cellStyle name="Porcentaje_15-FINANCEIRAS" xfId="24645"/>
    <cellStyle name="Premissas" xfId="24646"/>
    <cellStyle name="PrePop Currency (0)" xfId="24647"/>
    <cellStyle name="pricing" xfId="24648"/>
    <cellStyle name="Produto" xfId="24649"/>
    <cellStyle name="Produtos" xfId="24650"/>
    <cellStyle name="Projeções" xfId="24651"/>
    <cellStyle name="PSChar" xfId="24652"/>
    <cellStyle name="Quantidade" xfId="24653"/>
    <cellStyle name="QuantidadeSaldo" xfId="24654"/>
    <cellStyle name="QuantidadeSaldo1" xfId="24655"/>
    <cellStyle name="rate" xfId="24656"/>
    <cellStyle name="Ratio" xfId="24657"/>
    <cellStyle name="Ratio Comma" xfId="24658"/>
    <cellStyle name="Ratio Comma 2" xfId="24659"/>
    <cellStyle name="Red" xfId="24660"/>
    <cellStyle name="Red 2" xfId="24661"/>
    <cellStyle name="Red 3" xfId="24662"/>
    <cellStyle name="Red Text" xfId="24663"/>
    <cellStyle name="Red Text 2" xfId="24664"/>
    <cellStyle name="Red Text 3" xfId="24665"/>
    <cellStyle name="Red Text_15-FINANCEIRAS" xfId="24666"/>
    <cellStyle name="Red_15-FINANCEIRAS" xfId="24667"/>
    <cellStyle name="RevList" xfId="24668"/>
    <cellStyle name="RM" xfId="24669"/>
    <cellStyle name="RM 2" xfId="24670"/>
    <cellStyle name="RM 3" xfId="24671"/>
    <cellStyle name="RM 4" xfId="24672"/>
    <cellStyle name="RM_15-FINANCEIRAS" xfId="24673"/>
    <cellStyle name="rodape" xfId="24674"/>
    <cellStyle name="s_Valuation " xfId="24675"/>
    <cellStyle name="s_Valuation  10" xfId="24676"/>
    <cellStyle name="s_Valuation  2" xfId="24677"/>
    <cellStyle name="s_Valuation  2 2" xfId="24678"/>
    <cellStyle name="s_Valuation  2 2_15-FINANCEIRAS" xfId="24679"/>
    <cellStyle name="s_Valuation  2 2_Mapa variáveis" xfId="24680"/>
    <cellStyle name="s_Valuation  2 2_Variavel" xfId="24681"/>
    <cellStyle name="s_Valuation  2 3" xfId="24682"/>
    <cellStyle name="s_Valuation  2 3_COMGAS" xfId="24683"/>
    <cellStyle name="s_Valuation  2 3_OUTROS NEGÓCIOS" xfId="24684"/>
    <cellStyle name="s_Valuation  2 3_RUMO" xfId="24685"/>
    <cellStyle name="s_Valuation  2 4" xfId="24686"/>
    <cellStyle name="s_Valuation  2 5" xfId="24687"/>
    <cellStyle name="s_Valuation  2_13-Endividamento" xfId="24688"/>
    <cellStyle name="s_Valuation  2_13-Endividamento 2" xfId="24689"/>
    <cellStyle name="s_Valuation  2_13-Endividamento_Despesas operacionais " xfId="24690"/>
    <cellStyle name="s_Valuation  2_13-Endividamento_Working Capital" xfId="24691"/>
    <cellStyle name="s_Valuation  2_15-FINANCEIRAS" xfId="24692"/>
    <cellStyle name="s_Valuation  2_15-FINANCEIRAS_1" xfId="24693"/>
    <cellStyle name="s_Valuation  2_2-DRE" xfId="24694"/>
    <cellStyle name="s_Valuation  2_2-DRE 2" xfId="24695"/>
    <cellStyle name="s_Valuation  2_2-DRE_3-Balanço" xfId="24696"/>
    <cellStyle name="s_Valuation  2_2-DRE_3-Balanço_Mapa variáveis" xfId="24697"/>
    <cellStyle name="s_Valuation  2_2-DRE_3-Balanço_Variavel" xfId="24698"/>
    <cellStyle name="s_Valuation  2_2-DRE_Dep_Judiciais-Contingências" xfId="24699"/>
    <cellStyle name="s_Valuation  2_2-DRE_DFC Gerencial" xfId="24700"/>
    <cellStyle name="s_Valuation  2_2-DRE_DMPL" xfId="24701"/>
    <cellStyle name="s_Valuation  2_2-DRE_Mapa variáveis" xfId="24702"/>
    <cellStyle name="s_Valuation  2_2-DRE_Variavel" xfId="24703"/>
    <cellStyle name="s_Valuation  2_3-Balanço" xfId="24704"/>
    <cellStyle name="s_Valuation  2_3-Balanço 2" xfId="24705"/>
    <cellStyle name="s_Valuation  2_3-Balanço 2_15-FINANCEIRAS" xfId="24706"/>
    <cellStyle name="s_Valuation  2_3-Balanço_1" xfId="24707"/>
    <cellStyle name="s_Valuation  2_3-Balanço_1_Mapa variáveis" xfId="24708"/>
    <cellStyle name="s_Valuation  2_3-Balanço_1_Variavel" xfId="24709"/>
    <cellStyle name="s_Valuation  2_3-Balanço_15-FINANCEIRAS" xfId="24710"/>
    <cellStyle name="s_Valuation  2_3-Balanço_15-FINANCEIRAS_1" xfId="24711"/>
    <cellStyle name="s_Valuation  2_3-Balanço_2-DRE" xfId="24712"/>
    <cellStyle name="s_Valuation  2_3-Balanço_2-DRE 2" xfId="24713"/>
    <cellStyle name="s_Valuation  2_3-Balanço_2-DRE_3-Balanço" xfId="24714"/>
    <cellStyle name="s_Valuation  2_3-Balanço_2-DRE_3-Balanço_Mapa variáveis" xfId="24715"/>
    <cellStyle name="s_Valuation  2_3-Balanço_2-DRE_3-Balanço_Variavel" xfId="24716"/>
    <cellStyle name="s_Valuation  2_3-Balanço_2-DRE_Dep_Judiciais-Contingências" xfId="24717"/>
    <cellStyle name="s_Valuation  2_3-Balanço_2-DRE_DFC Gerencial" xfId="24718"/>
    <cellStyle name="s_Valuation  2_3-Balanço_2-DRE_DMPL" xfId="24719"/>
    <cellStyle name="s_Valuation  2_3-Balanço_2-DRE_Mapa variáveis" xfId="24720"/>
    <cellStyle name="s_Valuation  2_3-Balanço_2-DRE_Variavel" xfId="24721"/>
    <cellStyle name="s_Valuation  2_3-Balanço_3-Balanço" xfId="24722"/>
    <cellStyle name="s_Valuation  2_3-Balanço_3-Balanço_Mapa variáveis" xfId="24723"/>
    <cellStyle name="s_Valuation  2_3-Balanço_3-Balanço_Variavel" xfId="24724"/>
    <cellStyle name="s_Valuation  2_3-Balanço_7-Estoque" xfId="24725"/>
    <cellStyle name="s_Valuation  2_3-Balanço_Despesas operacionais " xfId="24726"/>
    <cellStyle name="s_Valuation  2_3-Balanço_Mapa variáveis" xfId="24727"/>
    <cellStyle name="s_Valuation  2_3-Balanço_P&amp;L Raízen Combs" xfId="24728"/>
    <cellStyle name="s_Valuation  2_3-Balanço_P&amp;L RUMO" xfId="24729"/>
    <cellStyle name="s_Valuation  2_3-Balanço_Variavel" xfId="24730"/>
    <cellStyle name="s_Valuation  2_3-Balanço_Working Capital" xfId="24731"/>
    <cellStyle name="s_Valuation  2_4-DMPL" xfId="24732"/>
    <cellStyle name="s_Valuation  2_4-DMPL 2" xfId="24733"/>
    <cellStyle name="s_Valuation  2_4-DMPL 2_15-FINANCEIRAS" xfId="24734"/>
    <cellStyle name="s_Valuation  2_4-DMPL_15-FINANCEIRAS" xfId="24735"/>
    <cellStyle name="s_Valuation  2_4-DMPL_15-FINANCEIRAS_1" xfId="24736"/>
    <cellStyle name="s_Valuation  2_4-DMPL_2-DRE" xfId="24737"/>
    <cellStyle name="s_Valuation  2_4-DMPL_2-DRE 2" xfId="24738"/>
    <cellStyle name="s_Valuation  2_4-DMPL_2-DRE_3-Balanço" xfId="24739"/>
    <cellStyle name="s_Valuation  2_4-DMPL_2-DRE_3-Balanço_Mapa variáveis" xfId="24740"/>
    <cellStyle name="s_Valuation  2_4-DMPL_2-DRE_3-Balanço_Variavel" xfId="24741"/>
    <cellStyle name="s_Valuation  2_4-DMPL_2-DRE_Dep_Judiciais-Contingências" xfId="24742"/>
    <cellStyle name="s_Valuation  2_4-DMPL_2-DRE_DFC Gerencial" xfId="24743"/>
    <cellStyle name="s_Valuation  2_4-DMPL_2-DRE_DMPL" xfId="24744"/>
    <cellStyle name="s_Valuation  2_4-DMPL_2-DRE_Mapa variáveis" xfId="24745"/>
    <cellStyle name="s_Valuation  2_4-DMPL_2-DRE_Variavel" xfId="24746"/>
    <cellStyle name="s_Valuation  2_4-DMPL_3-Balanço" xfId="24747"/>
    <cellStyle name="s_Valuation  2_4-DMPL_3-Balanço_Mapa variáveis" xfId="24748"/>
    <cellStyle name="s_Valuation  2_4-DMPL_3-Balanço_Variavel" xfId="24749"/>
    <cellStyle name="s_Valuation  2_4-DMPL_Dep_Judiciais-Contingências" xfId="24750"/>
    <cellStyle name="s_Valuation  2_4-DMPL_DFC Gerencial" xfId="24751"/>
    <cellStyle name="s_Valuation  2_4-DMPL_DMPL" xfId="24752"/>
    <cellStyle name="s_Valuation  2_4-DMPL_Mapa variáveis" xfId="24753"/>
    <cellStyle name="s_Valuation  2_4-DMPL_P&amp;L RUMO" xfId="24754"/>
    <cellStyle name="s_Valuation  2_4-DMPL_Variavel" xfId="24755"/>
    <cellStyle name="s_Valuation  2_7-Estoque" xfId="24756"/>
    <cellStyle name="s_Valuation  2_8-Impostos" xfId="24757"/>
    <cellStyle name="s_Valuation  2_8-Impostos 2" xfId="24758"/>
    <cellStyle name="s_Valuation  2_8-Impostos 2_15-FINANCEIRAS" xfId="24759"/>
    <cellStyle name="s_Valuation  2_8-Impostos_15-FINANCEIRAS" xfId="24760"/>
    <cellStyle name="s_Valuation  2_8-Impostos_15-FINANCEIRAS_1" xfId="24761"/>
    <cellStyle name="s_Valuation  2_8-Impostos_2-DRE" xfId="24762"/>
    <cellStyle name="s_Valuation  2_8-Impostos_2-DRE 2" xfId="24763"/>
    <cellStyle name="s_Valuation  2_8-Impostos_2-DRE_3-Balanço" xfId="24764"/>
    <cellStyle name="s_Valuation  2_8-Impostos_2-DRE_3-Balanço_Mapa variáveis" xfId="24765"/>
    <cellStyle name="s_Valuation  2_8-Impostos_2-DRE_3-Balanço_Variavel" xfId="24766"/>
    <cellStyle name="s_Valuation  2_8-Impostos_2-DRE_Dep_Judiciais-Contingências" xfId="24767"/>
    <cellStyle name="s_Valuation  2_8-Impostos_2-DRE_DFC Gerencial" xfId="24768"/>
    <cellStyle name="s_Valuation  2_8-Impostos_2-DRE_DMPL" xfId="24769"/>
    <cellStyle name="s_Valuation  2_8-Impostos_2-DRE_Mapa variáveis" xfId="24770"/>
    <cellStyle name="s_Valuation  2_8-Impostos_2-DRE_Variavel" xfId="24771"/>
    <cellStyle name="s_Valuation  2_8-Impostos_3-Balanço" xfId="24772"/>
    <cellStyle name="s_Valuation  2_8-Impostos_3-Balanço_Mapa variáveis" xfId="24773"/>
    <cellStyle name="s_Valuation  2_8-Impostos_3-Balanço_Variavel" xfId="24774"/>
    <cellStyle name="s_Valuation  2_8-Impostos_Dep_Judiciais-Contingências" xfId="24775"/>
    <cellStyle name="s_Valuation  2_8-Impostos_DFC Gerencial" xfId="24776"/>
    <cellStyle name="s_Valuation  2_8-Impostos_DMPL" xfId="24777"/>
    <cellStyle name="s_Valuation  2_8-Impostos_Mapa variáveis" xfId="24778"/>
    <cellStyle name="s_Valuation  2_8-Impostos_P&amp;L RUMO" xfId="24779"/>
    <cellStyle name="s_Valuation  2_8-Impostos_Variavel" xfId="24780"/>
    <cellStyle name="s_Valuation  2_Balanço" xfId="24781"/>
    <cellStyle name="s_Valuation  2_Balanço_Despesas operacionais " xfId="24782"/>
    <cellStyle name="s_Valuation  2_Balanço_Working Capital" xfId="24783"/>
    <cellStyle name="s_Valuation  2_Despesas operacionais " xfId="24784"/>
    <cellStyle name="s_Valuation  2_IR Diferido" xfId="24785"/>
    <cellStyle name="s_Valuation  2_Mapa variáveis" xfId="24786"/>
    <cellStyle name="s_Valuation  2_P&amp;L Raízen Combs" xfId="24787"/>
    <cellStyle name="s_Valuation  2_P&amp;L RUMO" xfId="24788"/>
    <cellStyle name="s_Valuation  2_Variavel" xfId="24789"/>
    <cellStyle name="s_Valuation  2_Working Capital" xfId="24790"/>
    <cellStyle name="s_Valuation  3" xfId="24791"/>
    <cellStyle name="s_Valuation  3 2" xfId="24792"/>
    <cellStyle name="s_Valuation  3 2_15-FINANCEIRAS" xfId="24793"/>
    <cellStyle name="s_Valuation  3 3" xfId="24794"/>
    <cellStyle name="s_Valuation  3 3_COMGAS" xfId="24795"/>
    <cellStyle name="s_Valuation  3 3_OUTROS NEGÓCIOS" xfId="24796"/>
    <cellStyle name="s_Valuation  3 3_RUMO" xfId="24797"/>
    <cellStyle name="s_Valuation  3_15-FINANCEIRAS" xfId="24798"/>
    <cellStyle name="s_Valuation  3_15-FINANCEIRAS_1" xfId="24799"/>
    <cellStyle name="s_Valuation  3_2-DRE" xfId="24800"/>
    <cellStyle name="s_Valuation  3_2-DRE 2" xfId="24801"/>
    <cellStyle name="s_Valuation  3_2-DRE_3-Balanço" xfId="24802"/>
    <cellStyle name="s_Valuation  3_2-DRE_3-Balanço_Mapa variáveis" xfId="24803"/>
    <cellStyle name="s_Valuation  3_2-DRE_3-Balanço_Variavel" xfId="24804"/>
    <cellStyle name="s_Valuation  3_2-DRE_Dep_Judiciais-Contingências" xfId="24805"/>
    <cellStyle name="s_Valuation  3_2-DRE_DFC Gerencial" xfId="24806"/>
    <cellStyle name="s_Valuation  3_2-DRE_DMPL" xfId="24807"/>
    <cellStyle name="s_Valuation  3_2-DRE_Mapa variáveis" xfId="24808"/>
    <cellStyle name="s_Valuation  3_2-DRE_Variavel" xfId="24809"/>
    <cellStyle name="s_Valuation  3_3-Balanço" xfId="24810"/>
    <cellStyle name="s_Valuation  3_3-Balanço_Mapa variáveis" xfId="24811"/>
    <cellStyle name="s_Valuation  3_3-Balanço_Variavel" xfId="24812"/>
    <cellStyle name="s_Valuation  3_7-Estoque" xfId="24813"/>
    <cellStyle name="s_Valuation  3_Despesas operacionais " xfId="24814"/>
    <cellStyle name="s_Valuation  3_Mapa variáveis" xfId="24815"/>
    <cellStyle name="s_Valuation  3_P&amp;L Raízen Combs" xfId="24816"/>
    <cellStyle name="s_Valuation  3_P&amp;L RUMO" xfId="24817"/>
    <cellStyle name="s_Valuation  3_Variavel" xfId="24818"/>
    <cellStyle name="s_Valuation  3_Working Capital" xfId="24819"/>
    <cellStyle name="s_Valuation  4" xfId="24820"/>
    <cellStyle name="s_Valuation  4 2" xfId="24821"/>
    <cellStyle name="s_Valuation  4 2_15-FINANCEIRAS" xfId="24822"/>
    <cellStyle name="s_Valuation  4_15-FINANCEIRAS" xfId="24823"/>
    <cellStyle name="s_Valuation  4_15-FINANCEIRAS_1" xfId="24824"/>
    <cellStyle name="s_Valuation  4_2-DRE" xfId="24825"/>
    <cellStyle name="s_Valuation  4_2-DRE 2" xfId="24826"/>
    <cellStyle name="s_Valuation  4_2-DRE_3-Balanço" xfId="24827"/>
    <cellStyle name="s_Valuation  4_2-DRE_3-Balanço_Mapa variáveis" xfId="24828"/>
    <cellStyle name="s_Valuation  4_2-DRE_3-Balanço_Variavel" xfId="24829"/>
    <cellStyle name="s_Valuation  4_2-DRE_Dep_Judiciais-Contingências" xfId="24830"/>
    <cellStyle name="s_Valuation  4_2-DRE_DFC Gerencial" xfId="24831"/>
    <cellStyle name="s_Valuation  4_2-DRE_DMPL" xfId="24832"/>
    <cellStyle name="s_Valuation  4_2-DRE_Mapa variáveis" xfId="24833"/>
    <cellStyle name="s_Valuation  4_2-DRE_Variavel" xfId="24834"/>
    <cellStyle name="s_Valuation  4_3-Balanço" xfId="24835"/>
    <cellStyle name="s_Valuation  4_3-Balanço_Mapa variáveis" xfId="24836"/>
    <cellStyle name="s_Valuation  4_3-Balanço_Variavel" xfId="24837"/>
    <cellStyle name="s_Valuation  4_Dep_Judiciais-Contingências" xfId="24838"/>
    <cellStyle name="s_Valuation  4_DFC Gerencial" xfId="24839"/>
    <cellStyle name="s_Valuation  4_DMPL" xfId="24840"/>
    <cellStyle name="s_Valuation  4_Mapa variáveis" xfId="24841"/>
    <cellStyle name="s_Valuation  4_P&amp;L RUMO" xfId="24842"/>
    <cellStyle name="s_Valuation  4_Variavel" xfId="24843"/>
    <cellStyle name="s_Valuation  5" xfId="24844"/>
    <cellStyle name="s_Valuation  5_COMGAS" xfId="24845"/>
    <cellStyle name="s_Valuation  5_Mapa variáveis" xfId="24846"/>
    <cellStyle name="s_Valuation  5_OUTROS NEGÓCIOS" xfId="24847"/>
    <cellStyle name="s_Valuation  5_RUMO" xfId="24848"/>
    <cellStyle name="s_Valuation  5_Variavel" xfId="24849"/>
    <cellStyle name="s_Valuation  6" xfId="24850"/>
    <cellStyle name="s_Valuation  7" xfId="24851"/>
    <cellStyle name="s_Valuation  8" xfId="24852"/>
    <cellStyle name="s_Valuation  9" xfId="24853"/>
    <cellStyle name="s_Valuation _13-Endividamento" xfId="24854"/>
    <cellStyle name="s_Valuation _13-Endividamento 2" xfId="24855"/>
    <cellStyle name="s_Valuation _13-Endividamento_Despesas operacionais " xfId="24856"/>
    <cellStyle name="s_Valuation _13-Endividamento_Working Capital" xfId="24857"/>
    <cellStyle name="s_Valuation _15-FINANCEIRAS" xfId="24858"/>
    <cellStyle name="s_Valuation _15-FINANCEIRAS_1" xfId="24859"/>
    <cellStyle name="s_Valuation _26_Instrumentos Financeiros" xfId="24860"/>
    <cellStyle name="s_Valuation _26_Instrumentos Financeiros 2" xfId="24861"/>
    <cellStyle name="s_Valuation _26_Instrumentos Financeiros 2_15-FINANCEIRAS" xfId="24862"/>
    <cellStyle name="s_Valuation _26_Instrumentos Financeiros_1" xfId="24863"/>
    <cellStyle name="s_Valuation _26_Instrumentos Financeiros_1 2" xfId="24864"/>
    <cellStyle name="s_Valuation _26_Instrumentos Financeiros_1 2_15-FINANCEIRAS" xfId="24865"/>
    <cellStyle name="s_Valuation _26_Instrumentos Financeiros_1_15-FINANCEIRAS" xfId="24866"/>
    <cellStyle name="s_Valuation _26_Instrumentos Financeiros_1_15-FINANCEIRAS_1" xfId="24867"/>
    <cellStyle name="s_Valuation _26_Instrumentos Financeiros_1_2-DRE" xfId="24868"/>
    <cellStyle name="s_Valuation _26_Instrumentos Financeiros_1_2-DRE 2" xfId="24869"/>
    <cellStyle name="s_Valuation _26_Instrumentos Financeiros_1_2-DRE_3-Balanço" xfId="24870"/>
    <cellStyle name="s_Valuation _26_Instrumentos Financeiros_1_2-DRE_3-Balanço_Mapa variáveis" xfId="24871"/>
    <cellStyle name="s_Valuation _26_Instrumentos Financeiros_1_2-DRE_3-Balanço_Variavel" xfId="24872"/>
    <cellStyle name="s_Valuation _26_Instrumentos Financeiros_1_2-DRE_Dep_Judiciais-Contingências" xfId="24873"/>
    <cellStyle name="s_Valuation _26_Instrumentos Financeiros_1_2-DRE_DFC Gerencial" xfId="24874"/>
    <cellStyle name="s_Valuation _26_Instrumentos Financeiros_1_2-DRE_DMPL" xfId="24875"/>
    <cellStyle name="s_Valuation _26_Instrumentos Financeiros_1_2-DRE_Mapa variáveis" xfId="24876"/>
    <cellStyle name="s_Valuation _26_Instrumentos Financeiros_1_2-DRE_Variavel" xfId="24877"/>
    <cellStyle name="s_Valuation _26_Instrumentos Financeiros_1_3-Balanço" xfId="24878"/>
    <cellStyle name="s_Valuation _26_Instrumentos Financeiros_1_3-Balanço_Mapa variáveis" xfId="24879"/>
    <cellStyle name="s_Valuation _26_Instrumentos Financeiros_1_3-Balanço_Variavel" xfId="24880"/>
    <cellStyle name="s_Valuation _26_Instrumentos Financeiros_1_7-Estoque" xfId="24881"/>
    <cellStyle name="s_Valuation _26_Instrumentos Financeiros_1_Despesas operacionais " xfId="24882"/>
    <cellStyle name="s_Valuation _26_Instrumentos Financeiros_1_Mapa variáveis" xfId="24883"/>
    <cellStyle name="s_Valuation _26_Instrumentos Financeiros_1_P&amp;L Raízen Combs" xfId="24884"/>
    <cellStyle name="s_Valuation _26_Instrumentos Financeiros_1_P&amp;L RUMO" xfId="24885"/>
    <cellStyle name="s_Valuation _26_Instrumentos Financeiros_1_Variavel" xfId="24886"/>
    <cellStyle name="s_Valuation _26_Instrumentos Financeiros_1_Working Capital" xfId="24887"/>
    <cellStyle name="s_Valuation _26_Instrumentos Financeiros_15-FINANCEIRAS" xfId="24888"/>
    <cellStyle name="s_Valuation _26_Instrumentos Financeiros_15-FINANCEIRAS_1" xfId="24889"/>
    <cellStyle name="s_Valuation _26_Instrumentos Financeiros_2" xfId="24890"/>
    <cellStyle name="s_Valuation _26_Instrumentos Financeiros_2 2" xfId="24891"/>
    <cellStyle name="s_Valuation _26_Instrumentos Financeiros_2 2_15-FINANCEIRAS" xfId="24892"/>
    <cellStyle name="s_Valuation _26_Instrumentos Financeiros_2_15-FINANCEIRAS" xfId="24893"/>
    <cellStyle name="s_Valuation _26_Instrumentos Financeiros_2_15-FINANCEIRAS_1" xfId="24894"/>
    <cellStyle name="s_Valuation _26_Instrumentos Financeiros_2_2-DRE" xfId="24895"/>
    <cellStyle name="s_Valuation _26_Instrumentos Financeiros_2_2-DRE 2" xfId="24896"/>
    <cellStyle name="s_Valuation _26_Instrumentos Financeiros_2_2-DRE_3-Balanço" xfId="24897"/>
    <cellStyle name="s_Valuation _26_Instrumentos Financeiros_2_2-DRE_3-Balanço_Mapa variáveis" xfId="24898"/>
    <cellStyle name="s_Valuation _26_Instrumentos Financeiros_2_2-DRE_3-Balanço_Variavel" xfId="24899"/>
    <cellStyle name="s_Valuation _26_Instrumentos Financeiros_2_2-DRE_Dep_Judiciais-Contingências" xfId="24900"/>
    <cellStyle name="s_Valuation _26_Instrumentos Financeiros_2_2-DRE_DFC Gerencial" xfId="24901"/>
    <cellStyle name="s_Valuation _26_Instrumentos Financeiros_2_2-DRE_DMPL" xfId="24902"/>
    <cellStyle name="s_Valuation _26_Instrumentos Financeiros_2_2-DRE_Mapa variáveis" xfId="24903"/>
    <cellStyle name="s_Valuation _26_Instrumentos Financeiros_2_2-DRE_Variavel" xfId="24904"/>
    <cellStyle name="s_Valuation _26_Instrumentos Financeiros_2_3-Balanço" xfId="24905"/>
    <cellStyle name="s_Valuation _26_Instrumentos Financeiros_2_3-Balanço_Mapa variáveis" xfId="24906"/>
    <cellStyle name="s_Valuation _26_Instrumentos Financeiros_2_3-Balanço_Variavel" xfId="24907"/>
    <cellStyle name="s_Valuation _26_Instrumentos Financeiros_2_7-Estoque" xfId="24908"/>
    <cellStyle name="s_Valuation _26_Instrumentos Financeiros_2_Despesas operacionais " xfId="24909"/>
    <cellStyle name="s_Valuation _26_Instrumentos Financeiros_2_Mapa variáveis" xfId="24910"/>
    <cellStyle name="s_Valuation _26_Instrumentos Financeiros_2_P&amp;L Raízen Combs" xfId="24911"/>
    <cellStyle name="s_Valuation _26_Instrumentos Financeiros_2_P&amp;L RUMO" xfId="24912"/>
    <cellStyle name="s_Valuation _26_Instrumentos Financeiros_2_Variavel" xfId="24913"/>
    <cellStyle name="s_Valuation _26_Instrumentos Financeiros_2_Working Capital" xfId="24914"/>
    <cellStyle name="s_Valuation _26_Instrumentos Financeiros_2-DRE" xfId="24915"/>
    <cellStyle name="s_Valuation _26_Instrumentos Financeiros_2-DRE 2" xfId="24916"/>
    <cellStyle name="s_Valuation _26_Instrumentos Financeiros_2-DRE_3-Balanço" xfId="24917"/>
    <cellStyle name="s_Valuation _26_Instrumentos Financeiros_2-DRE_3-Balanço_Mapa variáveis" xfId="24918"/>
    <cellStyle name="s_Valuation _26_Instrumentos Financeiros_2-DRE_3-Balanço_Variavel" xfId="24919"/>
    <cellStyle name="s_Valuation _26_Instrumentos Financeiros_2-DRE_Dep_Judiciais-Contingências" xfId="24920"/>
    <cellStyle name="s_Valuation _26_Instrumentos Financeiros_2-DRE_DFC Gerencial" xfId="24921"/>
    <cellStyle name="s_Valuation _26_Instrumentos Financeiros_2-DRE_DMPL" xfId="24922"/>
    <cellStyle name="s_Valuation _26_Instrumentos Financeiros_2-DRE_Mapa variáveis" xfId="24923"/>
    <cellStyle name="s_Valuation _26_Instrumentos Financeiros_2-DRE_Variavel" xfId="24924"/>
    <cellStyle name="s_Valuation _26_Instrumentos Financeiros_3-Balanço" xfId="24925"/>
    <cellStyle name="s_Valuation _26_Instrumentos Financeiros_3-Balanço_Mapa variáveis" xfId="24926"/>
    <cellStyle name="s_Valuation _26_Instrumentos Financeiros_3-Balanço_Variavel" xfId="24927"/>
    <cellStyle name="s_Valuation _26_Instrumentos Financeiros_7-Estoque" xfId="24928"/>
    <cellStyle name="s_Valuation _26_Instrumentos Financeiros_Despesas operacionais " xfId="24929"/>
    <cellStyle name="s_Valuation _26_Instrumentos Financeiros_Mapa variáveis" xfId="24930"/>
    <cellStyle name="s_Valuation _26_Instrumentos Financeiros_P&amp;L Raízen Combs" xfId="24931"/>
    <cellStyle name="s_Valuation _26_Instrumentos Financeiros_P&amp;L RUMO" xfId="24932"/>
    <cellStyle name="s_Valuation _26_Instrumentos Financeiros_Variavel" xfId="24933"/>
    <cellStyle name="s_Valuation _26_Instrumentos Financeiros_Working Capital" xfId="24934"/>
    <cellStyle name="s_Valuation _2-DRE" xfId="24935"/>
    <cellStyle name="s_Valuation _2-DRE 2" xfId="24936"/>
    <cellStyle name="s_Valuation _2-DRE 2_15-FINANCEIRAS" xfId="24937"/>
    <cellStyle name="s_Valuation _2-DRE_1" xfId="24938"/>
    <cellStyle name="s_Valuation _2-DRE_1 2" xfId="24939"/>
    <cellStyle name="s_Valuation _2-DRE_1_3-Balanço" xfId="24940"/>
    <cellStyle name="s_Valuation _2-DRE_1_3-Balanço_Mapa variáveis" xfId="24941"/>
    <cellStyle name="s_Valuation _2-DRE_1_3-Balanço_Variavel" xfId="24942"/>
    <cellStyle name="s_Valuation _2-DRE_1_Dep_Judiciais-Contingências" xfId="24943"/>
    <cellStyle name="s_Valuation _2-DRE_1_DFC Gerencial" xfId="24944"/>
    <cellStyle name="s_Valuation _2-DRE_1_DMPL" xfId="24945"/>
    <cellStyle name="s_Valuation _2-DRE_1_Mapa variáveis" xfId="24946"/>
    <cellStyle name="s_Valuation _2-DRE_1_Variavel" xfId="24947"/>
    <cellStyle name="s_Valuation _2-DRE_15-FINANCEIRAS" xfId="24948"/>
    <cellStyle name="s_Valuation _2-DRE_15-FINANCEIRAS_1" xfId="24949"/>
    <cellStyle name="s_Valuation _2-DRE_2-DRE" xfId="24950"/>
    <cellStyle name="s_Valuation _2-DRE_2-DRE 2" xfId="24951"/>
    <cellStyle name="s_Valuation _2-DRE_2-DRE_3-Balanço" xfId="24952"/>
    <cellStyle name="s_Valuation _2-DRE_2-DRE_3-Balanço_Mapa variáveis" xfId="24953"/>
    <cellStyle name="s_Valuation _2-DRE_2-DRE_3-Balanço_Variavel" xfId="24954"/>
    <cellStyle name="s_Valuation _2-DRE_2-DRE_Dep_Judiciais-Contingências" xfId="24955"/>
    <cellStyle name="s_Valuation _2-DRE_2-DRE_DFC Gerencial" xfId="24956"/>
    <cellStyle name="s_Valuation _2-DRE_2-DRE_DMPL" xfId="24957"/>
    <cellStyle name="s_Valuation _2-DRE_2-DRE_Mapa variáveis" xfId="24958"/>
    <cellStyle name="s_Valuation _2-DRE_2-DRE_Variavel" xfId="24959"/>
    <cellStyle name="s_Valuation _2-DRE_3-Balanço" xfId="24960"/>
    <cellStyle name="s_Valuation _2-DRE_3-Balanço_Mapa variáveis" xfId="24961"/>
    <cellStyle name="s_Valuation _2-DRE_3-Balanço_Variavel" xfId="24962"/>
    <cellStyle name="s_Valuation _2-DRE_7-Estoque" xfId="24963"/>
    <cellStyle name="s_Valuation _2-DRE_Despesas operacionais " xfId="24964"/>
    <cellStyle name="s_Valuation _2-DRE_Mapa variáveis" xfId="24965"/>
    <cellStyle name="s_Valuation _2-DRE_P&amp;L Raízen Combs" xfId="24966"/>
    <cellStyle name="s_Valuation _2-DRE_P&amp;L RUMO" xfId="24967"/>
    <cellStyle name="s_Valuation _2-DRE_Variavel" xfId="24968"/>
    <cellStyle name="s_Valuation _2-DRE_Working Capital" xfId="24969"/>
    <cellStyle name="s_Valuation _3-Balanço" xfId="24970"/>
    <cellStyle name="s_Valuation _3-Balanço 2" xfId="24971"/>
    <cellStyle name="s_Valuation _3-Balanço 2_15-FINANCEIRAS" xfId="24972"/>
    <cellStyle name="s_Valuation _3-Balanço_1" xfId="24973"/>
    <cellStyle name="s_Valuation _3-Balanço_1_Mapa variáveis" xfId="24974"/>
    <cellStyle name="s_Valuation _3-Balanço_1_Variavel" xfId="24975"/>
    <cellStyle name="s_Valuation _3-Balanço_15-FINANCEIRAS" xfId="24976"/>
    <cellStyle name="s_Valuation _3-Balanço_15-FINANCEIRAS_1" xfId="24977"/>
    <cellStyle name="s_Valuation _3-Balanço_2" xfId="24978"/>
    <cellStyle name="s_Valuation _3-Balanço_2-DRE" xfId="24979"/>
    <cellStyle name="s_Valuation _3-Balanço_2-DRE 2" xfId="24980"/>
    <cellStyle name="s_Valuation _3-Balanço_2-DRE_3-Balanço" xfId="24981"/>
    <cellStyle name="s_Valuation _3-Balanço_2-DRE_3-Balanço_Mapa variáveis" xfId="24982"/>
    <cellStyle name="s_Valuation _3-Balanço_2-DRE_3-Balanço_Variavel" xfId="24983"/>
    <cellStyle name="s_Valuation _3-Balanço_2-DRE_Dep_Judiciais-Contingências" xfId="24984"/>
    <cellStyle name="s_Valuation _3-Balanço_2-DRE_DFC Gerencial" xfId="24985"/>
    <cellStyle name="s_Valuation _3-Balanço_2-DRE_DMPL" xfId="24986"/>
    <cellStyle name="s_Valuation _3-Balanço_2-DRE_Mapa variáveis" xfId="24987"/>
    <cellStyle name="s_Valuation _3-Balanço_2-DRE_Variavel" xfId="24988"/>
    <cellStyle name="s_Valuation _3-Balanço_3-Balanço" xfId="24989"/>
    <cellStyle name="s_Valuation _3-Balanço_3-Balanço_Mapa variáveis" xfId="24990"/>
    <cellStyle name="s_Valuation _3-Balanço_3-Balanço_Variavel" xfId="24991"/>
    <cellStyle name="s_Valuation _3-Balanço_7-Estoque" xfId="24992"/>
    <cellStyle name="s_Valuation _3-Balanço_Despesas operacionais " xfId="24993"/>
    <cellStyle name="s_Valuation _3-Balanço_Mapa variáveis" xfId="24994"/>
    <cellStyle name="s_Valuation _3-Balanço_P&amp;L Raízen Combs" xfId="24995"/>
    <cellStyle name="s_Valuation _3-Balanço_P&amp;L RUMO" xfId="24996"/>
    <cellStyle name="s_Valuation _3-Balanço_Variavel" xfId="24997"/>
    <cellStyle name="s_Valuation _3-Balanço_Working Capital" xfId="24998"/>
    <cellStyle name="s_Valuation _7-Estoque" xfId="24999"/>
    <cellStyle name="s_Valuation _Acerto FV e Ajustes Manuais" xfId="25000"/>
    <cellStyle name="s_Valuation _Acerto FV e Ajustes Manuais_Despesas operacionais " xfId="25001"/>
    <cellStyle name="s_Valuation _Acerto FV e Ajustes Manuais_Working Capital" xfId="25002"/>
    <cellStyle name="s_Valuation _ATIVO_PASSIVO" xfId="25003"/>
    <cellStyle name="s_Valuation _ATIVO_PASSIVO_Mapa variáveis" xfId="25004"/>
    <cellStyle name="s_Valuation _ATIVO_PASSIVO_Variavel" xfId="25005"/>
    <cellStyle name="s_Valuation _Base Julho" xfId="25006"/>
    <cellStyle name="s_Valuation _Base Julho 2" xfId="25007"/>
    <cellStyle name="s_Valuation _Base Julho_Mapa variáveis" xfId="25008"/>
    <cellStyle name="s_Valuation _Base Julho_Taxa Efetiva Cosan - Acumulado até Setembro 2011" xfId="25009"/>
    <cellStyle name="s_Valuation _Base Julho_Taxa Efetiva Cosan - Acumulado até Setembro 2011_Mapa variáveis" xfId="25010"/>
    <cellStyle name="s_Valuation _Base Julho_Taxa Efetiva Cosan - Acumulado até Setembro 2011_Variavel" xfId="25011"/>
    <cellStyle name="s_Valuation _Base Julho_Variavel" xfId="25012"/>
    <cellStyle name="s_Valuation _Base Junho" xfId="25013"/>
    <cellStyle name="s_Valuation _Base Junho 2" xfId="25014"/>
    <cellStyle name="s_Valuation _Base Junho_Base Junho" xfId="25015"/>
    <cellStyle name="s_Valuation _Base Junho_Base Junho 2" xfId="25016"/>
    <cellStyle name="s_Valuation _Base Junho_Base Junho_Base Julho" xfId="25017"/>
    <cellStyle name="s_Valuation _Base Junho_Base Junho_Base Julho 2" xfId="25018"/>
    <cellStyle name="s_Valuation _Base Junho_Base Junho_Base Julho_Mapa variáveis" xfId="25019"/>
    <cellStyle name="s_Valuation _Base Junho_Base Junho_Base Julho_Taxa Efetiva Cosan - Acumulado até Setembro 2011" xfId="25020"/>
    <cellStyle name="s_Valuation _Base Junho_Base Junho_Base Julho_Taxa Efetiva Cosan - Acumulado até Setembro 2011_Mapa variáveis" xfId="25021"/>
    <cellStyle name="s_Valuation _Base Junho_Base Junho_Base Julho_Taxa Efetiva Cosan - Acumulado até Setembro 2011_Variavel" xfId="25022"/>
    <cellStyle name="s_Valuation _Base Junho_Base Junho_Base Julho_Variavel" xfId="25023"/>
    <cellStyle name="s_Valuation _Base Junho_Base Junho_Mapa variáveis" xfId="25024"/>
    <cellStyle name="s_Valuation _Base Junho_Base Junho_Variavel" xfId="25025"/>
    <cellStyle name="s_Valuation _Base Junho_Mapa variáveis" xfId="25026"/>
    <cellStyle name="s_Valuation _Base Junho_Plan1" xfId="25027"/>
    <cellStyle name="s_Valuation _Base Junho_Plan1_Mapa variáveis" xfId="25028"/>
    <cellStyle name="s_Valuation _Base Junho_Plan1_Variavel" xfId="25029"/>
    <cellStyle name="s_Valuation _Base Junho_Taxa Efetiva Cosan - Acumulado até Setembro 2011" xfId="25030"/>
    <cellStyle name="s_Valuation _Base Junho_Taxa Efetiva Cosan - Acumulado até Setembro 2011_Mapa variáveis" xfId="25031"/>
    <cellStyle name="s_Valuation _Base Junho_Taxa Efetiva Cosan - Acumulado até Setembro 2011_Variavel" xfId="25032"/>
    <cellStyle name="s_Valuation _Base Junho_Variavel" xfId="25033"/>
    <cellStyle name="s_Valuation _BS CFO" xfId="25034"/>
    <cellStyle name="s_Valuation _BS CFO 10" xfId="25035"/>
    <cellStyle name="s_Valuation _BS CFO 2" xfId="25036"/>
    <cellStyle name="s_Valuation _BS CFO 2 2" xfId="25037"/>
    <cellStyle name="s_Valuation _BS CFO 2 2_15-FINANCEIRAS" xfId="25038"/>
    <cellStyle name="s_Valuation _BS CFO 2 3" xfId="25039"/>
    <cellStyle name="s_Valuation _BS CFO 2 4" xfId="25040"/>
    <cellStyle name="s_Valuation _BS CFO 2 5" xfId="25041"/>
    <cellStyle name="s_Valuation _BS CFO 2_15-FINANCEIRAS" xfId="25042"/>
    <cellStyle name="s_Valuation _BS CFO 2_15-FINANCEIRAS_1" xfId="25043"/>
    <cellStyle name="s_Valuation _BS CFO 2_2-DRE" xfId="25044"/>
    <cellStyle name="s_Valuation _BS CFO 2_2-DRE 2" xfId="25045"/>
    <cellStyle name="s_Valuation _BS CFO 2_2-DRE_3-Balanço" xfId="25046"/>
    <cellStyle name="s_Valuation _BS CFO 2_2-DRE_3-Balanço_Mapa variáveis" xfId="25047"/>
    <cellStyle name="s_Valuation _BS CFO 2_2-DRE_3-Balanço_Variavel" xfId="25048"/>
    <cellStyle name="s_Valuation _BS CFO 2_2-DRE_Dep_Judiciais-Contingências" xfId="25049"/>
    <cellStyle name="s_Valuation _BS CFO 2_2-DRE_DFC Gerencial" xfId="25050"/>
    <cellStyle name="s_Valuation _BS CFO 2_2-DRE_DMPL" xfId="25051"/>
    <cellStyle name="s_Valuation _BS CFO 2_2-DRE_Mapa variáveis" xfId="25052"/>
    <cellStyle name="s_Valuation _BS CFO 2_2-DRE_Variavel" xfId="25053"/>
    <cellStyle name="s_Valuation _BS CFO 2_3-Balanço" xfId="25054"/>
    <cellStyle name="s_Valuation _BS CFO 2_3-Balanço_Mapa variáveis" xfId="25055"/>
    <cellStyle name="s_Valuation _BS CFO 2_3-Balanço_Variavel" xfId="25056"/>
    <cellStyle name="s_Valuation _BS CFO 2_7-Estoque" xfId="25057"/>
    <cellStyle name="s_Valuation _BS CFO 2_Despesas operacionais " xfId="25058"/>
    <cellStyle name="s_Valuation _BS CFO 2_Mapa variáveis" xfId="25059"/>
    <cellStyle name="s_Valuation _BS CFO 2_P&amp;L Raízen Combs" xfId="25060"/>
    <cellStyle name="s_Valuation _BS CFO 2_P&amp;L RUMO" xfId="25061"/>
    <cellStyle name="s_Valuation _BS CFO 2_Variavel" xfId="25062"/>
    <cellStyle name="s_Valuation _BS CFO 2_Working Capital" xfId="25063"/>
    <cellStyle name="s_Valuation _BS CFO 3" xfId="25064"/>
    <cellStyle name="s_Valuation _BS CFO 3 2" xfId="25065"/>
    <cellStyle name="s_Valuation _BS CFO 3 2_15-FINANCEIRAS" xfId="25066"/>
    <cellStyle name="s_Valuation _BS CFO 3_15-FINANCEIRAS" xfId="25067"/>
    <cellStyle name="s_Valuation _BS CFO 3_15-FINANCEIRAS_1" xfId="25068"/>
    <cellStyle name="s_Valuation _BS CFO 3_2-DRE" xfId="25069"/>
    <cellStyle name="s_Valuation _BS CFO 3_2-DRE 2" xfId="25070"/>
    <cellStyle name="s_Valuation _BS CFO 3_2-DRE_3-Balanço" xfId="25071"/>
    <cellStyle name="s_Valuation _BS CFO 3_2-DRE_3-Balanço_Mapa variáveis" xfId="25072"/>
    <cellStyle name="s_Valuation _BS CFO 3_2-DRE_3-Balanço_Variavel" xfId="25073"/>
    <cellStyle name="s_Valuation _BS CFO 3_2-DRE_Dep_Judiciais-Contingências" xfId="25074"/>
    <cellStyle name="s_Valuation _BS CFO 3_2-DRE_DFC Gerencial" xfId="25075"/>
    <cellStyle name="s_Valuation _BS CFO 3_2-DRE_DMPL" xfId="25076"/>
    <cellStyle name="s_Valuation _BS CFO 3_2-DRE_Mapa variáveis" xfId="25077"/>
    <cellStyle name="s_Valuation _BS CFO 3_2-DRE_Variavel" xfId="25078"/>
    <cellStyle name="s_Valuation _BS CFO 3_3-Balanço" xfId="25079"/>
    <cellStyle name="s_Valuation _BS CFO 3_3-Balanço_Mapa variáveis" xfId="25080"/>
    <cellStyle name="s_Valuation _BS CFO 3_3-Balanço_Variavel" xfId="25081"/>
    <cellStyle name="s_Valuation _BS CFO 3_7-Estoque" xfId="25082"/>
    <cellStyle name="s_Valuation _BS CFO 3_Despesas operacionais " xfId="25083"/>
    <cellStyle name="s_Valuation _BS CFO 3_Mapa variáveis" xfId="25084"/>
    <cellStyle name="s_Valuation _BS CFO 3_P&amp;L Raízen Combs" xfId="25085"/>
    <cellStyle name="s_Valuation _BS CFO 3_P&amp;L RUMO" xfId="25086"/>
    <cellStyle name="s_Valuation _BS CFO 3_Variavel" xfId="25087"/>
    <cellStyle name="s_Valuation _BS CFO 3_Working Capital" xfId="25088"/>
    <cellStyle name="s_Valuation _BS CFO 4" xfId="25089"/>
    <cellStyle name="s_Valuation _BS CFO 4 2" xfId="25090"/>
    <cellStyle name="s_Valuation _BS CFO 4 2_15-FINANCEIRAS" xfId="25091"/>
    <cellStyle name="s_Valuation _BS CFO 4_15-FINANCEIRAS" xfId="25092"/>
    <cellStyle name="s_Valuation _BS CFO 4_15-FINANCEIRAS_1" xfId="25093"/>
    <cellStyle name="s_Valuation _BS CFO 4_2-DRE" xfId="25094"/>
    <cellStyle name="s_Valuation _BS CFO 4_2-DRE 2" xfId="25095"/>
    <cellStyle name="s_Valuation _BS CFO 4_2-DRE_3-Balanço" xfId="25096"/>
    <cellStyle name="s_Valuation _BS CFO 4_2-DRE_3-Balanço_Mapa variáveis" xfId="25097"/>
    <cellStyle name="s_Valuation _BS CFO 4_2-DRE_3-Balanço_Variavel" xfId="25098"/>
    <cellStyle name="s_Valuation _BS CFO 4_2-DRE_Dep_Judiciais-Contingências" xfId="25099"/>
    <cellStyle name="s_Valuation _BS CFO 4_2-DRE_DFC Gerencial" xfId="25100"/>
    <cellStyle name="s_Valuation _BS CFO 4_2-DRE_DMPL" xfId="25101"/>
    <cellStyle name="s_Valuation _BS CFO 4_2-DRE_Mapa variáveis" xfId="25102"/>
    <cellStyle name="s_Valuation _BS CFO 4_2-DRE_Variavel" xfId="25103"/>
    <cellStyle name="s_Valuation _BS CFO 4_3-Balanço" xfId="25104"/>
    <cellStyle name="s_Valuation _BS CFO 4_3-Balanço_Mapa variáveis" xfId="25105"/>
    <cellStyle name="s_Valuation _BS CFO 4_3-Balanço_Variavel" xfId="25106"/>
    <cellStyle name="s_Valuation _BS CFO 4_Dep_Judiciais-Contingências" xfId="25107"/>
    <cellStyle name="s_Valuation _BS CFO 4_DFC Gerencial" xfId="25108"/>
    <cellStyle name="s_Valuation _BS CFO 4_DMPL" xfId="25109"/>
    <cellStyle name="s_Valuation _BS CFO 4_Mapa variáveis" xfId="25110"/>
    <cellStyle name="s_Valuation _BS CFO 4_P&amp;L RUMO" xfId="25111"/>
    <cellStyle name="s_Valuation _BS CFO 4_Variavel" xfId="25112"/>
    <cellStyle name="s_Valuation _BS CFO 5" xfId="25113"/>
    <cellStyle name="s_Valuation _BS CFO 5_15-FINANCEIRAS" xfId="25114"/>
    <cellStyle name="s_Valuation _BS CFO 5_Mapa variáveis" xfId="25115"/>
    <cellStyle name="s_Valuation _BS CFO 5_Variavel" xfId="25116"/>
    <cellStyle name="s_Valuation _BS CFO 6" xfId="25117"/>
    <cellStyle name="s_Valuation _BS CFO 6_Mapa variáveis" xfId="25118"/>
    <cellStyle name="s_Valuation _BS CFO 6_Variavel" xfId="25119"/>
    <cellStyle name="s_Valuation _BS CFO 7" xfId="25120"/>
    <cellStyle name="s_Valuation _BS CFO 8" xfId="25121"/>
    <cellStyle name="s_Valuation _BS CFO 9" xfId="25122"/>
    <cellStyle name="s_Valuation _BS CFO_13-Endividamento" xfId="25123"/>
    <cellStyle name="s_Valuation _BS CFO_13-Endividamento 2" xfId="25124"/>
    <cellStyle name="s_Valuation _BS CFO_13-Endividamento_Despesas operacionais " xfId="25125"/>
    <cellStyle name="s_Valuation _BS CFO_13-Endividamento_Working Capital" xfId="25126"/>
    <cellStyle name="s_Valuation _BS CFO_15-FINANCEIRAS" xfId="25127"/>
    <cellStyle name="s_Valuation _BS CFO_15-FINANCEIRAS_1" xfId="25128"/>
    <cellStyle name="s_Valuation _BS CFO_26_Instrumentos Financeiros" xfId="25129"/>
    <cellStyle name="s_Valuation _BS CFO_26_Instrumentos Financeiros 2" xfId="25130"/>
    <cellStyle name="s_Valuation _BS CFO_26_Instrumentos Financeiros 2_15-FINANCEIRAS" xfId="25131"/>
    <cellStyle name="s_Valuation _BS CFO_26_Instrumentos Financeiros_1" xfId="25132"/>
    <cellStyle name="s_Valuation _BS CFO_26_Instrumentos Financeiros_1 2" xfId="25133"/>
    <cellStyle name="s_Valuation _BS CFO_26_Instrumentos Financeiros_1 2_15-FINANCEIRAS" xfId="25134"/>
    <cellStyle name="s_Valuation _BS CFO_26_Instrumentos Financeiros_1_15-FINANCEIRAS" xfId="25135"/>
    <cellStyle name="s_Valuation _BS CFO_26_Instrumentos Financeiros_1_15-FINANCEIRAS_1" xfId="25136"/>
    <cellStyle name="s_Valuation _BS CFO_26_Instrumentos Financeiros_1_2-DRE" xfId="25137"/>
    <cellStyle name="s_Valuation _BS CFO_26_Instrumentos Financeiros_1_2-DRE 2" xfId="25138"/>
    <cellStyle name="s_Valuation _BS CFO_26_Instrumentos Financeiros_1_2-DRE_3-Balanço" xfId="25139"/>
    <cellStyle name="s_Valuation _BS CFO_26_Instrumentos Financeiros_1_2-DRE_3-Balanço_Mapa variáveis" xfId="25140"/>
    <cellStyle name="s_Valuation _BS CFO_26_Instrumentos Financeiros_1_2-DRE_3-Balanço_Variavel" xfId="25141"/>
    <cellStyle name="s_Valuation _BS CFO_26_Instrumentos Financeiros_1_2-DRE_Dep_Judiciais-Contingências" xfId="25142"/>
    <cellStyle name="s_Valuation _BS CFO_26_Instrumentos Financeiros_1_2-DRE_DFC Gerencial" xfId="25143"/>
    <cellStyle name="s_Valuation _BS CFO_26_Instrumentos Financeiros_1_2-DRE_DMPL" xfId="25144"/>
    <cellStyle name="s_Valuation _BS CFO_26_Instrumentos Financeiros_1_2-DRE_Mapa variáveis" xfId="25145"/>
    <cellStyle name="s_Valuation _BS CFO_26_Instrumentos Financeiros_1_2-DRE_Variavel" xfId="25146"/>
    <cellStyle name="s_Valuation _BS CFO_26_Instrumentos Financeiros_1_3-Balanço" xfId="25147"/>
    <cellStyle name="s_Valuation _BS CFO_26_Instrumentos Financeiros_1_3-Balanço_Mapa variáveis" xfId="25148"/>
    <cellStyle name="s_Valuation _BS CFO_26_Instrumentos Financeiros_1_3-Balanço_Variavel" xfId="25149"/>
    <cellStyle name="s_Valuation _BS CFO_26_Instrumentos Financeiros_1_7-Estoque" xfId="25150"/>
    <cellStyle name="s_Valuation _BS CFO_26_Instrumentos Financeiros_1_Despesas operacionais " xfId="25151"/>
    <cellStyle name="s_Valuation _BS CFO_26_Instrumentos Financeiros_1_Mapa variáveis" xfId="25152"/>
    <cellStyle name="s_Valuation _BS CFO_26_Instrumentos Financeiros_1_P&amp;L Raízen Combs" xfId="25153"/>
    <cellStyle name="s_Valuation _BS CFO_26_Instrumentos Financeiros_1_P&amp;L RUMO" xfId="25154"/>
    <cellStyle name="s_Valuation _BS CFO_26_Instrumentos Financeiros_1_Variavel" xfId="25155"/>
    <cellStyle name="s_Valuation _BS CFO_26_Instrumentos Financeiros_1_Working Capital" xfId="25156"/>
    <cellStyle name="s_Valuation _BS CFO_26_Instrumentos Financeiros_15-FINANCEIRAS" xfId="25157"/>
    <cellStyle name="s_Valuation _BS CFO_26_Instrumentos Financeiros_15-FINANCEIRAS_1" xfId="25158"/>
    <cellStyle name="s_Valuation _BS CFO_26_Instrumentos Financeiros_2-DRE" xfId="25159"/>
    <cellStyle name="s_Valuation _BS CFO_26_Instrumentos Financeiros_2-DRE 2" xfId="25160"/>
    <cellStyle name="s_Valuation _BS CFO_26_Instrumentos Financeiros_2-DRE_3-Balanço" xfId="25161"/>
    <cellStyle name="s_Valuation _BS CFO_26_Instrumentos Financeiros_2-DRE_3-Balanço_Mapa variáveis" xfId="25162"/>
    <cellStyle name="s_Valuation _BS CFO_26_Instrumentos Financeiros_2-DRE_3-Balanço_Variavel" xfId="25163"/>
    <cellStyle name="s_Valuation _BS CFO_26_Instrumentos Financeiros_2-DRE_Dep_Judiciais-Contingências" xfId="25164"/>
    <cellStyle name="s_Valuation _BS CFO_26_Instrumentos Financeiros_2-DRE_DFC Gerencial" xfId="25165"/>
    <cellStyle name="s_Valuation _BS CFO_26_Instrumentos Financeiros_2-DRE_DMPL" xfId="25166"/>
    <cellStyle name="s_Valuation _BS CFO_26_Instrumentos Financeiros_2-DRE_Mapa variáveis" xfId="25167"/>
    <cellStyle name="s_Valuation _BS CFO_26_Instrumentos Financeiros_2-DRE_Variavel" xfId="25168"/>
    <cellStyle name="s_Valuation _BS CFO_26_Instrumentos Financeiros_3-Balanço" xfId="25169"/>
    <cellStyle name="s_Valuation _BS CFO_26_Instrumentos Financeiros_3-Balanço_Mapa variáveis" xfId="25170"/>
    <cellStyle name="s_Valuation _BS CFO_26_Instrumentos Financeiros_3-Balanço_Variavel" xfId="25171"/>
    <cellStyle name="s_Valuation _BS CFO_26_Instrumentos Financeiros_7-Estoque" xfId="25172"/>
    <cellStyle name="s_Valuation _BS CFO_26_Instrumentos Financeiros_Despesas operacionais " xfId="25173"/>
    <cellStyle name="s_Valuation _BS CFO_26_Instrumentos Financeiros_Mapa variáveis" xfId="25174"/>
    <cellStyle name="s_Valuation _BS CFO_26_Instrumentos Financeiros_P&amp;L Raízen Combs" xfId="25175"/>
    <cellStyle name="s_Valuation _BS CFO_26_Instrumentos Financeiros_P&amp;L RUMO" xfId="25176"/>
    <cellStyle name="s_Valuation _BS CFO_26_Instrumentos Financeiros_Variavel" xfId="25177"/>
    <cellStyle name="s_Valuation _BS CFO_26_Instrumentos Financeiros_Working Capital" xfId="25178"/>
    <cellStyle name="s_Valuation _BS CFO_2-DRE" xfId="25179"/>
    <cellStyle name="s_Valuation _BS CFO_2-DRE 2" xfId="25180"/>
    <cellStyle name="s_Valuation _BS CFO_2-DRE 2_15-FINANCEIRAS" xfId="25181"/>
    <cellStyle name="s_Valuation _BS CFO_2-DRE_1" xfId="25182"/>
    <cellStyle name="s_Valuation _BS CFO_2-DRE_1 2" xfId="25183"/>
    <cellStyle name="s_Valuation _BS CFO_2-DRE_1_3-Balanço" xfId="25184"/>
    <cellStyle name="s_Valuation _BS CFO_2-DRE_1_3-Balanço_Mapa variáveis" xfId="25185"/>
    <cellStyle name="s_Valuation _BS CFO_2-DRE_1_3-Balanço_Variavel" xfId="25186"/>
    <cellStyle name="s_Valuation _BS CFO_2-DRE_1_Dep_Judiciais-Contingências" xfId="25187"/>
    <cellStyle name="s_Valuation _BS CFO_2-DRE_1_DFC Gerencial" xfId="25188"/>
    <cellStyle name="s_Valuation _BS CFO_2-DRE_1_DMPL" xfId="25189"/>
    <cellStyle name="s_Valuation _BS CFO_2-DRE_1_Mapa variáveis" xfId="25190"/>
    <cellStyle name="s_Valuation _BS CFO_2-DRE_1_Variavel" xfId="25191"/>
    <cellStyle name="s_Valuation _BS CFO_2-DRE_15-FINANCEIRAS" xfId="25192"/>
    <cellStyle name="s_Valuation _BS CFO_2-DRE_15-FINANCEIRAS_1" xfId="25193"/>
    <cellStyle name="s_Valuation _BS CFO_2-DRE_2-DRE" xfId="25194"/>
    <cellStyle name="s_Valuation _BS CFO_2-DRE_2-DRE 2" xfId="25195"/>
    <cellStyle name="s_Valuation _BS CFO_2-DRE_2-DRE_3-Balanço" xfId="25196"/>
    <cellStyle name="s_Valuation _BS CFO_2-DRE_2-DRE_3-Balanço_Mapa variáveis" xfId="25197"/>
    <cellStyle name="s_Valuation _BS CFO_2-DRE_2-DRE_3-Balanço_Variavel" xfId="25198"/>
    <cellStyle name="s_Valuation _BS CFO_2-DRE_2-DRE_Dep_Judiciais-Contingências" xfId="25199"/>
    <cellStyle name="s_Valuation _BS CFO_2-DRE_2-DRE_DFC Gerencial" xfId="25200"/>
    <cellStyle name="s_Valuation _BS CFO_2-DRE_2-DRE_DMPL" xfId="25201"/>
    <cellStyle name="s_Valuation _BS CFO_2-DRE_2-DRE_Mapa variáveis" xfId="25202"/>
    <cellStyle name="s_Valuation _BS CFO_2-DRE_2-DRE_Variavel" xfId="25203"/>
    <cellStyle name="s_Valuation _BS CFO_2-DRE_3-Balanço" xfId="25204"/>
    <cellStyle name="s_Valuation _BS CFO_2-DRE_3-Balanço_Mapa variáveis" xfId="25205"/>
    <cellStyle name="s_Valuation _BS CFO_2-DRE_3-Balanço_Variavel" xfId="25206"/>
    <cellStyle name="s_Valuation _BS CFO_2-DRE_7-Estoque" xfId="25207"/>
    <cellStyle name="s_Valuation _BS CFO_2-DRE_Despesas operacionais " xfId="25208"/>
    <cellStyle name="s_Valuation _BS CFO_2-DRE_Mapa variáveis" xfId="25209"/>
    <cellStyle name="s_Valuation _BS CFO_2-DRE_P&amp;L Raízen Combs" xfId="25210"/>
    <cellStyle name="s_Valuation _BS CFO_2-DRE_P&amp;L RUMO" xfId="25211"/>
    <cellStyle name="s_Valuation _BS CFO_2-DRE_Variavel" xfId="25212"/>
    <cellStyle name="s_Valuation _BS CFO_2-DRE_Working Capital" xfId="25213"/>
    <cellStyle name="s_Valuation _BS CFO_3-Balanço" xfId="25214"/>
    <cellStyle name="s_Valuation _BS CFO_3-Balanço 2" xfId="25215"/>
    <cellStyle name="s_Valuation _BS CFO_3-Balanço 2_15-FINANCEIRAS" xfId="25216"/>
    <cellStyle name="s_Valuation _BS CFO_3-Balanço_1" xfId="25217"/>
    <cellStyle name="s_Valuation _BS CFO_3-Balanço_1 2" xfId="25218"/>
    <cellStyle name="s_Valuation _BS CFO_3-Balanço_1 2_15-FINANCEIRAS" xfId="25219"/>
    <cellStyle name="s_Valuation _BS CFO_3-Balanço_1_15-FINANCEIRAS" xfId="25220"/>
    <cellStyle name="s_Valuation _BS CFO_3-Balanço_1_15-FINANCEIRAS_1" xfId="25221"/>
    <cellStyle name="s_Valuation _BS CFO_3-Balanço_1_2-DRE" xfId="25222"/>
    <cellStyle name="s_Valuation _BS CFO_3-Balanço_1_2-DRE 2" xfId="25223"/>
    <cellStyle name="s_Valuation _BS CFO_3-Balanço_1_2-DRE_3-Balanço" xfId="25224"/>
    <cellStyle name="s_Valuation _BS CFO_3-Balanço_1_2-DRE_3-Balanço_Mapa variáveis" xfId="25225"/>
    <cellStyle name="s_Valuation _BS CFO_3-Balanço_1_2-DRE_3-Balanço_Variavel" xfId="25226"/>
    <cellStyle name="s_Valuation _BS CFO_3-Balanço_1_2-DRE_Dep_Judiciais-Contingências" xfId="25227"/>
    <cellStyle name="s_Valuation _BS CFO_3-Balanço_1_2-DRE_DFC Gerencial" xfId="25228"/>
    <cellStyle name="s_Valuation _BS CFO_3-Balanço_1_2-DRE_DMPL" xfId="25229"/>
    <cellStyle name="s_Valuation _BS CFO_3-Balanço_1_2-DRE_Mapa variáveis" xfId="25230"/>
    <cellStyle name="s_Valuation _BS CFO_3-Balanço_1_2-DRE_Variavel" xfId="25231"/>
    <cellStyle name="s_Valuation _BS CFO_3-Balanço_1_3-Balanço" xfId="25232"/>
    <cellStyle name="s_Valuation _BS CFO_3-Balanço_1_3-Balanço_Mapa variáveis" xfId="25233"/>
    <cellStyle name="s_Valuation _BS CFO_3-Balanço_1_3-Balanço_Variavel" xfId="25234"/>
    <cellStyle name="s_Valuation _BS CFO_3-Balanço_1_7-Estoque" xfId="25235"/>
    <cellStyle name="s_Valuation _BS CFO_3-Balanço_1_Despesas operacionais " xfId="25236"/>
    <cellStyle name="s_Valuation _BS CFO_3-Balanço_1_Mapa variáveis" xfId="25237"/>
    <cellStyle name="s_Valuation _BS CFO_3-Balanço_1_P&amp;L Raízen Combs" xfId="25238"/>
    <cellStyle name="s_Valuation _BS CFO_3-Balanço_1_P&amp;L RUMO" xfId="25239"/>
    <cellStyle name="s_Valuation _BS CFO_3-Balanço_1_Variavel" xfId="25240"/>
    <cellStyle name="s_Valuation _BS CFO_3-Balanço_1_Working Capital" xfId="25241"/>
    <cellStyle name="s_Valuation _BS CFO_3-Balanço_15-FINANCEIRAS" xfId="25242"/>
    <cellStyle name="s_Valuation _BS CFO_3-Balanço_15-FINANCEIRAS_1" xfId="25243"/>
    <cellStyle name="s_Valuation _BS CFO_3-Balanço_2" xfId="25244"/>
    <cellStyle name="s_Valuation _BS CFO_3-Balanço_2_Mapa variáveis" xfId="25245"/>
    <cellStyle name="s_Valuation _BS CFO_3-Balanço_2_Variavel" xfId="25246"/>
    <cellStyle name="s_Valuation _BS CFO_3-Balanço_2-DRE" xfId="25247"/>
    <cellStyle name="s_Valuation _BS CFO_3-Balanço_2-DRE 2" xfId="25248"/>
    <cellStyle name="s_Valuation _BS CFO_3-Balanço_2-DRE_3-Balanço" xfId="25249"/>
    <cellStyle name="s_Valuation _BS CFO_3-Balanço_2-DRE_3-Balanço_Mapa variáveis" xfId="25250"/>
    <cellStyle name="s_Valuation _BS CFO_3-Balanço_2-DRE_3-Balanço_Variavel" xfId="25251"/>
    <cellStyle name="s_Valuation _BS CFO_3-Balanço_2-DRE_Dep_Judiciais-Contingências" xfId="25252"/>
    <cellStyle name="s_Valuation _BS CFO_3-Balanço_2-DRE_DFC Gerencial" xfId="25253"/>
    <cellStyle name="s_Valuation _BS CFO_3-Balanço_2-DRE_DMPL" xfId="25254"/>
    <cellStyle name="s_Valuation _BS CFO_3-Balanço_2-DRE_Mapa variáveis" xfId="25255"/>
    <cellStyle name="s_Valuation _BS CFO_3-Balanço_2-DRE_Variavel" xfId="25256"/>
    <cellStyle name="s_Valuation _BS CFO_3-Balanço_3-Balanço" xfId="25257"/>
    <cellStyle name="s_Valuation _BS CFO_3-Balanço_3-Balanço_Mapa variáveis" xfId="25258"/>
    <cellStyle name="s_Valuation _BS CFO_3-Balanço_3-Balanço_Variavel" xfId="25259"/>
    <cellStyle name="s_Valuation _BS CFO_3-Balanço_7-Estoque" xfId="25260"/>
    <cellStyle name="s_Valuation _BS CFO_3-Balanço_Despesas operacionais " xfId="25261"/>
    <cellStyle name="s_Valuation _BS CFO_3-Balanço_Mapa variáveis" xfId="25262"/>
    <cellStyle name="s_Valuation _BS CFO_3-Balanço_P&amp;L Raízen Combs" xfId="25263"/>
    <cellStyle name="s_Valuation _BS CFO_3-Balanço_P&amp;L RUMO" xfId="25264"/>
    <cellStyle name="s_Valuation _BS CFO_3-Balanço_Variavel" xfId="25265"/>
    <cellStyle name="s_Valuation _BS CFO_3-Balanço_Working Capital" xfId="25266"/>
    <cellStyle name="s_Valuation _BS CFO_4-DMPL" xfId="25267"/>
    <cellStyle name="s_Valuation _BS CFO_4-DMPL 2" xfId="25268"/>
    <cellStyle name="s_Valuation _BS CFO_4-DMPL 2_15-FINANCEIRAS" xfId="25269"/>
    <cellStyle name="s_Valuation _BS CFO_4-DMPL_15-FINANCEIRAS" xfId="25270"/>
    <cellStyle name="s_Valuation _BS CFO_4-DMPL_15-FINANCEIRAS_1" xfId="25271"/>
    <cellStyle name="s_Valuation _BS CFO_4-DMPL_2-DRE" xfId="25272"/>
    <cellStyle name="s_Valuation _BS CFO_4-DMPL_2-DRE 2" xfId="25273"/>
    <cellStyle name="s_Valuation _BS CFO_4-DMPL_2-DRE_3-Balanço" xfId="25274"/>
    <cellStyle name="s_Valuation _BS CFO_4-DMPL_2-DRE_3-Balanço_Mapa variáveis" xfId="25275"/>
    <cellStyle name="s_Valuation _BS CFO_4-DMPL_2-DRE_3-Balanço_Variavel" xfId="25276"/>
    <cellStyle name="s_Valuation _BS CFO_4-DMPL_2-DRE_Dep_Judiciais-Contingências" xfId="25277"/>
    <cellStyle name="s_Valuation _BS CFO_4-DMPL_2-DRE_DFC Gerencial" xfId="25278"/>
    <cellStyle name="s_Valuation _BS CFO_4-DMPL_2-DRE_DMPL" xfId="25279"/>
    <cellStyle name="s_Valuation _BS CFO_4-DMPL_2-DRE_Mapa variáveis" xfId="25280"/>
    <cellStyle name="s_Valuation _BS CFO_4-DMPL_2-DRE_Variavel" xfId="25281"/>
    <cellStyle name="s_Valuation _BS CFO_4-DMPL_3-Balanço" xfId="25282"/>
    <cellStyle name="s_Valuation _BS CFO_4-DMPL_3-Balanço_Mapa variáveis" xfId="25283"/>
    <cellStyle name="s_Valuation _BS CFO_4-DMPL_3-Balanço_Variavel" xfId="25284"/>
    <cellStyle name="s_Valuation _BS CFO_4-DMPL_Dep_Judiciais-Contingências" xfId="25285"/>
    <cellStyle name="s_Valuation _BS CFO_4-DMPL_DFC Gerencial" xfId="25286"/>
    <cellStyle name="s_Valuation _BS CFO_4-DMPL_DMPL" xfId="25287"/>
    <cellStyle name="s_Valuation _BS CFO_4-DMPL_Mapa variáveis" xfId="25288"/>
    <cellStyle name="s_Valuation _BS CFO_4-DMPL_P&amp;L RUMO" xfId="25289"/>
    <cellStyle name="s_Valuation _BS CFO_4-DMPL_Variavel" xfId="25290"/>
    <cellStyle name="s_Valuation _BS CFO_7-Estoque" xfId="25291"/>
    <cellStyle name="s_Valuation _BS CFO_8-Impostos" xfId="25292"/>
    <cellStyle name="s_Valuation _BS CFO_8-Impostos 2" xfId="25293"/>
    <cellStyle name="s_Valuation _BS CFO_8-Impostos 2_15-FINANCEIRAS" xfId="25294"/>
    <cellStyle name="s_Valuation _BS CFO_8-Impostos_15-FINANCEIRAS" xfId="25295"/>
    <cellStyle name="s_Valuation _BS CFO_8-Impostos_15-FINANCEIRAS_1" xfId="25296"/>
    <cellStyle name="s_Valuation _BS CFO_8-Impostos_2-DRE" xfId="25297"/>
    <cellStyle name="s_Valuation _BS CFO_8-Impostos_2-DRE 2" xfId="25298"/>
    <cellStyle name="s_Valuation _BS CFO_8-Impostos_2-DRE_3-Balanço" xfId="25299"/>
    <cellStyle name="s_Valuation _BS CFO_8-Impostos_2-DRE_3-Balanço_Mapa variáveis" xfId="25300"/>
    <cellStyle name="s_Valuation _BS CFO_8-Impostos_2-DRE_3-Balanço_Variavel" xfId="25301"/>
    <cellStyle name="s_Valuation _BS CFO_8-Impostos_2-DRE_Dep_Judiciais-Contingências" xfId="25302"/>
    <cellStyle name="s_Valuation _BS CFO_8-Impostos_2-DRE_DFC Gerencial" xfId="25303"/>
    <cellStyle name="s_Valuation _BS CFO_8-Impostos_2-DRE_DMPL" xfId="25304"/>
    <cellStyle name="s_Valuation _BS CFO_8-Impostos_2-DRE_Mapa variáveis" xfId="25305"/>
    <cellStyle name="s_Valuation _BS CFO_8-Impostos_2-DRE_Variavel" xfId="25306"/>
    <cellStyle name="s_Valuation _BS CFO_8-Impostos_3-Balanço" xfId="25307"/>
    <cellStyle name="s_Valuation _BS CFO_8-Impostos_3-Balanço_Mapa variáveis" xfId="25308"/>
    <cellStyle name="s_Valuation _BS CFO_8-Impostos_3-Balanço_Variavel" xfId="25309"/>
    <cellStyle name="s_Valuation _BS CFO_8-Impostos_Dep_Judiciais-Contingências" xfId="25310"/>
    <cellStyle name="s_Valuation _BS CFO_8-Impostos_DFC Gerencial" xfId="25311"/>
    <cellStyle name="s_Valuation _BS CFO_8-Impostos_DMPL" xfId="25312"/>
    <cellStyle name="s_Valuation _BS CFO_8-Impostos_Mapa variáveis" xfId="25313"/>
    <cellStyle name="s_Valuation _BS CFO_8-Impostos_P&amp;L RUMO" xfId="25314"/>
    <cellStyle name="s_Valuation _BS CFO_8-Impostos_Variavel" xfId="25315"/>
    <cellStyle name="s_Valuation _BS CFO_Acerto FV e Ajustes Manuais" xfId="25316"/>
    <cellStyle name="s_Valuation _BS CFO_Acerto FV e Ajustes Manuais_Despesas operacionais " xfId="25317"/>
    <cellStyle name="s_Valuation _BS CFO_Acerto FV e Ajustes Manuais_Working Capital" xfId="25318"/>
    <cellStyle name="s_Valuation _BS CFO_Balanço" xfId="25319"/>
    <cellStyle name="s_Valuation _BS CFO_Balanço_Despesas operacionais " xfId="25320"/>
    <cellStyle name="s_Valuation _BS CFO_Balanço_Working Capital" xfId="25321"/>
    <cellStyle name="s_Valuation _BS CFO_Caixa restrito" xfId="25322"/>
    <cellStyle name="s_Valuation _BS CFO_Caixa restrito 2" xfId="25323"/>
    <cellStyle name="s_Valuation _BS CFO_Caixa restrito_7-Estoque" xfId="25324"/>
    <cellStyle name="s_Valuation _BS CFO_Caixa restrito_Despesas operacionais " xfId="25325"/>
    <cellStyle name="s_Valuation _BS CFO_Caixa restrito_Working Capital" xfId="25326"/>
    <cellStyle name="s_Valuation _BS CFO_COSAN SA CONSOLID_MÊS" xfId="25327"/>
    <cellStyle name="s_Valuation _BS CFO_Despesas operacionais " xfId="25328"/>
    <cellStyle name="s_Valuation _BS CFO_Display" xfId="25329"/>
    <cellStyle name="s_Valuation _BS CFO_Display 2" xfId="25330"/>
    <cellStyle name="s_Valuation _BS CFO_Display 2_15-FINANCEIRAS" xfId="25331"/>
    <cellStyle name="s_Valuation _BS CFO_Display 3" xfId="25332"/>
    <cellStyle name="s_Valuation _BS CFO_Display 4" xfId="25333"/>
    <cellStyle name="s_Valuation _BS CFO_Display_15-FINANCEIRAS" xfId="25334"/>
    <cellStyle name="s_Valuation _BS CFO_Display_15-FINANCEIRAS_1" xfId="25335"/>
    <cellStyle name="s_Valuation _BS CFO_Display_2-DRE" xfId="25336"/>
    <cellStyle name="s_Valuation _BS CFO_Display_2-DRE 2" xfId="25337"/>
    <cellStyle name="s_Valuation _BS CFO_Display_2-DRE_3-Balanço" xfId="25338"/>
    <cellStyle name="s_Valuation _BS CFO_Display_2-DRE_3-Balanço_Mapa variáveis" xfId="25339"/>
    <cellStyle name="s_Valuation _BS CFO_Display_2-DRE_3-Balanço_Variavel" xfId="25340"/>
    <cellStyle name="s_Valuation _BS CFO_Display_2-DRE_Dep_Judiciais-Contingências" xfId="25341"/>
    <cellStyle name="s_Valuation _BS CFO_Display_2-DRE_DFC Gerencial" xfId="25342"/>
    <cellStyle name="s_Valuation _BS CFO_Display_2-DRE_DMPL" xfId="25343"/>
    <cellStyle name="s_Valuation _BS CFO_Display_2-DRE_Mapa variáveis" xfId="25344"/>
    <cellStyle name="s_Valuation _BS CFO_Display_2-DRE_Variavel" xfId="25345"/>
    <cellStyle name="s_Valuation _BS CFO_Display_3-Balanço" xfId="25346"/>
    <cellStyle name="s_Valuation _BS CFO_Display_3-Balanço_Mapa variáveis" xfId="25347"/>
    <cellStyle name="s_Valuation _BS CFO_Display_3-Balanço_Variavel" xfId="25348"/>
    <cellStyle name="s_Valuation _BS CFO_Display_7-Estoque" xfId="25349"/>
    <cellStyle name="s_Valuation _BS CFO_Display_Despesas operacionais " xfId="25350"/>
    <cellStyle name="s_Valuation _BS CFO_Display_Mapa variáveis" xfId="25351"/>
    <cellStyle name="s_Valuation _BS CFO_Display_P&amp;L Raízen Combs" xfId="25352"/>
    <cellStyle name="s_Valuation _BS CFO_Display_P&amp;L RUMO" xfId="25353"/>
    <cellStyle name="s_Valuation _BS CFO_Display_Variavel" xfId="25354"/>
    <cellStyle name="s_Valuation _BS CFO_Display_Working Capital" xfId="25355"/>
    <cellStyle name="s_Valuation _BS CFO_FINANCEIRAS" xfId="25356"/>
    <cellStyle name="s_Valuation _BS CFO_FINANCEIRAS_Dep_Judiciais-Contingências" xfId="25357"/>
    <cellStyle name="s_Valuation _BS CFO_FINANCEIRAS_DFC Gerencial" xfId="25358"/>
    <cellStyle name="s_Valuation _BS CFO_FINANCEIRAS_DMPL" xfId="25359"/>
    <cellStyle name="s_Valuation _BS CFO_FINANCEIRAS_Mapa variáveis" xfId="25360"/>
    <cellStyle name="s_Valuation _BS CFO_FINANCEIRAS_Variavel" xfId="25361"/>
    <cellStyle name="s_Valuation _BS CFO_Instrumentos Financeiros" xfId="25362"/>
    <cellStyle name="s_Valuation _BS CFO_Instrumentos Financeiros 2" xfId="25363"/>
    <cellStyle name="s_Valuation _BS CFO_Instrumentos Financeiros 2_15-FINANCEIRAS" xfId="25364"/>
    <cellStyle name="s_Valuation _BS CFO_Instrumentos Financeiros_15-FINANCEIRAS" xfId="25365"/>
    <cellStyle name="s_Valuation _BS CFO_Instrumentos Financeiros_15-FINANCEIRAS_1" xfId="25366"/>
    <cellStyle name="s_Valuation _BS CFO_Instrumentos Financeiros_2-DRE" xfId="25367"/>
    <cellStyle name="s_Valuation _BS CFO_Instrumentos Financeiros_2-DRE 2" xfId="25368"/>
    <cellStyle name="s_Valuation _BS CFO_Instrumentos Financeiros_2-DRE_3-Balanço" xfId="25369"/>
    <cellStyle name="s_Valuation _BS CFO_Instrumentos Financeiros_2-DRE_3-Balanço_Mapa variáveis" xfId="25370"/>
    <cellStyle name="s_Valuation _BS CFO_Instrumentos Financeiros_2-DRE_3-Balanço_Variavel" xfId="25371"/>
    <cellStyle name="s_Valuation _BS CFO_Instrumentos Financeiros_2-DRE_Dep_Judiciais-Contingências" xfId="25372"/>
    <cellStyle name="s_Valuation _BS CFO_Instrumentos Financeiros_2-DRE_DFC Gerencial" xfId="25373"/>
    <cellStyle name="s_Valuation _BS CFO_Instrumentos Financeiros_2-DRE_DMPL" xfId="25374"/>
    <cellStyle name="s_Valuation _BS CFO_Instrumentos Financeiros_2-DRE_Mapa variáveis" xfId="25375"/>
    <cellStyle name="s_Valuation _BS CFO_Instrumentos Financeiros_2-DRE_Variavel" xfId="25376"/>
    <cellStyle name="s_Valuation _BS CFO_Instrumentos Financeiros_3-Balanço" xfId="25377"/>
    <cellStyle name="s_Valuation _BS CFO_Instrumentos Financeiros_3-Balanço_Mapa variáveis" xfId="25378"/>
    <cellStyle name="s_Valuation _BS CFO_Instrumentos Financeiros_3-Balanço_Variavel" xfId="25379"/>
    <cellStyle name="s_Valuation _BS CFO_Instrumentos Financeiros_7-Estoque" xfId="25380"/>
    <cellStyle name="s_Valuation _BS CFO_Instrumentos Financeiros_Despesas operacionais " xfId="25381"/>
    <cellStyle name="s_Valuation _BS CFO_Instrumentos Financeiros_Mapa variáveis" xfId="25382"/>
    <cellStyle name="s_Valuation _BS CFO_Instrumentos Financeiros_P&amp;L Raízen Combs" xfId="25383"/>
    <cellStyle name="s_Valuation _BS CFO_Instrumentos Financeiros_P&amp;L RUMO" xfId="25384"/>
    <cellStyle name="s_Valuation _BS CFO_Instrumentos Financeiros_Variavel" xfId="25385"/>
    <cellStyle name="s_Valuation _BS CFO_Instrumentos Financeiros_Working Capital" xfId="25386"/>
    <cellStyle name="s_Valuation _BS CFO_IR Diferido" xfId="25387"/>
    <cellStyle name="s_Valuation _BS CFO_Ir e CS Dez 2011 Cosan Novo" xfId="25388"/>
    <cellStyle name="s_Valuation _BS CFO_Ir e CS Dez 2011 Cosan Novo_Mapa variáveis" xfId="25389"/>
    <cellStyle name="s_Valuation _BS CFO_Ir e CS Dez 2011 Cosan Novo_Variavel" xfId="25390"/>
    <cellStyle name="s_Valuation _BS CFO_Mapa 3T12" xfId="25391"/>
    <cellStyle name="s_Valuation _BS CFO_Mapa 3T12 2" xfId="25392"/>
    <cellStyle name="s_Valuation _BS CFO_Mapa 3T12 2_15-FINANCEIRAS" xfId="25393"/>
    <cellStyle name="s_Valuation _BS CFO_Mapa 3T12_15-FINANCEIRAS" xfId="25394"/>
    <cellStyle name="s_Valuation _BS CFO_Mapa 3T12_15-FINANCEIRAS_1" xfId="25395"/>
    <cellStyle name="s_Valuation _BS CFO_Mapa 3T12_2-DRE" xfId="25396"/>
    <cellStyle name="s_Valuation _BS CFO_Mapa 3T12_2-DRE 2" xfId="25397"/>
    <cellStyle name="s_Valuation _BS CFO_Mapa 3T12_2-DRE_3-Balanço" xfId="25398"/>
    <cellStyle name="s_Valuation _BS CFO_Mapa 3T12_2-DRE_3-Balanço_Mapa variáveis" xfId="25399"/>
    <cellStyle name="s_Valuation _BS CFO_Mapa 3T12_2-DRE_3-Balanço_Variavel" xfId="25400"/>
    <cellStyle name="s_Valuation _BS CFO_Mapa 3T12_2-DRE_Dep_Judiciais-Contingências" xfId="25401"/>
    <cellStyle name="s_Valuation _BS CFO_Mapa 3T12_2-DRE_DFC Gerencial" xfId="25402"/>
    <cellStyle name="s_Valuation _BS CFO_Mapa 3T12_2-DRE_DMPL" xfId="25403"/>
    <cellStyle name="s_Valuation _BS CFO_Mapa 3T12_2-DRE_Mapa variáveis" xfId="25404"/>
    <cellStyle name="s_Valuation _BS CFO_Mapa 3T12_2-DRE_Variavel" xfId="25405"/>
    <cellStyle name="s_Valuation _BS CFO_Mapa 3T12_3-Balanço" xfId="25406"/>
    <cellStyle name="s_Valuation _BS CFO_Mapa 3T12_3-Balanço_Mapa variáveis" xfId="25407"/>
    <cellStyle name="s_Valuation _BS CFO_Mapa 3T12_3-Balanço_Variavel" xfId="25408"/>
    <cellStyle name="s_Valuation _BS CFO_Mapa 3T12_Dep_Judiciais-Contingências" xfId="25409"/>
    <cellStyle name="s_Valuation _BS CFO_Mapa 3T12_DFC Gerencial" xfId="25410"/>
    <cellStyle name="s_Valuation _BS CFO_Mapa 3T12_DMPL" xfId="25411"/>
    <cellStyle name="s_Valuation _BS CFO_Mapa 3T12_Mapa variáveis" xfId="25412"/>
    <cellStyle name="s_Valuation _BS CFO_Mapa 3T12_P&amp;L RUMO" xfId="25413"/>
    <cellStyle name="s_Valuation _BS CFO_Mapa 3T12_Variavel" xfId="25414"/>
    <cellStyle name="s_Valuation _BS CFO_Mapa variáveis" xfId="25415"/>
    <cellStyle name="s_Valuation _BS CFO_Mapa variáveis_1" xfId="25416"/>
    <cellStyle name="s_Valuation _BS CFO_Mapa Variáveis_Mapa variáveis" xfId="25417"/>
    <cellStyle name="s_Valuation _BS CFO_P&amp;L Raízen Combs" xfId="25418"/>
    <cellStyle name="s_Valuation _BS CFO_P&amp;L RUMO" xfId="25419"/>
    <cellStyle name="s_Valuation _BS CFO_Plan2" xfId="25420"/>
    <cellStyle name="s_Valuation _BS CFO_Plan2 2" xfId="25421"/>
    <cellStyle name="s_Valuation _BS CFO_Plan2 2_15-FINANCEIRAS" xfId="25422"/>
    <cellStyle name="s_Valuation _BS CFO_Plan2 3" xfId="25423"/>
    <cellStyle name="s_Valuation _BS CFO_Plan2 4" xfId="25424"/>
    <cellStyle name="s_Valuation _BS CFO_Plan2_15-FINANCEIRAS" xfId="25425"/>
    <cellStyle name="s_Valuation _BS CFO_Plan2_15-FINANCEIRAS_1" xfId="25426"/>
    <cellStyle name="s_Valuation _BS CFO_Plan2_2-DRE" xfId="25427"/>
    <cellStyle name="s_Valuation _BS CFO_Plan2_2-DRE 2" xfId="25428"/>
    <cellStyle name="s_Valuation _BS CFO_Plan2_2-DRE_3-Balanço" xfId="25429"/>
    <cellStyle name="s_Valuation _BS CFO_Plan2_2-DRE_3-Balanço_Mapa variáveis" xfId="25430"/>
    <cellStyle name="s_Valuation _BS CFO_Plan2_2-DRE_3-Balanço_Variavel" xfId="25431"/>
    <cellStyle name="s_Valuation _BS CFO_Plan2_2-DRE_Dep_Judiciais-Contingências" xfId="25432"/>
    <cellStyle name="s_Valuation _BS CFO_Plan2_2-DRE_DFC Gerencial" xfId="25433"/>
    <cellStyle name="s_Valuation _BS CFO_Plan2_2-DRE_DMPL" xfId="25434"/>
    <cellStyle name="s_Valuation _BS CFO_Plan2_2-DRE_Mapa variáveis" xfId="25435"/>
    <cellStyle name="s_Valuation _BS CFO_Plan2_2-DRE_Variavel" xfId="25436"/>
    <cellStyle name="s_Valuation _BS CFO_Plan2_3-Balanço" xfId="25437"/>
    <cellStyle name="s_Valuation _BS CFO_Plan2_3-Balanço_Mapa variáveis" xfId="25438"/>
    <cellStyle name="s_Valuation _BS CFO_Plan2_3-Balanço_Variavel" xfId="25439"/>
    <cellStyle name="s_Valuation _BS CFO_Plan2_7-Estoque" xfId="25440"/>
    <cellStyle name="s_Valuation _BS CFO_Plan2_Despesas operacionais " xfId="25441"/>
    <cellStyle name="s_Valuation _BS CFO_Plan2_Mapa variáveis" xfId="25442"/>
    <cellStyle name="s_Valuation _BS CFO_Plan2_P&amp;L Raízen Combs" xfId="25443"/>
    <cellStyle name="s_Valuation _BS CFO_Plan2_P&amp;L RUMO" xfId="25444"/>
    <cellStyle name="s_Valuation _BS CFO_Plan2_Variavel" xfId="25445"/>
    <cellStyle name="s_Valuation _BS CFO_Plan2_Working Capital" xfId="25446"/>
    <cellStyle name="s_Valuation _BS CFO_Variavel" xfId="25447"/>
    <cellStyle name="s_Valuation _BS CFO_Working Capital" xfId="25448"/>
    <cellStyle name="s_Valuation _BS Csan CPC 02 &lt;SAP&gt;" xfId="25449"/>
    <cellStyle name="s_Valuation _BS Csan CPC 02 &lt;SAP&gt; 10" xfId="25450"/>
    <cellStyle name="s_Valuation _BS Csan CPC 02 &lt;SAP&gt; 2" xfId="25451"/>
    <cellStyle name="s_Valuation _BS Csan CPC 02 &lt;SAP&gt; 2 2" xfId="25452"/>
    <cellStyle name="s_Valuation _BS Csan CPC 02 &lt;SAP&gt; 2 2_15-FINANCEIRAS" xfId="25453"/>
    <cellStyle name="s_Valuation _BS Csan CPC 02 &lt;SAP&gt; 2 2_Mapa variáveis" xfId="25454"/>
    <cellStyle name="s_Valuation _BS Csan CPC 02 &lt;SAP&gt; 2 2_Variavel" xfId="25455"/>
    <cellStyle name="s_Valuation _BS Csan CPC 02 &lt;SAP&gt; 2 3" xfId="25456"/>
    <cellStyle name="s_Valuation _BS Csan CPC 02 &lt;SAP&gt; 2 3_COMGAS" xfId="25457"/>
    <cellStyle name="s_Valuation _BS Csan CPC 02 &lt;SAP&gt; 2 3_OUTROS NEGÓCIOS" xfId="25458"/>
    <cellStyle name="s_Valuation _BS Csan CPC 02 &lt;SAP&gt; 2 3_RUMO" xfId="25459"/>
    <cellStyle name="s_Valuation _BS Csan CPC 02 &lt;SAP&gt; 2 4" xfId="25460"/>
    <cellStyle name="s_Valuation _BS Csan CPC 02 &lt;SAP&gt; 2 5" xfId="25461"/>
    <cellStyle name="s_Valuation _BS Csan CPC 02 &lt;SAP&gt; 2_13-Endividamento" xfId="25462"/>
    <cellStyle name="s_Valuation _BS Csan CPC 02 &lt;SAP&gt; 2_13-Endividamento 2" xfId="25463"/>
    <cellStyle name="s_Valuation _BS Csan CPC 02 &lt;SAP&gt; 2_13-Endividamento_Despesas operacionais " xfId="25464"/>
    <cellStyle name="s_Valuation _BS Csan CPC 02 &lt;SAP&gt; 2_13-Endividamento_Working Capital" xfId="25465"/>
    <cellStyle name="s_Valuation _BS Csan CPC 02 &lt;SAP&gt; 2_15-FINANCEIRAS" xfId="25466"/>
    <cellStyle name="s_Valuation _BS Csan CPC 02 &lt;SAP&gt; 2_15-FINANCEIRAS_1" xfId="25467"/>
    <cellStyle name="s_Valuation _BS Csan CPC 02 &lt;SAP&gt; 2_2-DRE" xfId="25468"/>
    <cellStyle name="s_Valuation _BS Csan CPC 02 &lt;SAP&gt; 2_2-DRE 2" xfId="25469"/>
    <cellStyle name="s_Valuation _BS Csan CPC 02 &lt;SAP&gt; 2_2-DRE_3-Balanço" xfId="25470"/>
    <cellStyle name="s_Valuation _BS Csan CPC 02 &lt;SAP&gt; 2_2-DRE_3-Balanço_Mapa variáveis" xfId="25471"/>
    <cellStyle name="s_Valuation _BS Csan CPC 02 &lt;SAP&gt; 2_2-DRE_3-Balanço_Variavel" xfId="25472"/>
    <cellStyle name="s_Valuation _BS Csan CPC 02 &lt;SAP&gt; 2_2-DRE_Dep_Judiciais-Contingências" xfId="25473"/>
    <cellStyle name="s_Valuation _BS Csan CPC 02 &lt;SAP&gt; 2_2-DRE_DFC Gerencial" xfId="25474"/>
    <cellStyle name="s_Valuation _BS Csan CPC 02 &lt;SAP&gt; 2_2-DRE_DMPL" xfId="25475"/>
    <cellStyle name="s_Valuation _BS Csan CPC 02 &lt;SAP&gt; 2_2-DRE_Mapa variáveis" xfId="25476"/>
    <cellStyle name="s_Valuation _BS Csan CPC 02 &lt;SAP&gt; 2_2-DRE_Variavel" xfId="25477"/>
    <cellStyle name="s_Valuation _BS Csan CPC 02 &lt;SAP&gt; 2_3-Balanço" xfId="25478"/>
    <cellStyle name="s_Valuation _BS Csan CPC 02 &lt;SAP&gt; 2_3-Balanço 2" xfId="25479"/>
    <cellStyle name="s_Valuation _BS Csan CPC 02 &lt;SAP&gt; 2_3-Balanço 2_15-FINANCEIRAS" xfId="25480"/>
    <cellStyle name="s_Valuation _BS Csan CPC 02 &lt;SAP&gt; 2_3-Balanço_1" xfId="25481"/>
    <cellStyle name="s_Valuation _BS Csan CPC 02 &lt;SAP&gt; 2_3-Balanço_1_Mapa variáveis" xfId="25482"/>
    <cellStyle name="s_Valuation _BS Csan CPC 02 &lt;SAP&gt; 2_3-Balanço_1_Variavel" xfId="25483"/>
    <cellStyle name="s_Valuation _BS Csan CPC 02 &lt;SAP&gt; 2_3-Balanço_15-FINANCEIRAS" xfId="25484"/>
    <cellStyle name="s_Valuation _BS Csan CPC 02 &lt;SAP&gt; 2_3-Balanço_15-FINANCEIRAS_1" xfId="25485"/>
    <cellStyle name="s_Valuation _BS Csan CPC 02 &lt;SAP&gt; 2_3-Balanço_2-DRE" xfId="25486"/>
    <cellStyle name="s_Valuation _BS Csan CPC 02 &lt;SAP&gt; 2_3-Balanço_2-DRE 2" xfId="25487"/>
    <cellStyle name="s_Valuation _BS Csan CPC 02 &lt;SAP&gt; 2_3-Balanço_2-DRE_3-Balanço" xfId="25488"/>
    <cellStyle name="s_Valuation _BS Csan CPC 02 &lt;SAP&gt; 2_3-Balanço_2-DRE_3-Balanço_Mapa variáveis" xfId="25489"/>
    <cellStyle name="s_Valuation _BS Csan CPC 02 &lt;SAP&gt; 2_3-Balanço_2-DRE_3-Balanço_Variavel" xfId="25490"/>
    <cellStyle name="s_Valuation _BS Csan CPC 02 &lt;SAP&gt; 2_3-Balanço_2-DRE_Dep_Judiciais-Contingências" xfId="25491"/>
    <cellStyle name="s_Valuation _BS Csan CPC 02 &lt;SAP&gt; 2_3-Balanço_2-DRE_DFC Gerencial" xfId="25492"/>
    <cellStyle name="s_Valuation _BS Csan CPC 02 &lt;SAP&gt; 2_3-Balanço_2-DRE_DMPL" xfId="25493"/>
    <cellStyle name="s_Valuation _BS Csan CPC 02 &lt;SAP&gt; 2_3-Balanço_2-DRE_Mapa variáveis" xfId="25494"/>
    <cellStyle name="s_Valuation _BS Csan CPC 02 &lt;SAP&gt; 2_3-Balanço_2-DRE_Variavel" xfId="25495"/>
    <cellStyle name="s_Valuation _BS Csan CPC 02 &lt;SAP&gt; 2_3-Balanço_3-Balanço" xfId="25496"/>
    <cellStyle name="s_Valuation _BS Csan CPC 02 &lt;SAP&gt; 2_3-Balanço_3-Balanço_Mapa variáveis" xfId="25497"/>
    <cellStyle name="s_Valuation _BS Csan CPC 02 &lt;SAP&gt; 2_3-Balanço_3-Balanço_Variavel" xfId="25498"/>
    <cellStyle name="s_Valuation _BS Csan CPC 02 &lt;SAP&gt; 2_3-Balanço_7-Estoque" xfId="25499"/>
    <cellStyle name="s_Valuation _BS Csan CPC 02 &lt;SAP&gt; 2_3-Balanço_Despesas operacionais " xfId="25500"/>
    <cellStyle name="s_Valuation _BS Csan CPC 02 &lt;SAP&gt; 2_3-Balanço_Mapa variáveis" xfId="25501"/>
    <cellStyle name="s_Valuation _BS Csan CPC 02 &lt;SAP&gt; 2_3-Balanço_P&amp;L Raízen Combs" xfId="25502"/>
    <cellStyle name="s_Valuation _BS Csan CPC 02 &lt;SAP&gt; 2_3-Balanço_P&amp;L RUMO" xfId="25503"/>
    <cellStyle name="s_Valuation _BS Csan CPC 02 &lt;SAP&gt; 2_3-Balanço_Variavel" xfId="25504"/>
    <cellStyle name="s_Valuation _BS Csan CPC 02 &lt;SAP&gt; 2_3-Balanço_Working Capital" xfId="25505"/>
    <cellStyle name="s_Valuation _BS Csan CPC 02 &lt;SAP&gt; 2_4-DMPL" xfId="25506"/>
    <cellStyle name="s_Valuation _BS Csan CPC 02 &lt;SAP&gt; 2_4-DMPL 2" xfId="25507"/>
    <cellStyle name="s_Valuation _BS Csan CPC 02 &lt;SAP&gt; 2_4-DMPL 2_15-FINANCEIRAS" xfId="25508"/>
    <cellStyle name="s_Valuation _BS Csan CPC 02 &lt;SAP&gt; 2_4-DMPL_15-FINANCEIRAS" xfId="25509"/>
    <cellStyle name="s_Valuation _BS Csan CPC 02 &lt;SAP&gt; 2_4-DMPL_15-FINANCEIRAS_1" xfId="25510"/>
    <cellStyle name="s_Valuation _BS Csan CPC 02 &lt;SAP&gt; 2_4-DMPL_2-DRE" xfId="25511"/>
    <cellStyle name="s_Valuation _BS Csan CPC 02 &lt;SAP&gt; 2_4-DMPL_2-DRE 2" xfId="25512"/>
    <cellStyle name="s_Valuation _BS Csan CPC 02 &lt;SAP&gt; 2_4-DMPL_2-DRE_3-Balanço" xfId="25513"/>
    <cellStyle name="s_Valuation _BS Csan CPC 02 &lt;SAP&gt; 2_4-DMPL_2-DRE_3-Balanço_Mapa variáveis" xfId="25514"/>
    <cellStyle name="s_Valuation _BS Csan CPC 02 &lt;SAP&gt; 2_4-DMPL_2-DRE_3-Balanço_Variavel" xfId="25515"/>
    <cellStyle name="s_Valuation _BS Csan CPC 02 &lt;SAP&gt; 2_4-DMPL_2-DRE_Dep_Judiciais-Contingências" xfId="25516"/>
    <cellStyle name="s_Valuation _BS Csan CPC 02 &lt;SAP&gt; 2_4-DMPL_2-DRE_DFC Gerencial" xfId="25517"/>
    <cellStyle name="s_Valuation _BS Csan CPC 02 &lt;SAP&gt; 2_4-DMPL_2-DRE_DMPL" xfId="25518"/>
    <cellStyle name="s_Valuation _BS Csan CPC 02 &lt;SAP&gt; 2_4-DMPL_2-DRE_Mapa variáveis" xfId="25519"/>
    <cellStyle name="s_Valuation _BS Csan CPC 02 &lt;SAP&gt; 2_4-DMPL_2-DRE_Variavel" xfId="25520"/>
    <cellStyle name="s_Valuation _BS Csan CPC 02 &lt;SAP&gt; 2_4-DMPL_3-Balanço" xfId="25521"/>
    <cellStyle name="s_Valuation _BS Csan CPC 02 &lt;SAP&gt; 2_4-DMPL_3-Balanço_Mapa variáveis" xfId="25522"/>
    <cellStyle name="s_Valuation _BS Csan CPC 02 &lt;SAP&gt; 2_4-DMPL_3-Balanço_Variavel" xfId="25523"/>
    <cellStyle name="s_Valuation _BS Csan CPC 02 &lt;SAP&gt; 2_4-DMPL_Dep_Judiciais-Contingências" xfId="25524"/>
    <cellStyle name="s_Valuation _BS Csan CPC 02 &lt;SAP&gt; 2_4-DMPL_DFC Gerencial" xfId="25525"/>
    <cellStyle name="s_Valuation _BS Csan CPC 02 &lt;SAP&gt; 2_4-DMPL_DMPL" xfId="25526"/>
    <cellStyle name="s_Valuation _BS Csan CPC 02 &lt;SAP&gt; 2_4-DMPL_Mapa variáveis" xfId="25527"/>
    <cellStyle name="s_Valuation _BS Csan CPC 02 &lt;SAP&gt; 2_4-DMPL_P&amp;L RUMO" xfId="25528"/>
    <cellStyle name="s_Valuation _BS Csan CPC 02 &lt;SAP&gt; 2_4-DMPL_Variavel" xfId="25529"/>
    <cellStyle name="s_Valuation _BS Csan CPC 02 &lt;SAP&gt; 2_7-Estoque" xfId="25530"/>
    <cellStyle name="s_Valuation _BS Csan CPC 02 &lt;SAP&gt; 2_8-Impostos" xfId="25531"/>
    <cellStyle name="s_Valuation _BS Csan CPC 02 &lt;SAP&gt; 2_8-Impostos 2" xfId="25532"/>
    <cellStyle name="s_Valuation _BS Csan CPC 02 &lt;SAP&gt; 2_8-Impostos 2_15-FINANCEIRAS" xfId="25533"/>
    <cellStyle name="s_Valuation _BS Csan CPC 02 &lt;SAP&gt; 2_8-Impostos_15-FINANCEIRAS" xfId="25534"/>
    <cellStyle name="s_Valuation _BS Csan CPC 02 &lt;SAP&gt; 2_8-Impostos_15-FINANCEIRAS_1" xfId="25535"/>
    <cellStyle name="s_Valuation _BS Csan CPC 02 &lt;SAP&gt; 2_8-Impostos_2-DRE" xfId="25536"/>
    <cellStyle name="s_Valuation _BS Csan CPC 02 &lt;SAP&gt; 2_8-Impostos_2-DRE 2" xfId="25537"/>
    <cellStyle name="s_Valuation _BS Csan CPC 02 &lt;SAP&gt; 2_8-Impostos_2-DRE_3-Balanço" xfId="25538"/>
    <cellStyle name="s_Valuation _BS Csan CPC 02 &lt;SAP&gt; 2_8-Impostos_2-DRE_3-Balanço_Mapa variáveis" xfId="25539"/>
    <cellStyle name="s_Valuation _BS Csan CPC 02 &lt;SAP&gt; 2_8-Impostos_2-DRE_3-Balanço_Variavel" xfId="25540"/>
    <cellStyle name="s_Valuation _BS Csan CPC 02 &lt;SAP&gt; 2_8-Impostos_2-DRE_Dep_Judiciais-Contingências" xfId="25541"/>
    <cellStyle name="s_Valuation _BS Csan CPC 02 &lt;SAP&gt; 2_8-Impostos_2-DRE_DFC Gerencial" xfId="25542"/>
    <cellStyle name="s_Valuation _BS Csan CPC 02 &lt;SAP&gt; 2_8-Impostos_2-DRE_DMPL" xfId="25543"/>
    <cellStyle name="s_Valuation _BS Csan CPC 02 &lt;SAP&gt; 2_8-Impostos_2-DRE_Mapa variáveis" xfId="25544"/>
    <cellStyle name="s_Valuation _BS Csan CPC 02 &lt;SAP&gt; 2_8-Impostos_2-DRE_Variavel" xfId="25545"/>
    <cellStyle name="s_Valuation _BS Csan CPC 02 &lt;SAP&gt; 2_8-Impostos_3-Balanço" xfId="25546"/>
    <cellStyle name="s_Valuation _BS Csan CPC 02 &lt;SAP&gt; 2_8-Impostos_3-Balanço_Mapa variáveis" xfId="25547"/>
    <cellStyle name="s_Valuation _BS Csan CPC 02 &lt;SAP&gt; 2_8-Impostos_3-Balanço_Variavel" xfId="25548"/>
    <cellStyle name="s_Valuation _BS Csan CPC 02 &lt;SAP&gt; 2_8-Impostos_Dep_Judiciais-Contingências" xfId="25549"/>
    <cellStyle name="s_Valuation _BS Csan CPC 02 &lt;SAP&gt; 2_8-Impostos_DFC Gerencial" xfId="25550"/>
    <cellStyle name="s_Valuation _BS Csan CPC 02 &lt;SAP&gt; 2_8-Impostos_DMPL" xfId="25551"/>
    <cellStyle name="s_Valuation _BS Csan CPC 02 &lt;SAP&gt; 2_8-Impostos_Mapa variáveis" xfId="25552"/>
    <cellStyle name="s_Valuation _BS Csan CPC 02 &lt;SAP&gt; 2_8-Impostos_P&amp;L RUMO" xfId="25553"/>
    <cellStyle name="s_Valuation _BS Csan CPC 02 &lt;SAP&gt; 2_8-Impostos_Variavel" xfId="25554"/>
    <cellStyle name="s_Valuation _BS Csan CPC 02 &lt;SAP&gt; 2_Balanço" xfId="25555"/>
    <cellStyle name="s_Valuation _BS Csan CPC 02 &lt;SAP&gt; 2_Balanço_Despesas operacionais " xfId="25556"/>
    <cellStyle name="s_Valuation _BS Csan CPC 02 &lt;SAP&gt; 2_Balanço_Working Capital" xfId="25557"/>
    <cellStyle name="s_Valuation _BS Csan CPC 02 &lt;SAP&gt; 2_Despesas operacionais " xfId="25558"/>
    <cellStyle name="s_Valuation _BS Csan CPC 02 &lt;SAP&gt; 2_IR Diferido" xfId="25559"/>
    <cellStyle name="s_Valuation _BS Csan CPC 02 &lt;SAP&gt; 2_Mapa variáveis" xfId="25560"/>
    <cellStyle name="s_Valuation _BS Csan CPC 02 &lt;SAP&gt; 2_P&amp;L Raízen Combs" xfId="25561"/>
    <cellStyle name="s_Valuation _BS Csan CPC 02 &lt;SAP&gt; 2_P&amp;L RUMO" xfId="25562"/>
    <cellStyle name="s_Valuation _BS Csan CPC 02 &lt;SAP&gt; 2_Variavel" xfId="25563"/>
    <cellStyle name="s_Valuation _BS Csan CPC 02 &lt;SAP&gt; 2_Working Capital" xfId="25564"/>
    <cellStyle name="s_Valuation _BS Csan CPC 02 &lt;SAP&gt; 3" xfId="25565"/>
    <cellStyle name="s_Valuation _BS Csan CPC 02 &lt;SAP&gt; 3 2" xfId="25566"/>
    <cellStyle name="s_Valuation _BS Csan CPC 02 &lt;SAP&gt; 3 2_15-FINANCEIRAS" xfId="25567"/>
    <cellStyle name="s_Valuation _BS Csan CPC 02 &lt;SAP&gt; 3 3" xfId="25568"/>
    <cellStyle name="s_Valuation _BS Csan CPC 02 &lt;SAP&gt; 3 3_COMGAS" xfId="25569"/>
    <cellStyle name="s_Valuation _BS Csan CPC 02 &lt;SAP&gt; 3 3_OUTROS NEGÓCIOS" xfId="25570"/>
    <cellStyle name="s_Valuation _BS Csan CPC 02 &lt;SAP&gt; 3 3_RUMO" xfId="25571"/>
    <cellStyle name="s_Valuation _BS Csan CPC 02 &lt;SAP&gt; 3_15-FINANCEIRAS" xfId="25572"/>
    <cellStyle name="s_Valuation _BS Csan CPC 02 &lt;SAP&gt; 3_15-FINANCEIRAS_1" xfId="25573"/>
    <cellStyle name="s_Valuation _BS Csan CPC 02 &lt;SAP&gt; 3_2-DRE" xfId="25574"/>
    <cellStyle name="s_Valuation _BS Csan CPC 02 &lt;SAP&gt; 3_2-DRE 2" xfId="25575"/>
    <cellStyle name="s_Valuation _BS Csan CPC 02 &lt;SAP&gt; 3_2-DRE_3-Balanço" xfId="25576"/>
    <cellStyle name="s_Valuation _BS Csan CPC 02 &lt;SAP&gt; 3_2-DRE_3-Balanço_Mapa variáveis" xfId="25577"/>
    <cellStyle name="s_Valuation _BS Csan CPC 02 &lt;SAP&gt; 3_2-DRE_3-Balanço_Variavel" xfId="25578"/>
    <cellStyle name="s_Valuation _BS Csan CPC 02 &lt;SAP&gt; 3_2-DRE_Dep_Judiciais-Contingências" xfId="25579"/>
    <cellStyle name="s_Valuation _BS Csan CPC 02 &lt;SAP&gt; 3_2-DRE_DFC Gerencial" xfId="25580"/>
    <cellStyle name="s_Valuation _BS Csan CPC 02 &lt;SAP&gt; 3_2-DRE_DMPL" xfId="25581"/>
    <cellStyle name="s_Valuation _BS Csan CPC 02 &lt;SAP&gt; 3_2-DRE_Mapa variáveis" xfId="25582"/>
    <cellStyle name="s_Valuation _BS Csan CPC 02 &lt;SAP&gt; 3_2-DRE_Variavel" xfId="25583"/>
    <cellStyle name="s_Valuation _BS Csan CPC 02 &lt;SAP&gt; 3_3-Balanço" xfId="25584"/>
    <cellStyle name="s_Valuation _BS Csan CPC 02 &lt;SAP&gt; 3_3-Balanço_Mapa variáveis" xfId="25585"/>
    <cellStyle name="s_Valuation _BS Csan CPC 02 &lt;SAP&gt; 3_3-Balanço_Variavel" xfId="25586"/>
    <cellStyle name="s_Valuation _BS Csan CPC 02 &lt;SAP&gt; 3_7-Estoque" xfId="25587"/>
    <cellStyle name="s_Valuation _BS Csan CPC 02 &lt;SAP&gt; 3_Despesas operacionais " xfId="25588"/>
    <cellStyle name="s_Valuation _BS Csan CPC 02 &lt;SAP&gt; 3_Mapa variáveis" xfId="25589"/>
    <cellStyle name="s_Valuation _BS Csan CPC 02 &lt;SAP&gt; 3_P&amp;L Raízen Combs" xfId="25590"/>
    <cellStyle name="s_Valuation _BS Csan CPC 02 &lt;SAP&gt; 3_P&amp;L RUMO" xfId="25591"/>
    <cellStyle name="s_Valuation _BS Csan CPC 02 &lt;SAP&gt; 3_Variavel" xfId="25592"/>
    <cellStyle name="s_Valuation _BS Csan CPC 02 &lt;SAP&gt; 3_Working Capital" xfId="25593"/>
    <cellStyle name="s_Valuation _BS Csan CPC 02 &lt;SAP&gt; 4" xfId="25594"/>
    <cellStyle name="s_Valuation _BS Csan CPC 02 &lt;SAP&gt; 4 2" xfId="25595"/>
    <cellStyle name="s_Valuation _BS Csan CPC 02 &lt;SAP&gt; 4 2_15-FINANCEIRAS" xfId="25596"/>
    <cellStyle name="s_Valuation _BS Csan CPC 02 &lt;SAP&gt; 4_15-FINANCEIRAS" xfId="25597"/>
    <cellStyle name="s_Valuation _BS Csan CPC 02 &lt;SAP&gt; 4_15-FINANCEIRAS_1" xfId="25598"/>
    <cellStyle name="s_Valuation _BS Csan CPC 02 &lt;SAP&gt; 4_2-DRE" xfId="25599"/>
    <cellStyle name="s_Valuation _BS Csan CPC 02 &lt;SAP&gt; 4_2-DRE 2" xfId="25600"/>
    <cellStyle name="s_Valuation _BS Csan CPC 02 &lt;SAP&gt; 4_2-DRE_3-Balanço" xfId="25601"/>
    <cellStyle name="s_Valuation _BS Csan CPC 02 &lt;SAP&gt; 4_2-DRE_3-Balanço_Mapa variáveis" xfId="25602"/>
    <cellStyle name="s_Valuation _BS Csan CPC 02 &lt;SAP&gt; 4_2-DRE_3-Balanço_Variavel" xfId="25603"/>
    <cellStyle name="s_Valuation _BS Csan CPC 02 &lt;SAP&gt; 4_2-DRE_Dep_Judiciais-Contingências" xfId="25604"/>
    <cellStyle name="s_Valuation _BS Csan CPC 02 &lt;SAP&gt; 4_2-DRE_DFC Gerencial" xfId="25605"/>
    <cellStyle name="s_Valuation _BS Csan CPC 02 &lt;SAP&gt; 4_2-DRE_DMPL" xfId="25606"/>
    <cellStyle name="s_Valuation _BS Csan CPC 02 &lt;SAP&gt; 4_2-DRE_Mapa variáveis" xfId="25607"/>
    <cellStyle name="s_Valuation _BS Csan CPC 02 &lt;SAP&gt; 4_2-DRE_Variavel" xfId="25608"/>
    <cellStyle name="s_Valuation _BS Csan CPC 02 &lt;SAP&gt; 4_3-Balanço" xfId="25609"/>
    <cellStyle name="s_Valuation _BS Csan CPC 02 &lt;SAP&gt; 4_3-Balanço_Mapa variáveis" xfId="25610"/>
    <cellStyle name="s_Valuation _BS Csan CPC 02 &lt;SAP&gt; 4_3-Balanço_Variavel" xfId="25611"/>
    <cellStyle name="s_Valuation _BS Csan CPC 02 &lt;SAP&gt; 4_Dep_Judiciais-Contingências" xfId="25612"/>
    <cellStyle name="s_Valuation _BS Csan CPC 02 &lt;SAP&gt; 4_DFC Gerencial" xfId="25613"/>
    <cellStyle name="s_Valuation _BS Csan CPC 02 &lt;SAP&gt; 4_DMPL" xfId="25614"/>
    <cellStyle name="s_Valuation _BS Csan CPC 02 &lt;SAP&gt; 4_Mapa variáveis" xfId="25615"/>
    <cellStyle name="s_Valuation _BS Csan CPC 02 &lt;SAP&gt; 4_P&amp;L RUMO" xfId="25616"/>
    <cellStyle name="s_Valuation _BS Csan CPC 02 &lt;SAP&gt; 4_Variavel" xfId="25617"/>
    <cellStyle name="s_Valuation _BS Csan CPC 02 &lt;SAP&gt; 5" xfId="25618"/>
    <cellStyle name="s_Valuation _BS Csan CPC 02 &lt;SAP&gt; 5_15-FINANCEIRAS" xfId="25619"/>
    <cellStyle name="s_Valuation _BS Csan CPC 02 &lt;SAP&gt; 5_Mapa variáveis" xfId="25620"/>
    <cellStyle name="s_Valuation _BS Csan CPC 02 &lt;SAP&gt; 5_Variavel" xfId="25621"/>
    <cellStyle name="s_Valuation _BS Csan CPC 02 &lt;SAP&gt; 6" xfId="25622"/>
    <cellStyle name="s_Valuation _BS Csan CPC 02 &lt;SAP&gt; 6_COMGAS" xfId="25623"/>
    <cellStyle name="s_Valuation _BS Csan CPC 02 &lt;SAP&gt; 6_Mapa variáveis" xfId="25624"/>
    <cellStyle name="s_Valuation _BS Csan CPC 02 &lt;SAP&gt; 6_OUTROS NEGÓCIOS" xfId="25625"/>
    <cellStyle name="s_Valuation _BS Csan CPC 02 &lt;SAP&gt; 6_RUMO" xfId="25626"/>
    <cellStyle name="s_Valuation _BS Csan CPC 02 &lt;SAP&gt; 6_Variavel" xfId="25627"/>
    <cellStyle name="s_Valuation _BS Csan CPC 02 &lt;SAP&gt; 7" xfId="25628"/>
    <cellStyle name="s_Valuation _BS Csan CPC 02 &lt;SAP&gt; 8" xfId="25629"/>
    <cellStyle name="s_Valuation _BS Csan CPC 02 &lt;SAP&gt; 9" xfId="25630"/>
    <cellStyle name="s_Valuation _BS Csan CPC 02 &lt;SAP&gt;_13-Endividamento" xfId="25631"/>
    <cellStyle name="s_Valuation _BS Csan CPC 02 &lt;SAP&gt;_13-Endividamento 2" xfId="25632"/>
    <cellStyle name="s_Valuation _BS Csan CPC 02 &lt;SAP&gt;_13-Endividamento_Despesas operacionais " xfId="25633"/>
    <cellStyle name="s_Valuation _BS Csan CPC 02 &lt;SAP&gt;_13-Endividamento_Working Capital" xfId="25634"/>
    <cellStyle name="s_Valuation _BS Csan CPC 02 &lt;SAP&gt;_14-G&amp;A" xfId="25635"/>
    <cellStyle name="s_Valuation _BS Csan CPC 02 &lt;SAP&gt;_14-G&amp;A 2" xfId="25636"/>
    <cellStyle name="s_Valuation _BS Csan CPC 02 &lt;SAP&gt;_14-G&amp;A_2-DRE" xfId="25637"/>
    <cellStyle name="s_Valuation _BS Csan CPC 02 &lt;SAP&gt;_14-G&amp;A_2-DRE 2" xfId="25638"/>
    <cellStyle name="s_Valuation _BS Csan CPC 02 &lt;SAP&gt;_14-G&amp;A_2-DRE_3-Balanço" xfId="25639"/>
    <cellStyle name="s_Valuation _BS Csan CPC 02 &lt;SAP&gt;_14-G&amp;A_2-DRE_3-Balanço_Mapa variáveis" xfId="25640"/>
    <cellStyle name="s_Valuation _BS Csan CPC 02 &lt;SAP&gt;_14-G&amp;A_2-DRE_3-Balanço_Variavel" xfId="25641"/>
    <cellStyle name="s_Valuation _BS Csan CPC 02 &lt;SAP&gt;_14-G&amp;A_2-DRE_Dep_Judiciais-Contingências" xfId="25642"/>
    <cellStyle name="s_Valuation _BS Csan CPC 02 &lt;SAP&gt;_14-G&amp;A_2-DRE_DFC Gerencial" xfId="25643"/>
    <cellStyle name="s_Valuation _BS Csan CPC 02 &lt;SAP&gt;_14-G&amp;A_2-DRE_DMPL" xfId="25644"/>
    <cellStyle name="s_Valuation _BS Csan CPC 02 &lt;SAP&gt;_14-G&amp;A_2-DRE_Mapa variáveis" xfId="25645"/>
    <cellStyle name="s_Valuation _BS Csan CPC 02 &lt;SAP&gt;_14-G&amp;A_2-DRE_Variavel" xfId="25646"/>
    <cellStyle name="s_Valuation _BS Csan CPC 02 &lt;SAP&gt;_14-G&amp;A_3-Balanço" xfId="25647"/>
    <cellStyle name="s_Valuation _BS Csan CPC 02 &lt;SAP&gt;_14-G&amp;A_3-Balanço_Mapa variáveis" xfId="25648"/>
    <cellStyle name="s_Valuation _BS Csan CPC 02 &lt;SAP&gt;_14-G&amp;A_3-Balanço_Variavel" xfId="25649"/>
    <cellStyle name="s_Valuation _BS Csan CPC 02 &lt;SAP&gt;_14-G&amp;A_Dep_Judiciais-Contingências" xfId="25650"/>
    <cellStyle name="s_Valuation _BS Csan CPC 02 &lt;SAP&gt;_14-G&amp;A_DFC Gerencial" xfId="25651"/>
    <cellStyle name="s_Valuation _BS Csan CPC 02 &lt;SAP&gt;_14-G&amp;A_DMPL" xfId="25652"/>
    <cellStyle name="s_Valuation _BS Csan CPC 02 &lt;SAP&gt;_14-G&amp;A_Mapa variáveis" xfId="25653"/>
    <cellStyle name="s_Valuation _BS Csan CPC 02 &lt;SAP&gt;_14-G&amp;A_Variavel" xfId="25654"/>
    <cellStyle name="s_Valuation _BS Csan CPC 02 &lt;SAP&gt;_15-FINANCEIRAS" xfId="25655"/>
    <cellStyle name="s_Valuation _BS Csan CPC 02 &lt;SAP&gt;_15-FINANCEIRAS_1" xfId="25656"/>
    <cellStyle name="s_Valuation _BS Csan CPC 02 &lt;SAP&gt;_1-Indicadores" xfId="25657"/>
    <cellStyle name="s_Valuation _BS Csan CPC 02 &lt;SAP&gt;_1-Indicadores 2" xfId="25658"/>
    <cellStyle name="s_Valuation _BS Csan CPC 02 &lt;SAP&gt;_1-Indicadores_Mapa variáveis" xfId="25659"/>
    <cellStyle name="s_Valuation _BS Csan CPC 02 &lt;SAP&gt;_1-Indicadores_Variavel" xfId="25660"/>
    <cellStyle name="s_Valuation _BS Csan CPC 02 &lt;SAP&gt;_26_Instrumentos Financeiros" xfId="25661"/>
    <cellStyle name="s_Valuation _BS Csan CPC 02 &lt;SAP&gt;_26_Instrumentos Financeiros 2" xfId="25662"/>
    <cellStyle name="s_Valuation _BS Csan CPC 02 &lt;SAP&gt;_26_Instrumentos Financeiros 2_15-FINANCEIRAS" xfId="25663"/>
    <cellStyle name="s_Valuation _BS Csan CPC 02 &lt;SAP&gt;_26_Instrumentos Financeiros_1" xfId="25664"/>
    <cellStyle name="s_Valuation _BS Csan CPC 02 &lt;SAP&gt;_26_Instrumentos Financeiros_1 2" xfId="25665"/>
    <cellStyle name="s_Valuation _BS Csan CPC 02 &lt;SAP&gt;_26_Instrumentos Financeiros_1 2_15-FINANCEIRAS" xfId="25666"/>
    <cellStyle name="s_Valuation _BS Csan CPC 02 &lt;SAP&gt;_26_Instrumentos Financeiros_1_15-FINANCEIRAS" xfId="25667"/>
    <cellStyle name="s_Valuation _BS Csan CPC 02 &lt;SAP&gt;_26_Instrumentos Financeiros_1_15-FINANCEIRAS_1" xfId="25668"/>
    <cellStyle name="s_Valuation _BS Csan CPC 02 &lt;SAP&gt;_26_Instrumentos Financeiros_1_2-DRE" xfId="25669"/>
    <cellStyle name="s_Valuation _BS Csan CPC 02 &lt;SAP&gt;_26_Instrumentos Financeiros_1_2-DRE 2" xfId="25670"/>
    <cellStyle name="s_Valuation _BS Csan CPC 02 &lt;SAP&gt;_26_Instrumentos Financeiros_1_2-DRE_3-Balanço" xfId="25671"/>
    <cellStyle name="s_Valuation _BS Csan CPC 02 &lt;SAP&gt;_26_Instrumentos Financeiros_1_2-DRE_3-Balanço_Mapa variáveis" xfId="25672"/>
    <cellStyle name="s_Valuation _BS Csan CPC 02 &lt;SAP&gt;_26_Instrumentos Financeiros_1_2-DRE_3-Balanço_Variavel" xfId="25673"/>
    <cellStyle name="s_Valuation _BS Csan CPC 02 &lt;SAP&gt;_26_Instrumentos Financeiros_1_2-DRE_Dep_Judiciais-Contingências" xfId="25674"/>
    <cellStyle name="s_Valuation _BS Csan CPC 02 &lt;SAP&gt;_26_Instrumentos Financeiros_1_2-DRE_DFC Gerencial" xfId="25675"/>
    <cellStyle name="s_Valuation _BS Csan CPC 02 &lt;SAP&gt;_26_Instrumentos Financeiros_1_2-DRE_DMPL" xfId="25676"/>
    <cellStyle name="s_Valuation _BS Csan CPC 02 &lt;SAP&gt;_26_Instrumentos Financeiros_1_2-DRE_Mapa variáveis" xfId="25677"/>
    <cellStyle name="s_Valuation _BS Csan CPC 02 &lt;SAP&gt;_26_Instrumentos Financeiros_1_2-DRE_Variavel" xfId="25678"/>
    <cellStyle name="s_Valuation _BS Csan CPC 02 &lt;SAP&gt;_26_Instrumentos Financeiros_1_3-Balanço" xfId="25679"/>
    <cellStyle name="s_Valuation _BS Csan CPC 02 &lt;SAP&gt;_26_Instrumentos Financeiros_1_3-Balanço_Mapa variáveis" xfId="25680"/>
    <cellStyle name="s_Valuation _BS Csan CPC 02 &lt;SAP&gt;_26_Instrumentos Financeiros_1_3-Balanço_Variavel" xfId="25681"/>
    <cellStyle name="s_Valuation _BS Csan CPC 02 &lt;SAP&gt;_26_Instrumentos Financeiros_1_7-Estoque" xfId="25682"/>
    <cellStyle name="s_Valuation _BS Csan CPC 02 &lt;SAP&gt;_26_Instrumentos Financeiros_1_Despesas operacionais " xfId="25683"/>
    <cellStyle name="s_Valuation _BS Csan CPC 02 &lt;SAP&gt;_26_Instrumentos Financeiros_1_Mapa variáveis" xfId="25684"/>
    <cellStyle name="s_Valuation _BS Csan CPC 02 &lt;SAP&gt;_26_Instrumentos Financeiros_1_P&amp;L Raízen Combs" xfId="25685"/>
    <cellStyle name="s_Valuation _BS Csan CPC 02 &lt;SAP&gt;_26_Instrumentos Financeiros_1_P&amp;L RUMO" xfId="25686"/>
    <cellStyle name="s_Valuation _BS Csan CPC 02 &lt;SAP&gt;_26_Instrumentos Financeiros_1_Variavel" xfId="25687"/>
    <cellStyle name="s_Valuation _BS Csan CPC 02 &lt;SAP&gt;_26_Instrumentos Financeiros_1_Working Capital" xfId="25688"/>
    <cellStyle name="s_Valuation _BS Csan CPC 02 &lt;SAP&gt;_26_Instrumentos Financeiros_15-FINANCEIRAS" xfId="25689"/>
    <cellStyle name="s_Valuation _BS Csan CPC 02 &lt;SAP&gt;_26_Instrumentos Financeiros_15-FINANCEIRAS_1" xfId="25690"/>
    <cellStyle name="s_Valuation _BS Csan CPC 02 &lt;SAP&gt;_26_Instrumentos Financeiros_2-DRE" xfId="25691"/>
    <cellStyle name="s_Valuation _BS Csan CPC 02 &lt;SAP&gt;_26_Instrumentos Financeiros_2-DRE 2" xfId="25692"/>
    <cellStyle name="s_Valuation _BS Csan CPC 02 &lt;SAP&gt;_26_Instrumentos Financeiros_2-DRE_3-Balanço" xfId="25693"/>
    <cellStyle name="s_Valuation _BS Csan CPC 02 &lt;SAP&gt;_26_Instrumentos Financeiros_2-DRE_3-Balanço_Mapa variáveis" xfId="25694"/>
    <cellStyle name="s_Valuation _BS Csan CPC 02 &lt;SAP&gt;_26_Instrumentos Financeiros_2-DRE_3-Balanço_Variavel" xfId="25695"/>
    <cellStyle name="s_Valuation _BS Csan CPC 02 &lt;SAP&gt;_26_Instrumentos Financeiros_2-DRE_Dep_Judiciais-Contingências" xfId="25696"/>
    <cellStyle name="s_Valuation _BS Csan CPC 02 &lt;SAP&gt;_26_Instrumentos Financeiros_2-DRE_DFC Gerencial" xfId="25697"/>
    <cellStyle name="s_Valuation _BS Csan CPC 02 &lt;SAP&gt;_26_Instrumentos Financeiros_2-DRE_DMPL" xfId="25698"/>
    <cellStyle name="s_Valuation _BS Csan CPC 02 &lt;SAP&gt;_26_Instrumentos Financeiros_2-DRE_Mapa variáveis" xfId="25699"/>
    <cellStyle name="s_Valuation _BS Csan CPC 02 &lt;SAP&gt;_26_Instrumentos Financeiros_2-DRE_Variavel" xfId="25700"/>
    <cellStyle name="s_Valuation _BS Csan CPC 02 &lt;SAP&gt;_26_Instrumentos Financeiros_3-Balanço" xfId="25701"/>
    <cellStyle name="s_Valuation _BS Csan CPC 02 &lt;SAP&gt;_26_Instrumentos Financeiros_3-Balanço_Mapa variáveis" xfId="25702"/>
    <cellStyle name="s_Valuation _BS Csan CPC 02 &lt;SAP&gt;_26_Instrumentos Financeiros_3-Balanço_Variavel" xfId="25703"/>
    <cellStyle name="s_Valuation _BS Csan CPC 02 &lt;SAP&gt;_26_Instrumentos Financeiros_7-Estoque" xfId="25704"/>
    <cellStyle name="s_Valuation _BS Csan CPC 02 &lt;SAP&gt;_26_Instrumentos Financeiros_Despesas operacionais " xfId="25705"/>
    <cellStyle name="s_Valuation _BS Csan CPC 02 &lt;SAP&gt;_26_Instrumentos Financeiros_Mapa variáveis" xfId="25706"/>
    <cellStyle name="s_Valuation _BS Csan CPC 02 &lt;SAP&gt;_26_Instrumentos Financeiros_P&amp;L Raízen Combs" xfId="25707"/>
    <cellStyle name="s_Valuation _BS Csan CPC 02 &lt;SAP&gt;_26_Instrumentos Financeiros_P&amp;L RUMO" xfId="25708"/>
    <cellStyle name="s_Valuation _BS Csan CPC 02 &lt;SAP&gt;_26_Instrumentos Financeiros_Variavel" xfId="25709"/>
    <cellStyle name="s_Valuation _BS Csan CPC 02 &lt;SAP&gt;_26_Instrumentos Financeiros_Working Capital" xfId="25710"/>
    <cellStyle name="s_Valuation _BS Csan CPC 02 &lt;SAP&gt;_2-DRE" xfId="25711"/>
    <cellStyle name="s_Valuation _BS Csan CPC 02 &lt;SAP&gt;_2-DRE 2" xfId="25712"/>
    <cellStyle name="s_Valuation _BS Csan CPC 02 &lt;SAP&gt;_2-DRE 2_15-FINANCEIRAS" xfId="25713"/>
    <cellStyle name="s_Valuation _BS Csan CPC 02 &lt;SAP&gt;_2-DRE_1" xfId="25714"/>
    <cellStyle name="s_Valuation _BS Csan CPC 02 &lt;SAP&gt;_2-DRE_1 2" xfId="25715"/>
    <cellStyle name="s_Valuation _BS Csan CPC 02 &lt;SAP&gt;_2-DRE_1_3-Balanço" xfId="25716"/>
    <cellStyle name="s_Valuation _BS Csan CPC 02 &lt;SAP&gt;_2-DRE_1_3-Balanço_Mapa variáveis" xfId="25717"/>
    <cellStyle name="s_Valuation _BS Csan CPC 02 &lt;SAP&gt;_2-DRE_1_3-Balanço_Variavel" xfId="25718"/>
    <cellStyle name="s_Valuation _BS Csan CPC 02 &lt;SAP&gt;_2-DRE_1_Dep_Judiciais-Contingências" xfId="25719"/>
    <cellStyle name="s_Valuation _BS Csan CPC 02 &lt;SAP&gt;_2-DRE_1_DFC Gerencial" xfId="25720"/>
    <cellStyle name="s_Valuation _BS Csan CPC 02 &lt;SAP&gt;_2-DRE_1_DMPL" xfId="25721"/>
    <cellStyle name="s_Valuation _BS Csan CPC 02 &lt;SAP&gt;_2-DRE_1_Mapa variáveis" xfId="25722"/>
    <cellStyle name="s_Valuation _BS Csan CPC 02 &lt;SAP&gt;_2-DRE_1_Variavel" xfId="25723"/>
    <cellStyle name="s_Valuation _BS Csan CPC 02 &lt;SAP&gt;_2-DRE_15-FINANCEIRAS" xfId="25724"/>
    <cellStyle name="s_Valuation _BS Csan CPC 02 &lt;SAP&gt;_2-DRE_15-FINANCEIRAS_1" xfId="25725"/>
    <cellStyle name="s_Valuation _BS Csan CPC 02 &lt;SAP&gt;_2-DRE_2-DRE" xfId="25726"/>
    <cellStyle name="s_Valuation _BS Csan CPC 02 &lt;SAP&gt;_2-DRE_2-DRE 2" xfId="25727"/>
    <cellStyle name="s_Valuation _BS Csan CPC 02 &lt;SAP&gt;_2-DRE_2-DRE_3-Balanço" xfId="25728"/>
    <cellStyle name="s_Valuation _BS Csan CPC 02 &lt;SAP&gt;_2-DRE_2-DRE_3-Balanço_Mapa variáveis" xfId="25729"/>
    <cellStyle name="s_Valuation _BS Csan CPC 02 &lt;SAP&gt;_2-DRE_2-DRE_3-Balanço_Variavel" xfId="25730"/>
    <cellStyle name="s_Valuation _BS Csan CPC 02 &lt;SAP&gt;_2-DRE_2-DRE_Dep_Judiciais-Contingências" xfId="25731"/>
    <cellStyle name="s_Valuation _BS Csan CPC 02 &lt;SAP&gt;_2-DRE_2-DRE_DFC Gerencial" xfId="25732"/>
    <cellStyle name="s_Valuation _BS Csan CPC 02 &lt;SAP&gt;_2-DRE_2-DRE_DMPL" xfId="25733"/>
    <cellStyle name="s_Valuation _BS Csan CPC 02 &lt;SAP&gt;_2-DRE_2-DRE_Mapa variáveis" xfId="25734"/>
    <cellStyle name="s_Valuation _BS Csan CPC 02 &lt;SAP&gt;_2-DRE_2-DRE_Variavel" xfId="25735"/>
    <cellStyle name="s_Valuation _BS Csan CPC 02 &lt;SAP&gt;_2-DRE_3-Balanço" xfId="25736"/>
    <cellStyle name="s_Valuation _BS Csan CPC 02 &lt;SAP&gt;_2-DRE_3-Balanço_Mapa variáveis" xfId="25737"/>
    <cellStyle name="s_Valuation _BS Csan CPC 02 &lt;SAP&gt;_2-DRE_3-Balanço_Variavel" xfId="25738"/>
    <cellStyle name="s_Valuation _BS Csan CPC 02 &lt;SAP&gt;_2-DRE_7-Estoque" xfId="25739"/>
    <cellStyle name="s_Valuation _BS Csan CPC 02 &lt;SAP&gt;_2-DRE_Despesas operacionais " xfId="25740"/>
    <cellStyle name="s_Valuation _BS Csan CPC 02 &lt;SAP&gt;_2-DRE_Mapa variáveis" xfId="25741"/>
    <cellStyle name="s_Valuation _BS Csan CPC 02 &lt;SAP&gt;_2-DRE_P&amp;L Raízen Combs" xfId="25742"/>
    <cellStyle name="s_Valuation _BS Csan CPC 02 &lt;SAP&gt;_2-DRE_P&amp;L RUMO" xfId="25743"/>
    <cellStyle name="s_Valuation _BS Csan CPC 02 &lt;SAP&gt;_2-DRE_Variavel" xfId="25744"/>
    <cellStyle name="s_Valuation _BS Csan CPC 02 &lt;SAP&gt;_2-DRE_Working Capital" xfId="25745"/>
    <cellStyle name="s_Valuation _BS Csan CPC 02 &lt;SAP&gt;_3-Balanço" xfId="25746"/>
    <cellStyle name="s_Valuation _BS Csan CPC 02 &lt;SAP&gt;_3-Balanço 2" xfId="25747"/>
    <cellStyle name="s_Valuation _BS Csan CPC 02 &lt;SAP&gt;_3-Balanço 2_15-FINANCEIRAS" xfId="25748"/>
    <cellStyle name="s_Valuation _BS Csan CPC 02 &lt;SAP&gt;_3-Balanço_1" xfId="25749"/>
    <cellStyle name="s_Valuation _BS Csan CPC 02 &lt;SAP&gt;_3-Balanço_1 2" xfId="25750"/>
    <cellStyle name="s_Valuation _BS Csan CPC 02 &lt;SAP&gt;_3-Balanço_1 2_15-FINANCEIRAS" xfId="25751"/>
    <cellStyle name="s_Valuation _BS Csan CPC 02 &lt;SAP&gt;_3-Balanço_1_15-FINANCEIRAS" xfId="25752"/>
    <cellStyle name="s_Valuation _BS Csan CPC 02 &lt;SAP&gt;_3-Balanço_1_15-FINANCEIRAS_1" xfId="25753"/>
    <cellStyle name="s_Valuation _BS Csan CPC 02 &lt;SAP&gt;_3-Balanço_1_2-DRE" xfId="25754"/>
    <cellStyle name="s_Valuation _BS Csan CPC 02 &lt;SAP&gt;_3-Balanço_1_2-DRE 2" xfId="25755"/>
    <cellStyle name="s_Valuation _BS Csan CPC 02 &lt;SAP&gt;_3-Balanço_1_2-DRE_3-Balanço" xfId="25756"/>
    <cellStyle name="s_Valuation _BS Csan CPC 02 &lt;SAP&gt;_3-Balanço_1_2-DRE_3-Balanço_Mapa variáveis" xfId="25757"/>
    <cellStyle name="s_Valuation _BS Csan CPC 02 &lt;SAP&gt;_3-Balanço_1_2-DRE_3-Balanço_Variavel" xfId="25758"/>
    <cellStyle name="s_Valuation _BS Csan CPC 02 &lt;SAP&gt;_3-Balanço_1_2-DRE_Dep_Judiciais-Contingências" xfId="25759"/>
    <cellStyle name="s_Valuation _BS Csan CPC 02 &lt;SAP&gt;_3-Balanço_1_2-DRE_DFC Gerencial" xfId="25760"/>
    <cellStyle name="s_Valuation _BS Csan CPC 02 &lt;SAP&gt;_3-Balanço_1_2-DRE_DMPL" xfId="25761"/>
    <cellStyle name="s_Valuation _BS Csan CPC 02 &lt;SAP&gt;_3-Balanço_1_2-DRE_Mapa variáveis" xfId="25762"/>
    <cellStyle name="s_Valuation _BS Csan CPC 02 &lt;SAP&gt;_3-Balanço_1_2-DRE_Variavel" xfId="25763"/>
    <cellStyle name="s_Valuation _BS Csan CPC 02 &lt;SAP&gt;_3-Balanço_1_3-Balanço" xfId="25764"/>
    <cellStyle name="s_Valuation _BS Csan CPC 02 &lt;SAP&gt;_3-Balanço_1_3-Balanço_Mapa variáveis" xfId="25765"/>
    <cellStyle name="s_Valuation _BS Csan CPC 02 &lt;SAP&gt;_3-Balanço_1_3-Balanço_Variavel" xfId="25766"/>
    <cellStyle name="s_Valuation _BS Csan CPC 02 &lt;SAP&gt;_3-Balanço_1_7-Estoque" xfId="25767"/>
    <cellStyle name="s_Valuation _BS Csan CPC 02 &lt;SAP&gt;_3-Balanço_1_Despesas operacionais " xfId="25768"/>
    <cellStyle name="s_Valuation _BS Csan CPC 02 &lt;SAP&gt;_3-Balanço_1_Mapa variáveis" xfId="25769"/>
    <cellStyle name="s_Valuation _BS Csan CPC 02 &lt;SAP&gt;_3-Balanço_1_P&amp;L Raízen Combs" xfId="25770"/>
    <cellStyle name="s_Valuation _BS Csan CPC 02 &lt;SAP&gt;_3-Balanço_1_P&amp;L RUMO" xfId="25771"/>
    <cellStyle name="s_Valuation _BS Csan CPC 02 &lt;SAP&gt;_3-Balanço_1_Variavel" xfId="25772"/>
    <cellStyle name="s_Valuation _BS Csan CPC 02 &lt;SAP&gt;_3-Balanço_1_Working Capital" xfId="25773"/>
    <cellStyle name="s_Valuation _BS Csan CPC 02 &lt;SAP&gt;_3-Balanço_15-FINANCEIRAS" xfId="25774"/>
    <cellStyle name="s_Valuation _BS Csan CPC 02 &lt;SAP&gt;_3-Balanço_15-FINANCEIRAS_1" xfId="25775"/>
    <cellStyle name="s_Valuation _BS Csan CPC 02 &lt;SAP&gt;_3-Balanço_2" xfId="25776"/>
    <cellStyle name="s_Valuation _BS Csan CPC 02 &lt;SAP&gt;_3-Balanço_2_Mapa variáveis" xfId="25777"/>
    <cellStyle name="s_Valuation _BS Csan CPC 02 &lt;SAP&gt;_3-Balanço_2_Variavel" xfId="25778"/>
    <cellStyle name="s_Valuation _BS Csan CPC 02 &lt;SAP&gt;_3-Balanço_2-DRE" xfId="25779"/>
    <cellStyle name="s_Valuation _BS Csan CPC 02 &lt;SAP&gt;_3-Balanço_2-DRE 2" xfId="25780"/>
    <cellStyle name="s_Valuation _BS Csan CPC 02 &lt;SAP&gt;_3-Balanço_2-DRE_3-Balanço" xfId="25781"/>
    <cellStyle name="s_Valuation _BS Csan CPC 02 &lt;SAP&gt;_3-Balanço_2-DRE_3-Balanço_Mapa variáveis" xfId="25782"/>
    <cellStyle name="s_Valuation _BS Csan CPC 02 &lt;SAP&gt;_3-Balanço_2-DRE_3-Balanço_Variavel" xfId="25783"/>
    <cellStyle name="s_Valuation _BS Csan CPC 02 &lt;SAP&gt;_3-Balanço_2-DRE_Dep_Judiciais-Contingências" xfId="25784"/>
    <cellStyle name="s_Valuation _BS Csan CPC 02 &lt;SAP&gt;_3-Balanço_2-DRE_DFC Gerencial" xfId="25785"/>
    <cellStyle name="s_Valuation _BS Csan CPC 02 &lt;SAP&gt;_3-Balanço_2-DRE_DMPL" xfId="25786"/>
    <cellStyle name="s_Valuation _BS Csan CPC 02 &lt;SAP&gt;_3-Balanço_2-DRE_Mapa variáveis" xfId="25787"/>
    <cellStyle name="s_Valuation _BS Csan CPC 02 &lt;SAP&gt;_3-Balanço_2-DRE_Variavel" xfId="25788"/>
    <cellStyle name="s_Valuation _BS Csan CPC 02 &lt;SAP&gt;_3-Balanço_3" xfId="25789"/>
    <cellStyle name="s_Valuation _BS Csan CPC 02 &lt;SAP&gt;_3-Balanço_3-Balanço" xfId="25790"/>
    <cellStyle name="s_Valuation _BS Csan CPC 02 &lt;SAP&gt;_3-Balanço_3-Balanço_Mapa variáveis" xfId="25791"/>
    <cellStyle name="s_Valuation _BS Csan CPC 02 &lt;SAP&gt;_3-Balanço_3-Balanço_Variavel" xfId="25792"/>
    <cellStyle name="s_Valuation _BS Csan CPC 02 &lt;SAP&gt;_3-Balanço_7-Estoque" xfId="25793"/>
    <cellStyle name="s_Valuation _BS Csan CPC 02 &lt;SAP&gt;_3-Balanço_Despesas operacionais " xfId="25794"/>
    <cellStyle name="s_Valuation _BS Csan CPC 02 &lt;SAP&gt;_3-Balanço_Mapa variáveis" xfId="25795"/>
    <cellStyle name="s_Valuation _BS Csan CPC 02 &lt;SAP&gt;_3-Balanço_P&amp;L Raízen Combs" xfId="25796"/>
    <cellStyle name="s_Valuation _BS Csan CPC 02 &lt;SAP&gt;_3-Balanço_P&amp;L RUMO" xfId="25797"/>
    <cellStyle name="s_Valuation _BS Csan CPC 02 &lt;SAP&gt;_3-Balanço_Variavel" xfId="25798"/>
    <cellStyle name="s_Valuation _BS Csan CPC 02 &lt;SAP&gt;_3-Balanço_Working Capital" xfId="25799"/>
    <cellStyle name="s_Valuation _BS Csan CPC 02 &lt;SAP&gt;_4-DMPL" xfId="25800"/>
    <cellStyle name="s_Valuation _BS Csan CPC 02 &lt;SAP&gt;_4-DMPL 2" xfId="25801"/>
    <cellStyle name="s_Valuation _BS Csan CPC 02 &lt;SAP&gt;_4-DMPL 2_15-FINANCEIRAS" xfId="25802"/>
    <cellStyle name="s_Valuation _BS Csan CPC 02 &lt;SAP&gt;_4-DMPL_15-FINANCEIRAS" xfId="25803"/>
    <cellStyle name="s_Valuation _BS Csan CPC 02 &lt;SAP&gt;_4-DMPL_15-FINANCEIRAS_1" xfId="25804"/>
    <cellStyle name="s_Valuation _BS Csan CPC 02 &lt;SAP&gt;_4-DMPL_2-DRE" xfId="25805"/>
    <cellStyle name="s_Valuation _BS Csan CPC 02 &lt;SAP&gt;_4-DMPL_2-DRE 2" xfId="25806"/>
    <cellStyle name="s_Valuation _BS Csan CPC 02 &lt;SAP&gt;_4-DMPL_2-DRE_3-Balanço" xfId="25807"/>
    <cellStyle name="s_Valuation _BS Csan CPC 02 &lt;SAP&gt;_4-DMPL_2-DRE_3-Balanço_Mapa variáveis" xfId="25808"/>
    <cellStyle name="s_Valuation _BS Csan CPC 02 &lt;SAP&gt;_4-DMPL_2-DRE_3-Balanço_Variavel" xfId="25809"/>
    <cellStyle name="s_Valuation _BS Csan CPC 02 &lt;SAP&gt;_4-DMPL_2-DRE_Dep_Judiciais-Contingências" xfId="25810"/>
    <cellStyle name="s_Valuation _BS Csan CPC 02 &lt;SAP&gt;_4-DMPL_2-DRE_DFC Gerencial" xfId="25811"/>
    <cellStyle name="s_Valuation _BS Csan CPC 02 &lt;SAP&gt;_4-DMPL_2-DRE_DMPL" xfId="25812"/>
    <cellStyle name="s_Valuation _BS Csan CPC 02 &lt;SAP&gt;_4-DMPL_2-DRE_Mapa variáveis" xfId="25813"/>
    <cellStyle name="s_Valuation _BS Csan CPC 02 &lt;SAP&gt;_4-DMPL_2-DRE_Variavel" xfId="25814"/>
    <cellStyle name="s_Valuation _BS Csan CPC 02 &lt;SAP&gt;_4-DMPL_3-Balanço" xfId="25815"/>
    <cellStyle name="s_Valuation _BS Csan CPC 02 &lt;SAP&gt;_4-DMPL_3-Balanço_Mapa variáveis" xfId="25816"/>
    <cellStyle name="s_Valuation _BS Csan CPC 02 &lt;SAP&gt;_4-DMPL_3-Balanço_Variavel" xfId="25817"/>
    <cellStyle name="s_Valuation _BS Csan CPC 02 &lt;SAP&gt;_4-DMPL_Dep_Judiciais-Contingências" xfId="25818"/>
    <cellStyle name="s_Valuation _BS Csan CPC 02 &lt;SAP&gt;_4-DMPL_DFC Gerencial" xfId="25819"/>
    <cellStyle name="s_Valuation _BS Csan CPC 02 &lt;SAP&gt;_4-DMPL_DMPL" xfId="25820"/>
    <cellStyle name="s_Valuation _BS Csan CPC 02 &lt;SAP&gt;_4-DMPL_Mapa variáveis" xfId="25821"/>
    <cellStyle name="s_Valuation _BS Csan CPC 02 &lt;SAP&gt;_4-DMPL_P&amp;L RUMO" xfId="25822"/>
    <cellStyle name="s_Valuation _BS Csan CPC 02 &lt;SAP&gt;_4-DMPL_Variavel" xfId="25823"/>
    <cellStyle name="s_Valuation _BS Csan CPC 02 &lt;SAP&gt;_7-Estoque" xfId="25824"/>
    <cellStyle name="s_Valuation _BS Csan CPC 02 &lt;SAP&gt;_8-Impostos" xfId="25825"/>
    <cellStyle name="s_Valuation _BS Csan CPC 02 &lt;SAP&gt;_8-Impostos 2" xfId="25826"/>
    <cellStyle name="s_Valuation _BS Csan CPC 02 &lt;SAP&gt;_8-Impostos 2_15-FINANCEIRAS" xfId="25827"/>
    <cellStyle name="s_Valuation _BS Csan CPC 02 &lt;SAP&gt;_8-Impostos_15-FINANCEIRAS" xfId="25828"/>
    <cellStyle name="s_Valuation _BS Csan CPC 02 &lt;SAP&gt;_8-Impostos_15-FINANCEIRAS_1" xfId="25829"/>
    <cellStyle name="s_Valuation _BS Csan CPC 02 &lt;SAP&gt;_8-Impostos_2-DRE" xfId="25830"/>
    <cellStyle name="s_Valuation _BS Csan CPC 02 &lt;SAP&gt;_8-Impostos_2-DRE 2" xfId="25831"/>
    <cellStyle name="s_Valuation _BS Csan CPC 02 &lt;SAP&gt;_8-Impostos_2-DRE_3-Balanço" xfId="25832"/>
    <cellStyle name="s_Valuation _BS Csan CPC 02 &lt;SAP&gt;_8-Impostos_2-DRE_3-Balanço_Mapa variáveis" xfId="25833"/>
    <cellStyle name="s_Valuation _BS Csan CPC 02 &lt;SAP&gt;_8-Impostos_2-DRE_3-Balanço_Variavel" xfId="25834"/>
    <cellStyle name="s_Valuation _BS Csan CPC 02 &lt;SAP&gt;_8-Impostos_2-DRE_Dep_Judiciais-Contingências" xfId="25835"/>
    <cellStyle name="s_Valuation _BS Csan CPC 02 &lt;SAP&gt;_8-Impostos_2-DRE_DFC Gerencial" xfId="25836"/>
    <cellStyle name="s_Valuation _BS Csan CPC 02 &lt;SAP&gt;_8-Impostos_2-DRE_DMPL" xfId="25837"/>
    <cellStyle name="s_Valuation _BS Csan CPC 02 &lt;SAP&gt;_8-Impostos_2-DRE_Mapa variáveis" xfId="25838"/>
    <cellStyle name="s_Valuation _BS Csan CPC 02 &lt;SAP&gt;_8-Impostos_2-DRE_Variavel" xfId="25839"/>
    <cellStyle name="s_Valuation _BS Csan CPC 02 &lt;SAP&gt;_8-Impostos_3-Balanço" xfId="25840"/>
    <cellStyle name="s_Valuation _BS Csan CPC 02 &lt;SAP&gt;_8-Impostos_3-Balanço_Mapa variáveis" xfId="25841"/>
    <cellStyle name="s_Valuation _BS Csan CPC 02 &lt;SAP&gt;_8-Impostos_3-Balanço_Variavel" xfId="25842"/>
    <cellStyle name="s_Valuation _BS Csan CPC 02 &lt;SAP&gt;_8-Impostos_Dep_Judiciais-Contingências" xfId="25843"/>
    <cellStyle name="s_Valuation _BS Csan CPC 02 &lt;SAP&gt;_8-Impostos_DFC Gerencial" xfId="25844"/>
    <cellStyle name="s_Valuation _BS Csan CPC 02 &lt;SAP&gt;_8-Impostos_DMPL" xfId="25845"/>
    <cellStyle name="s_Valuation _BS Csan CPC 02 &lt;SAP&gt;_8-Impostos_Mapa variáveis" xfId="25846"/>
    <cellStyle name="s_Valuation _BS Csan CPC 02 &lt;SAP&gt;_8-Impostos_P&amp;L RUMO" xfId="25847"/>
    <cellStyle name="s_Valuation _BS Csan CPC 02 &lt;SAP&gt;_8-Impostos_Variavel" xfId="25848"/>
    <cellStyle name="s_Valuation _BS Csan CPC 02 &lt;SAP&gt;_Acerto FV e Ajustes Manuais" xfId="25849"/>
    <cellStyle name="s_Valuation _BS Csan CPC 02 &lt;SAP&gt;_Acerto FV e Ajustes Manuais_Despesas operacionais " xfId="25850"/>
    <cellStyle name="s_Valuation _BS Csan CPC 02 &lt;SAP&gt;_Acerto FV e Ajustes Manuais_Working Capital" xfId="25851"/>
    <cellStyle name="s_Valuation _BS Csan CPC 02 &lt;SAP&gt;_ATIVO_PASSIVO" xfId="25852"/>
    <cellStyle name="s_Valuation _BS Csan CPC 02 &lt;SAP&gt;_ATIVO_PASSIVO_Mapa variáveis" xfId="25853"/>
    <cellStyle name="s_Valuation _BS Csan CPC 02 &lt;SAP&gt;_ATIVO_PASSIVO_Variavel" xfId="25854"/>
    <cellStyle name="s_Valuation _BS Csan CPC 02 &lt;SAP&gt;_Balanço" xfId="25855"/>
    <cellStyle name="s_Valuation _BS Csan CPC 02 &lt;SAP&gt;_Balanço_Despesas operacionais " xfId="25856"/>
    <cellStyle name="s_Valuation _BS Csan CPC 02 &lt;SAP&gt;_Balanço_Working Capital" xfId="25857"/>
    <cellStyle name="s_Valuation _BS Csan CPC 02 &lt;SAP&gt;_Base Julho" xfId="25858"/>
    <cellStyle name="s_Valuation _BS Csan CPC 02 &lt;SAP&gt;_Base Julho 2" xfId="25859"/>
    <cellStyle name="s_Valuation _BS Csan CPC 02 &lt;SAP&gt;_Base Julho_Mapa variáveis" xfId="25860"/>
    <cellStyle name="s_Valuation _BS Csan CPC 02 &lt;SAP&gt;_Base Julho_Taxa Efetiva Cosan - Acumulado até Setembro 2011" xfId="25861"/>
    <cellStyle name="s_Valuation _BS Csan CPC 02 &lt;SAP&gt;_Base Julho_Taxa Efetiva Cosan - Acumulado até Setembro 2011_Mapa variáveis" xfId="25862"/>
    <cellStyle name="s_Valuation _BS Csan CPC 02 &lt;SAP&gt;_Base Julho_Taxa Efetiva Cosan - Acumulado até Setembro 2011_Variavel" xfId="25863"/>
    <cellStyle name="s_Valuation _BS Csan CPC 02 &lt;SAP&gt;_Base Julho_Variavel" xfId="25864"/>
    <cellStyle name="s_Valuation _BS Csan CPC 02 &lt;SAP&gt;_Base Junho" xfId="25865"/>
    <cellStyle name="s_Valuation _BS Csan CPC 02 &lt;SAP&gt;_Base Junho 2" xfId="25866"/>
    <cellStyle name="s_Valuation _BS Csan CPC 02 &lt;SAP&gt;_Base Junho_Base Junho" xfId="25867"/>
    <cellStyle name="s_Valuation _BS Csan CPC 02 &lt;SAP&gt;_Base Junho_Base Junho 2" xfId="25868"/>
    <cellStyle name="s_Valuation _BS Csan CPC 02 &lt;SAP&gt;_Base Junho_Base Junho_Base Julho" xfId="25869"/>
    <cellStyle name="s_Valuation _BS Csan CPC 02 &lt;SAP&gt;_Base Junho_Base Junho_Base Julho 2" xfId="25870"/>
    <cellStyle name="s_Valuation _BS Csan CPC 02 &lt;SAP&gt;_Base Junho_Base Junho_Base Julho_Mapa variáveis" xfId="25871"/>
    <cellStyle name="s_Valuation _BS Csan CPC 02 &lt;SAP&gt;_Base Junho_Base Junho_Base Julho_Taxa Efetiva Cosan - Acumulado até Setembro 2011" xfId="25872"/>
    <cellStyle name="s_Valuation _BS Csan CPC 02 &lt;SAP&gt;_Base Junho_Base Junho_Base Julho_Taxa Efetiva Cosan - Acumulado até Setembro 2011_Mapa variáveis" xfId="25873"/>
    <cellStyle name="s_Valuation _BS Csan CPC 02 &lt;SAP&gt;_Base Junho_Base Junho_Base Julho_Taxa Efetiva Cosan - Acumulado até Setembro 2011_Variavel" xfId="25874"/>
    <cellStyle name="s_Valuation _BS Csan CPC 02 &lt;SAP&gt;_Base Junho_Base Junho_Base Julho_Variavel" xfId="25875"/>
    <cellStyle name="s_Valuation _BS Csan CPC 02 &lt;SAP&gt;_Base Junho_Base Junho_Mapa variáveis" xfId="25876"/>
    <cellStyle name="s_Valuation _BS Csan CPC 02 &lt;SAP&gt;_Base Junho_Base Junho_Variavel" xfId="25877"/>
    <cellStyle name="s_Valuation _BS Csan CPC 02 &lt;SAP&gt;_Base Junho_Mapa variáveis" xfId="25878"/>
    <cellStyle name="s_Valuation _BS Csan CPC 02 &lt;SAP&gt;_Base Junho_Plan1" xfId="25879"/>
    <cellStyle name="s_Valuation _BS Csan CPC 02 &lt;SAP&gt;_Base Junho_Plan1_Mapa variáveis" xfId="25880"/>
    <cellStyle name="s_Valuation _BS Csan CPC 02 &lt;SAP&gt;_Base Junho_Plan1_Variavel" xfId="25881"/>
    <cellStyle name="s_Valuation _BS Csan CPC 02 &lt;SAP&gt;_Base Junho_Taxa Efetiva Cosan - Acumulado até Setembro 2011" xfId="25882"/>
    <cellStyle name="s_Valuation _BS Csan CPC 02 &lt;SAP&gt;_Base Junho_Taxa Efetiva Cosan - Acumulado até Setembro 2011_Mapa variáveis" xfId="25883"/>
    <cellStyle name="s_Valuation _BS Csan CPC 02 &lt;SAP&gt;_Base Junho_Taxa Efetiva Cosan - Acumulado até Setembro 2011_Variavel" xfId="25884"/>
    <cellStyle name="s_Valuation _BS Csan CPC 02 &lt;SAP&gt;_Base Junho_Variavel" xfId="25885"/>
    <cellStyle name="s_Valuation _BS Csan CPC 02 &lt;SAP&gt;_BS Cnsl CAA &lt;SAP&gt;" xfId="25886"/>
    <cellStyle name="s_Valuation _BS Csan CPC 02 &lt;SAP&gt;_BS Cnsl CAA &lt;SAP&gt; 10" xfId="25887"/>
    <cellStyle name="s_Valuation _BS Csan CPC 02 &lt;SAP&gt;_BS Cnsl CAA &lt;SAP&gt; 2" xfId="25888"/>
    <cellStyle name="s_Valuation _BS Csan CPC 02 &lt;SAP&gt;_BS Cnsl CAA &lt;SAP&gt; 2 2" xfId="25889"/>
    <cellStyle name="s_Valuation _BS Csan CPC 02 &lt;SAP&gt;_BS Cnsl CAA &lt;SAP&gt; 2 2_15-FINANCEIRAS" xfId="25890"/>
    <cellStyle name="s_Valuation _BS Csan CPC 02 &lt;SAP&gt;_BS Cnsl CAA &lt;SAP&gt; 2 3" xfId="25891"/>
    <cellStyle name="s_Valuation _BS Csan CPC 02 &lt;SAP&gt;_BS Cnsl CAA &lt;SAP&gt; 2 3_COMGAS" xfId="25892"/>
    <cellStyle name="s_Valuation _BS Csan CPC 02 &lt;SAP&gt;_BS Cnsl CAA &lt;SAP&gt; 2 3_OUTROS NEGÓCIOS" xfId="25893"/>
    <cellStyle name="s_Valuation _BS Csan CPC 02 &lt;SAP&gt;_BS Cnsl CAA &lt;SAP&gt; 2 3_RUMO" xfId="25894"/>
    <cellStyle name="s_Valuation _BS Csan CPC 02 &lt;SAP&gt;_BS Cnsl CAA &lt;SAP&gt; 2 4" xfId="25895"/>
    <cellStyle name="s_Valuation _BS Csan CPC 02 &lt;SAP&gt;_BS Cnsl CAA &lt;SAP&gt; 2 5" xfId="25896"/>
    <cellStyle name="s_Valuation _BS Csan CPC 02 &lt;SAP&gt;_BS Cnsl CAA &lt;SAP&gt; 2_15-FINANCEIRAS" xfId="25897"/>
    <cellStyle name="s_Valuation _BS Csan CPC 02 &lt;SAP&gt;_BS Cnsl CAA &lt;SAP&gt; 2_15-FINANCEIRAS_1" xfId="25898"/>
    <cellStyle name="s_Valuation _BS Csan CPC 02 &lt;SAP&gt;_BS Cnsl CAA &lt;SAP&gt; 2_2-DRE" xfId="25899"/>
    <cellStyle name="s_Valuation _BS Csan CPC 02 &lt;SAP&gt;_BS Cnsl CAA &lt;SAP&gt; 2_2-DRE 2" xfId="25900"/>
    <cellStyle name="s_Valuation _BS Csan CPC 02 &lt;SAP&gt;_BS Cnsl CAA &lt;SAP&gt; 2_2-DRE_3-Balanço" xfId="25901"/>
    <cellStyle name="s_Valuation _BS Csan CPC 02 &lt;SAP&gt;_BS Cnsl CAA &lt;SAP&gt; 2_2-DRE_3-Balanço_Mapa variáveis" xfId="25902"/>
    <cellStyle name="s_Valuation _BS Csan CPC 02 &lt;SAP&gt;_BS Cnsl CAA &lt;SAP&gt; 2_2-DRE_3-Balanço_Variavel" xfId="25903"/>
    <cellStyle name="s_Valuation _BS Csan CPC 02 &lt;SAP&gt;_BS Cnsl CAA &lt;SAP&gt; 2_2-DRE_Dep_Judiciais-Contingências" xfId="25904"/>
    <cellStyle name="s_Valuation _BS Csan CPC 02 &lt;SAP&gt;_BS Cnsl CAA &lt;SAP&gt; 2_2-DRE_DFC Gerencial" xfId="25905"/>
    <cellStyle name="s_Valuation _BS Csan CPC 02 &lt;SAP&gt;_BS Cnsl CAA &lt;SAP&gt; 2_2-DRE_DMPL" xfId="25906"/>
    <cellStyle name="s_Valuation _BS Csan CPC 02 &lt;SAP&gt;_BS Cnsl CAA &lt;SAP&gt; 2_2-DRE_Mapa variáveis" xfId="25907"/>
    <cellStyle name="s_Valuation _BS Csan CPC 02 &lt;SAP&gt;_BS Cnsl CAA &lt;SAP&gt; 2_2-DRE_Variavel" xfId="25908"/>
    <cellStyle name="s_Valuation _BS Csan CPC 02 &lt;SAP&gt;_BS Cnsl CAA &lt;SAP&gt; 2_3-Balanço" xfId="25909"/>
    <cellStyle name="s_Valuation _BS Csan CPC 02 &lt;SAP&gt;_BS Cnsl CAA &lt;SAP&gt; 2_3-Balanço_Mapa variáveis" xfId="25910"/>
    <cellStyle name="s_Valuation _BS Csan CPC 02 &lt;SAP&gt;_BS Cnsl CAA &lt;SAP&gt; 2_3-Balanço_Variavel" xfId="25911"/>
    <cellStyle name="s_Valuation _BS Csan CPC 02 &lt;SAP&gt;_BS Cnsl CAA &lt;SAP&gt; 2_7-Estoque" xfId="25912"/>
    <cellStyle name="s_Valuation _BS Csan CPC 02 &lt;SAP&gt;_BS Cnsl CAA &lt;SAP&gt; 2_Despesas operacionais " xfId="25913"/>
    <cellStyle name="s_Valuation _BS Csan CPC 02 &lt;SAP&gt;_BS Cnsl CAA &lt;SAP&gt; 2_Mapa variáveis" xfId="25914"/>
    <cellStyle name="s_Valuation _BS Csan CPC 02 &lt;SAP&gt;_BS Cnsl CAA &lt;SAP&gt; 2_P&amp;L Raízen Combs" xfId="25915"/>
    <cellStyle name="s_Valuation _BS Csan CPC 02 &lt;SAP&gt;_BS Cnsl CAA &lt;SAP&gt; 2_P&amp;L RUMO" xfId="25916"/>
    <cellStyle name="s_Valuation _BS Csan CPC 02 &lt;SAP&gt;_BS Cnsl CAA &lt;SAP&gt; 2_Variavel" xfId="25917"/>
    <cellStyle name="s_Valuation _BS Csan CPC 02 &lt;SAP&gt;_BS Cnsl CAA &lt;SAP&gt; 2_Working Capital" xfId="25918"/>
    <cellStyle name="s_Valuation _BS Csan CPC 02 &lt;SAP&gt;_BS Cnsl CAA &lt;SAP&gt; 3" xfId="25919"/>
    <cellStyle name="s_Valuation _BS Csan CPC 02 &lt;SAP&gt;_BS Cnsl CAA &lt;SAP&gt; 3 2" xfId="25920"/>
    <cellStyle name="s_Valuation _BS Csan CPC 02 &lt;SAP&gt;_BS Cnsl CAA &lt;SAP&gt; 3 2_15-FINANCEIRAS" xfId="25921"/>
    <cellStyle name="s_Valuation _BS Csan CPC 02 &lt;SAP&gt;_BS Cnsl CAA &lt;SAP&gt; 3 3" xfId="25922"/>
    <cellStyle name="s_Valuation _BS Csan CPC 02 &lt;SAP&gt;_BS Cnsl CAA &lt;SAP&gt; 3 3_COMGAS" xfId="25923"/>
    <cellStyle name="s_Valuation _BS Csan CPC 02 &lt;SAP&gt;_BS Cnsl CAA &lt;SAP&gt; 3 3_OUTROS NEGÓCIOS" xfId="25924"/>
    <cellStyle name="s_Valuation _BS Csan CPC 02 &lt;SAP&gt;_BS Cnsl CAA &lt;SAP&gt; 3 3_RUMO" xfId="25925"/>
    <cellStyle name="s_Valuation _BS Csan CPC 02 &lt;SAP&gt;_BS Cnsl CAA &lt;SAP&gt; 3_15-FINANCEIRAS" xfId="25926"/>
    <cellStyle name="s_Valuation _BS Csan CPC 02 &lt;SAP&gt;_BS Cnsl CAA &lt;SAP&gt; 3_15-FINANCEIRAS_1" xfId="25927"/>
    <cellStyle name="s_Valuation _BS Csan CPC 02 &lt;SAP&gt;_BS Cnsl CAA &lt;SAP&gt; 3_2-DRE" xfId="25928"/>
    <cellStyle name="s_Valuation _BS Csan CPC 02 &lt;SAP&gt;_BS Cnsl CAA &lt;SAP&gt; 3_2-DRE 2" xfId="25929"/>
    <cellStyle name="s_Valuation _BS Csan CPC 02 &lt;SAP&gt;_BS Cnsl CAA &lt;SAP&gt; 3_2-DRE_3-Balanço" xfId="25930"/>
    <cellStyle name="s_Valuation _BS Csan CPC 02 &lt;SAP&gt;_BS Cnsl CAA &lt;SAP&gt; 3_2-DRE_3-Balanço_Mapa variáveis" xfId="25931"/>
    <cellStyle name="s_Valuation _BS Csan CPC 02 &lt;SAP&gt;_BS Cnsl CAA &lt;SAP&gt; 3_2-DRE_3-Balanço_Variavel" xfId="25932"/>
    <cellStyle name="s_Valuation _BS Csan CPC 02 &lt;SAP&gt;_BS Cnsl CAA &lt;SAP&gt; 3_2-DRE_Dep_Judiciais-Contingências" xfId="25933"/>
    <cellStyle name="s_Valuation _BS Csan CPC 02 &lt;SAP&gt;_BS Cnsl CAA &lt;SAP&gt; 3_2-DRE_DFC Gerencial" xfId="25934"/>
    <cellStyle name="s_Valuation _BS Csan CPC 02 &lt;SAP&gt;_BS Cnsl CAA &lt;SAP&gt; 3_2-DRE_DMPL" xfId="25935"/>
    <cellStyle name="s_Valuation _BS Csan CPC 02 &lt;SAP&gt;_BS Cnsl CAA &lt;SAP&gt; 3_2-DRE_Mapa variáveis" xfId="25936"/>
    <cellStyle name="s_Valuation _BS Csan CPC 02 &lt;SAP&gt;_BS Cnsl CAA &lt;SAP&gt; 3_2-DRE_Variavel" xfId="25937"/>
    <cellStyle name="s_Valuation _BS Csan CPC 02 &lt;SAP&gt;_BS Cnsl CAA &lt;SAP&gt; 3_3-Balanço" xfId="25938"/>
    <cellStyle name="s_Valuation _BS Csan CPC 02 &lt;SAP&gt;_BS Cnsl CAA &lt;SAP&gt; 3_3-Balanço_Mapa variáveis" xfId="25939"/>
    <cellStyle name="s_Valuation _BS Csan CPC 02 &lt;SAP&gt;_BS Cnsl CAA &lt;SAP&gt; 3_3-Balanço_Variavel" xfId="25940"/>
    <cellStyle name="s_Valuation _BS Csan CPC 02 &lt;SAP&gt;_BS Cnsl CAA &lt;SAP&gt; 3_7-Estoque" xfId="25941"/>
    <cellStyle name="s_Valuation _BS Csan CPC 02 &lt;SAP&gt;_BS Cnsl CAA &lt;SAP&gt; 3_Despesas operacionais " xfId="25942"/>
    <cellStyle name="s_Valuation _BS Csan CPC 02 &lt;SAP&gt;_BS Cnsl CAA &lt;SAP&gt; 3_Mapa variáveis" xfId="25943"/>
    <cellStyle name="s_Valuation _BS Csan CPC 02 &lt;SAP&gt;_BS Cnsl CAA &lt;SAP&gt; 3_P&amp;L Raízen Combs" xfId="25944"/>
    <cellStyle name="s_Valuation _BS Csan CPC 02 &lt;SAP&gt;_BS Cnsl CAA &lt;SAP&gt; 3_P&amp;L RUMO" xfId="25945"/>
    <cellStyle name="s_Valuation _BS Csan CPC 02 &lt;SAP&gt;_BS Cnsl CAA &lt;SAP&gt; 3_Variavel" xfId="25946"/>
    <cellStyle name="s_Valuation _BS Csan CPC 02 &lt;SAP&gt;_BS Cnsl CAA &lt;SAP&gt; 3_Working Capital" xfId="25947"/>
    <cellStyle name="s_Valuation _BS Csan CPC 02 &lt;SAP&gt;_BS Cnsl CAA &lt;SAP&gt; 4" xfId="25948"/>
    <cellStyle name="s_Valuation _BS Csan CPC 02 &lt;SAP&gt;_BS Cnsl CAA &lt;SAP&gt; 4 2" xfId="25949"/>
    <cellStyle name="s_Valuation _BS Csan CPC 02 &lt;SAP&gt;_BS Cnsl CAA &lt;SAP&gt; 4 2_15-FINANCEIRAS" xfId="25950"/>
    <cellStyle name="s_Valuation _BS Csan CPC 02 &lt;SAP&gt;_BS Cnsl CAA &lt;SAP&gt; 4_15-FINANCEIRAS" xfId="25951"/>
    <cellStyle name="s_Valuation _BS Csan CPC 02 &lt;SAP&gt;_BS Cnsl CAA &lt;SAP&gt; 4_15-FINANCEIRAS_1" xfId="25952"/>
    <cellStyle name="s_Valuation _BS Csan CPC 02 &lt;SAP&gt;_BS Cnsl CAA &lt;SAP&gt; 4_2-DRE" xfId="25953"/>
    <cellStyle name="s_Valuation _BS Csan CPC 02 &lt;SAP&gt;_BS Cnsl CAA &lt;SAP&gt; 4_2-DRE 2" xfId="25954"/>
    <cellStyle name="s_Valuation _BS Csan CPC 02 &lt;SAP&gt;_BS Cnsl CAA &lt;SAP&gt; 4_2-DRE_3-Balanço" xfId="25955"/>
    <cellStyle name="s_Valuation _BS Csan CPC 02 &lt;SAP&gt;_BS Cnsl CAA &lt;SAP&gt; 4_2-DRE_3-Balanço_Mapa variáveis" xfId="25956"/>
    <cellStyle name="s_Valuation _BS Csan CPC 02 &lt;SAP&gt;_BS Cnsl CAA &lt;SAP&gt; 4_2-DRE_3-Balanço_Variavel" xfId="25957"/>
    <cellStyle name="s_Valuation _BS Csan CPC 02 &lt;SAP&gt;_BS Cnsl CAA &lt;SAP&gt; 4_2-DRE_Dep_Judiciais-Contingências" xfId="25958"/>
    <cellStyle name="s_Valuation _BS Csan CPC 02 &lt;SAP&gt;_BS Cnsl CAA &lt;SAP&gt; 4_2-DRE_DFC Gerencial" xfId="25959"/>
    <cellStyle name="s_Valuation _BS Csan CPC 02 &lt;SAP&gt;_BS Cnsl CAA &lt;SAP&gt; 4_2-DRE_DMPL" xfId="25960"/>
    <cellStyle name="s_Valuation _BS Csan CPC 02 &lt;SAP&gt;_BS Cnsl CAA &lt;SAP&gt; 4_2-DRE_Mapa variáveis" xfId="25961"/>
    <cellStyle name="s_Valuation _BS Csan CPC 02 &lt;SAP&gt;_BS Cnsl CAA &lt;SAP&gt; 4_2-DRE_Variavel" xfId="25962"/>
    <cellStyle name="s_Valuation _BS Csan CPC 02 &lt;SAP&gt;_BS Cnsl CAA &lt;SAP&gt; 4_3-Balanço" xfId="25963"/>
    <cellStyle name="s_Valuation _BS Csan CPC 02 &lt;SAP&gt;_BS Cnsl CAA &lt;SAP&gt; 4_3-Balanço_Mapa variáveis" xfId="25964"/>
    <cellStyle name="s_Valuation _BS Csan CPC 02 &lt;SAP&gt;_BS Cnsl CAA &lt;SAP&gt; 4_3-Balanço_Variavel" xfId="25965"/>
    <cellStyle name="s_Valuation _BS Csan CPC 02 &lt;SAP&gt;_BS Cnsl CAA &lt;SAP&gt; 4_Dep_Judiciais-Contingências" xfId="25966"/>
    <cellStyle name="s_Valuation _BS Csan CPC 02 &lt;SAP&gt;_BS Cnsl CAA &lt;SAP&gt; 4_DFC Gerencial" xfId="25967"/>
    <cellStyle name="s_Valuation _BS Csan CPC 02 &lt;SAP&gt;_BS Cnsl CAA &lt;SAP&gt; 4_DMPL" xfId="25968"/>
    <cellStyle name="s_Valuation _BS Csan CPC 02 &lt;SAP&gt;_BS Cnsl CAA &lt;SAP&gt; 4_Mapa variáveis" xfId="25969"/>
    <cellStyle name="s_Valuation _BS Csan CPC 02 &lt;SAP&gt;_BS Cnsl CAA &lt;SAP&gt; 4_P&amp;L RUMO" xfId="25970"/>
    <cellStyle name="s_Valuation _BS Csan CPC 02 &lt;SAP&gt;_BS Cnsl CAA &lt;SAP&gt; 4_Variavel" xfId="25971"/>
    <cellStyle name="s_Valuation _BS Csan CPC 02 &lt;SAP&gt;_BS Cnsl CAA &lt;SAP&gt; 5" xfId="25972"/>
    <cellStyle name="s_Valuation _BS Csan CPC 02 &lt;SAP&gt;_BS Cnsl CAA &lt;SAP&gt; 5_15-FINANCEIRAS" xfId="25973"/>
    <cellStyle name="s_Valuation _BS Csan CPC 02 &lt;SAP&gt;_BS Cnsl CAA &lt;SAP&gt; 5_Mapa variáveis" xfId="25974"/>
    <cellStyle name="s_Valuation _BS Csan CPC 02 &lt;SAP&gt;_BS Cnsl CAA &lt;SAP&gt; 5_Variavel" xfId="25975"/>
    <cellStyle name="s_Valuation _BS Csan CPC 02 &lt;SAP&gt;_BS Cnsl CAA &lt;SAP&gt; 6" xfId="25976"/>
    <cellStyle name="s_Valuation _BS Csan CPC 02 &lt;SAP&gt;_BS Cnsl CAA &lt;SAP&gt; 6_COMGAS" xfId="25977"/>
    <cellStyle name="s_Valuation _BS Csan CPC 02 &lt;SAP&gt;_BS Cnsl CAA &lt;SAP&gt; 6_Mapa variáveis" xfId="25978"/>
    <cellStyle name="s_Valuation _BS Csan CPC 02 &lt;SAP&gt;_BS Cnsl CAA &lt;SAP&gt; 6_OUTROS NEGÓCIOS" xfId="25979"/>
    <cellStyle name="s_Valuation _BS Csan CPC 02 &lt;SAP&gt;_BS Cnsl CAA &lt;SAP&gt; 6_RUMO" xfId="25980"/>
    <cellStyle name="s_Valuation _BS Csan CPC 02 &lt;SAP&gt;_BS Cnsl CAA &lt;SAP&gt; 6_Variavel" xfId="25981"/>
    <cellStyle name="s_Valuation _BS Csan CPC 02 &lt;SAP&gt;_BS Cnsl CAA &lt;SAP&gt; 7" xfId="25982"/>
    <cellStyle name="s_Valuation _BS Csan CPC 02 &lt;SAP&gt;_BS Cnsl CAA &lt;SAP&gt; 8" xfId="25983"/>
    <cellStyle name="s_Valuation _BS Csan CPC 02 &lt;SAP&gt;_BS Cnsl CAA &lt;SAP&gt; 9" xfId="25984"/>
    <cellStyle name="s_Valuation _BS Csan CPC 02 &lt;SAP&gt;_BS Cnsl CAA &lt;SAP&gt;_13-Endividamento" xfId="25985"/>
    <cellStyle name="s_Valuation _BS Csan CPC 02 &lt;SAP&gt;_BS Cnsl CAA &lt;SAP&gt;_13-Endividamento 2" xfId="25986"/>
    <cellStyle name="s_Valuation _BS Csan CPC 02 &lt;SAP&gt;_BS Cnsl CAA &lt;SAP&gt;_13-Endividamento_Despesas operacionais " xfId="25987"/>
    <cellStyle name="s_Valuation _BS Csan CPC 02 &lt;SAP&gt;_BS Cnsl CAA &lt;SAP&gt;_13-Endividamento_Working Capital" xfId="25988"/>
    <cellStyle name="s_Valuation _BS Csan CPC 02 &lt;SAP&gt;_BS Cnsl CAA &lt;SAP&gt;_15-FINANCEIRAS" xfId="25989"/>
    <cellStyle name="s_Valuation _BS Csan CPC 02 &lt;SAP&gt;_BS Cnsl CAA &lt;SAP&gt;_15-FINANCEIRAS_1" xfId="25990"/>
    <cellStyle name="s_Valuation _BS Csan CPC 02 &lt;SAP&gt;_BS Cnsl CAA &lt;SAP&gt;_1-Indicadores" xfId="25991"/>
    <cellStyle name="s_Valuation _BS Csan CPC 02 &lt;SAP&gt;_BS Cnsl CAA &lt;SAP&gt;_1-Indicadores 2" xfId="25992"/>
    <cellStyle name="s_Valuation _BS Csan CPC 02 &lt;SAP&gt;_BS Cnsl CAA &lt;SAP&gt;_1-Indicadores_Mapa variáveis" xfId="25993"/>
    <cellStyle name="s_Valuation _BS Csan CPC 02 &lt;SAP&gt;_BS Cnsl CAA &lt;SAP&gt;_1-Indicadores_Variavel" xfId="25994"/>
    <cellStyle name="s_Valuation _BS Csan CPC 02 &lt;SAP&gt;_BS Cnsl CAA &lt;SAP&gt;_26_Instrumentos Financeiros" xfId="25995"/>
    <cellStyle name="s_Valuation _BS Csan CPC 02 &lt;SAP&gt;_BS Cnsl CAA &lt;SAP&gt;_26_Instrumentos Financeiros 2" xfId="25996"/>
    <cellStyle name="s_Valuation _BS Csan CPC 02 &lt;SAP&gt;_BS Cnsl CAA &lt;SAP&gt;_26_Instrumentos Financeiros 2_15-FINANCEIRAS" xfId="25997"/>
    <cellStyle name="s_Valuation _BS Csan CPC 02 &lt;SAP&gt;_BS Cnsl CAA &lt;SAP&gt;_26_Instrumentos Financeiros_1" xfId="25998"/>
    <cellStyle name="s_Valuation _BS Csan CPC 02 &lt;SAP&gt;_BS Cnsl CAA &lt;SAP&gt;_26_Instrumentos Financeiros_1 2" xfId="25999"/>
    <cellStyle name="s_Valuation _BS Csan CPC 02 &lt;SAP&gt;_BS Cnsl CAA &lt;SAP&gt;_26_Instrumentos Financeiros_1 2_15-FINANCEIRAS" xfId="26000"/>
    <cellStyle name="s_Valuation _BS Csan CPC 02 &lt;SAP&gt;_BS Cnsl CAA &lt;SAP&gt;_26_Instrumentos Financeiros_1_15-FINANCEIRAS" xfId="26001"/>
    <cellStyle name="s_Valuation _BS Csan CPC 02 &lt;SAP&gt;_BS Cnsl CAA &lt;SAP&gt;_26_Instrumentos Financeiros_1_15-FINANCEIRAS_1" xfId="26002"/>
    <cellStyle name="s_Valuation _BS Csan CPC 02 &lt;SAP&gt;_BS Cnsl CAA &lt;SAP&gt;_26_Instrumentos Financeiros_1_2-DRE" xfId="26003"/>
    <cellStyle name="s_Valuation _BS Csan CPC 02 &lt;SAP&gt;_BS Cnsl CAA &lt;SAP&gt;_26_Instrumentos Financeiros_1_2-DRE 2" xfId="26004"/>
    <cellStyle name="s_Valuation _BS Csan CPC 02 &lt;SAP&gt;_BS Cnsl CAA &lt;SAP&gt;_26_Instrumentos Financeiros_1_2-DRE_3-Balanço" xfId="26005"/>
    <cellStyle name="s_Valuation _BS Csan CPC 02 &lt;SAP&gt;_BS Cnsl CAA &lt;SAP&gt;_26_Instrumentos Financeiros_1_2-DRE_3-Balanço_Mapa variáveis" xfId="26006"/>
    <cellStyle name="s_Valuation _BS Csan CPC 02 &lt;SAP&gt;_BS Cnsl CAA &lt;SAP&gt;_26_Instrumentos Financeiros_1_2-DRE_3-Balanço_Variavel" xfId="26007"/>
    <cellStyle name="s_Valuation _BS Csan CPC 02 &lt;SAP&gt;_BS Cnsl CAA &lt;SAP&gt;_26_Instrumentos Financeiros_1_2-DRE_Dep_Judiciais-Contingências" xfId="26008"/>
    <cellStyle name="s_Valuation _BS Csan CPC 02 &lt;SAP&gt;_BS Cnsl CAA &lt;SAP&gt;_26_Instrumentos Financeiros_1_2-DRE_DFC Gerencial" xfId="26009"/>
    <cellStyle name="s_Valuation _BS Csan CPC 02 &lt;SAP&gt;_BS Cnsl CAA &lt;SAP&gt;_26_Instrumentos Financeiros_1_2-DRE_DMPL" xfId="26010"/>
    <cellStyle name="s_Valuation _BS Csan CPC 02 &lt;SAP&gt;_BS Cnsl CAA &lt;SAP&gt;_26_Instrumentos Financeiros_1_2-DRE_Mapa variáveis" xfId="26011"/>
    <cellStyle name="s_Valuation _BS Csan CPC 02 &lt;SAP&gt;_BS Cnsl CAA &lt;SAP&gt;_26_Instrumentos Financeiros_1_2-DRE_Variavel" xfId="26012"/>
    <cellStyle name="s_Valuation _BS Csan CPC 02 &lt;SAP&gt;_BS Cnsl CAA &lt;SAP&gt;_26_Instrumentos Financeiros_1_3-Balanço" xfId="26013"/>
    <cellStyle name="s_Valuation _BS Csan CPC 02 &lt;SAP&gt;_BS Cnsl CAA &lt;SAP&gt;_26_Instrumentos Financeiros_1_3-Balanço_Mapa variáveis" xfId="26014"/>
    <cellStyle name="s_Valuation _BS Csan CPC 02 &lt;SAP&gt;_BS Cnsl CAA &lt;SAP&gt;_26_Instrumentos Financeiros_1_3-Balanço_Variavel" xfId="26015"/>
    <cellStyle name="s_Valuation _BS Csan CPC 02 &lt;SAP&gt;_BS Cnsl CAA &lt;SAP&gt;_26_Instrumentos Financeiros_1_7-Estoque" xfId="26016"/>
    <cellStyle name="s_Valuation _BS Csan CPC 02 &lt;SAP&gt;_BS Cnsl CAA &lt;SAP&gt;_26_Instrumentos Financeiros_1_Despesas operacionais " xfId="26017"/>
    <cellStyle name="s_Valuation _BS Csan CPC 02 &lt;SAP&gt;_BS Cnsl CAA &lt;SAP&gt;_26_Instrumentos Financeiros_1_Mapa variáveis" xfId="26018"/>
    <cellStyle name="s_Valuation _BS Csan CPC 02 &lt;SAP&gt;_BS Cnsl CAA &lt;SAP&gt;_26_Instrumentos Financeiros_1_P&amp;L Raízen Combs" xfId="26019"/>
    <cellStyle name="s_Valuation _BS Csan CPC 02 &lt;SAP&gt;_BS Cnsl CAA &lt;SAP&gt;_26_Instrumentos Financeiros_1_P&amp;L RUMO" xfId="26020"/>
    <cellStyle name="s_Valuation _BS Csan CPC 02 &lt;SAP&gt;_BS Cnsl CAA &lt;SAP&gt;_26_Instrumentos Financeiros_1_Variavel" xfId="26021"/>
    <cellStyle name="s_Valuation _BS Csan CPC 02 &lt;SAP&gt;_BS Cnsl CAA &lt;SAP&gt;_26_Instrumentos Financeiros_1_Working Capital" xfId="26022"/>
    <cellStyle name="s_Valuation _BS Csan CPC 02 &lt;SAP&gt;_BS Cnsl CAA &lt;SAP&gt;_26_Instrumentos Financeiros_15-FINANCEIRAS" xfId="26023"/>
    <cellStyle name="s_Valuation _BS Csan CPC 02 &lt;SAP&gt;_BS Cnsl CAA &lt;SAP&gt;_26_Instrumentos Financeiros_15-FINANCEIRAS_1" xfId="26024"/>
    <cellStyle name="s_Valuation _BS Csan CPC 02 &lt;SAP&gt;_BS Cnsl CAA &lt;SAP&gt;_26_Instrumentos Financeiros_2-DRE" xfId="26025"/>
    <cellStyle name="s_Valuation _BS Csan CPC 02 &lt;SAP&gt;_BS Cnsl CAA &lt;SAP&gt;_26_Instrumentos Financeiros_2-DRE 2" xfId="26026"/>
    <cellStyle name="s_Valuation _BS Csan CPC 02 &lt;SAP&gt;_BS Cnsl CAA &lt;SAP&gt;_26_Instrumentos Financeiros_2-DRE_3-Balanço" xfId="26027"/>
    <cellStyle name="s_Valuation _BS Csan CPC 02 &lt;SAP&gt;_BS Cnsl CAA &lt;SAP&gt;_26_Instrumentos Financeiros_2-DRE_3-Balanço_Mapa variáveis" xfId="26028"/>
    <cellStyle name="s_Valuation _BS Csan CPC 02 &lt;SAP&gt;_BS Cnsl CAA &lt;SAP&gt;_26_Instrumentos Financeiros_2-DRE_3-Balanço_Variavel" xfId="26029"/>
    <cellStyle name="s_Valuation _BS Csan CPC 02 &lt;SAP&gt;_BS Cnsl CAA &lt;SAP&gt;_26_Instrumentos Financeiros_2-DRE_Dep_Judiciais-Contingências" xfId="26030"/>
    <cellStyle name="s_Valuation _BS Csan CPC 02 &lt;SAP&gt;_BS Cnsl CAA &lt;SAP&gt;_26_Instrumentos Financeiros_2-DRE_DFC Gerencial" xfId="26031"/>
    <cellStyle name="s_Valuation _BS Csan CPC 02 &lt;SAP&gt;_BS Cnsl CAA &lt;SAP&gt;_26_Instrumentos Financeiros_2-DRE_DMPL" xfId="26032"/>
    <cellStyle name="s_Valuation _BS Csan CPC 02 &lt;SAP&gt;_BS Cnsl CAA &lt;SAP&gt;_26_Instrumentos Financeiros_2-DRE_Mapa variáveis" xfId="26033"/>
    <cellStyle name="s_Valuation _BS Csan CPC 02 &lt;SAP&gt;_BS Cnsl CAA &lt;SAP&gt;_26_Instrumentos Financeiros_2-DRE_Variavel" xfId="26034"/>
    <cellStyle name="s_Valuation _BS Csan CPC 02 &lt;SAP&gt;_BS Cnsl CAA &lt;SAP&gt;_26_Instrumentos Financeiros_3-Balanço" xfId="26035"/>
    <cellStyle name="s_Valuation _BS Csan CPC 02 &lt;SAP&gt;_BS Cnsl CAA &lt;SAP&gt;_26_Instrumentos Financeiros_3-Balanço_Mapa variáveis" xfId="26036"/>
    <cellStyle name="s_Valuation _BS Csan CPC 02 &lt;SAP&gt;_BS Cnsl CAA &lt;SAP&gt;_26_Instrumentos Financeiros_3-Balanço_Variavel" xfId="26037"/>
    <cellStyle name="s_Valuation _BS Csan CPC 02 &lt;SAP&gt;_BS Cnsl CAA &lt;SAP&gt;_26_Instrumentos Financeiros_7-Estoque" xfId="26038"/>
    <cellStyle name="s_Valuation _BS Csan CPC 02 &lt;SAP&gt;_BS Cnsl CAA &lt;SAP&gt;_26_Instrumentos Financeiros_Despesas operacionais " xfId="26039"/>
    <cellStyle name="s_Valuation _BS Csan CPC 02 &lt;SAP&gt;_BS Cnsl CAA &lt;SAP&gt;_26_Instrumentos Financeiros_Mapa variáveis" xfId="26040"/>
    <cellStyle name="s_Valuation _BS Csan CPC 02 &lt;SAP&gt;_BS Cnsl CAA &lt;SAP&gt;_26_Instrumentos Financeiros_P&amp;L Raízen Combs" xfId="26041"/>
    <cellStyle name="s_Valuation _BS Csan CPC 02 &lt;SAP&gt;_BS Cnsl CAA &lt;SAP&gt;_26_Instrumentos Financeiros_P&amp;L RUMO" xfId="26042"/>
    <cellStyle name="s_Valuation _BS Csan CPC 02 &lt;SAP&gt;_BS Cnsl CAA &lt;SAP&gt;_26_Instrumentos Financeiros_Variavel" xfId="26043"/>
    <cellStyle name="s_Valuation _BS Csan CPC 02 &lt;SAP&gt;_BS Cnsl CAA &lt;SAP&gt;_26_Instrumentos Financeiros_Working Capital" xfId="26044"/>
    <cellStyle name="s_Valuation _BS Csan CPC 02 &lt;SAP&gt;_BS Cnsl CAA &lt;SAP&gt;_2-DRE" xfId="26045"/>
    <cellStyle name="s_Valuation _BS Csan CPC 02 &lt;SAP&gt;_BS Cnsl CAA &lt;SAP&gt;_2-DRE 2" xfId="26046"/>
    <cellStyle name="s_Valuation _BS Csan CPC 02 &lt;SAP&gt;_BS Cnsl CAA &lt;SAP&gt;_2-DRE 2_15-FINANCEIRAS" xfId="26047"/>
    <cellStyle name="s_Valuation _BS Csan CPC 02 &lt;SAP&gt;_BS Cnsl CAA &lt;SAP&gt;_2-DRE_1" xfId="26048"/>
    <cellStyle name="s_Valuation _BS Csan CPC 02 &lt;SAP&gt;_BS Cnsl CAA &lt;SAP&gt;_2-DRE_1 2" xfId="26049"/>
    <cellStyle name="s_Valuation _BS Csan CPC 02 &lt;SAP&gt;_BS Cnsl CAA &lt;SAP&gt;_2-DRE_1_3-Balanço" xfId="26050"/>
    <cellStyle name="s_Valuation _BS Csan CPC 02 &lt;SAP&gt;_BS Cnsl CAA &lt;SAP&gt;_2-DRE_1_3-Balanço_Mapa variáveis" xfId="26051"/>
    <cellStyle name="s_Valuation _BS Csan CPC 02 &lt;SAP&gt;_BS Cnsl CAA &lt;SAP&gt;_2-DRE_1_3-Balanço_Variavel" xfId="26052"/>
    <cellStyle name="s_Valuation _BS Csan CPC 02 &lt;SAP&gt;_BS Cnsl CAA &lt;SAP&gt;_2-DRE_1_Dep_Judiciais-Contingências" xfId="26053"/>
    <cellStyle name="s_Valuation _BS Csan CPC 02 &lt;SAP&gt;_BS Cnsl CAA &lt;SAP&gt;_2-DRE_1_DFC Gerencial" xfId="26054"/>
    <cellStyle name="s_Valuation _BS Csan CPC 02 &lt;SAP&gt;_BS Cnsl CAA &lt;SAP&gt;_2-DRE_1_DMPL" xfId="26055"/>
    <cellStyle name="s_Valuation _BS Csan CPC 02 &lt;SAP&gt;_BS Cnsl CAA &lt;SAP&gt;_2-DRE_1_Mapa variáveis" xfId="26056"/>
    <cellStyle name="s_Valuation _BS Csan CPC 02 &lt;SAP&gt;_BS Cnsl CAA &lt;SAP&gt;_2-DRE_1_Variavel" xfId="26057"/>
    <cellStyle name="s_Valuation _BS Csan CPC 02 &lt;SAP&gt;_BS Cnsl CAA &lt;SAP&gt;_2-DRE_15-FINANCEIRAS" xfId="26058"/>
    <cellStyle name="s_Valuation _BS Csan CPC 02 &lt;SAP&gt;_BS Cnsl CAA &lt;SAP&gt;_2-DRE_15-FINANCEIRAS_1" xfId="26059"/>
    <cellStyle name="s_Valuation _BS Csan CPC 02 &lt;SAP&gt;_BS Cnsl CAA &lt;SAP&gt;_2-DRE_2-DRE" xfId="26060"/>
    <cellStyle name="s_Valuation _BS Csan CPC 02 &lt;SAP&gt;_BS Cnsl CAA &lt;SAP&gt;_2-DRE_2-DRE 2" xfId="26061"/>
    <cellStyle name="s_Valuation _BS Csan CPC 02 &lt;SAP&gt;_BS Cnsl CAA &lt;SAP&gt;_2-DRE_2-DRE_3-Balanço" xfId="26062"/>
    <cellStyle name="s_Valuation _BS Csan CPC 02 &lt;SAP&gt;_BS Cnsl CAA &lt;SAP&gt;_2-DRE_2-DRE_3-Balanço_Mapa variáveis" xfId="26063"/>
    <cellStyle name="s_Valuation _BS Csan CPC 02 &lt;SAP&gt;_BS Cnsl CAA &lt;SAP&gt;_2-DRE_2-DRE_3-Balanço_Variavel" xfId="26064"/>
    <cellStyle name="s_Valuation _BS Csan CPC 02 &lt;SAP&gt;_BS Cnsl CAA &lt;SAP&gt;_2-DRE_2-DRE_Dep_Judiciais-Contingências" xfId="26065"/>
    <cellStyle name="s_Valuation _BS Csan CPC 02 &lt;SAP&gt;_BS Cnsl CAA &lt;SAP&gt;_2-DRE_2-DRE_DFC Gerencial" xfId="26066"/>
    <cellStyle name="s_Valuation _BS Csan CPC 02 &lt;SAP&gt;_BS Cnsl CAA &lt;SAP&gt;_2-DRE_2-DRE_DMPL" xfId="26067"/>
    <cellStyle name="s_Valuation _BS Csan CPC 02 &lt;SAP&gt;_BS Cnsl CAA &lt;SAP&gt;_2-DRE_2-DRE_Mapa variáveis" xfId="26068"/>
    <cellStyle name="s_Valuation _BS Csan CPC 02 &lt;SAP&gt;_BS Cnsl CAA &lt;SAP&gt;_2-DRE_2-DRE_Variavel" xfId="26069"/>
    <cellStyle name="s_Valuation _BS Csan CPC 02 &lt;SAP&gt;_BS Cnsl CAA &lt;SAP&gt;_2-DRE_3-Balanço" xfId="26070"/>
    <cellStyle name="s_Valuation _BS Csan CPC 02 &lt;SAP&gt;_BS Cnsl CAA &lt;SAP&gt;_2-DRE_3-Balanço_Mapa variáveis" xfId="26071"/>
    <cellStyle name="s_Valuation _BS Csan CPC 02 &lt;SAP&gt;_BS Cnsl CAA &lt;SAP&gt;_2-DRE_3-Balanço_Variavel" xfId="26072"/>
    <cellStyle name="s_Valuation _BS Csan CPC 02 &lt;SAP&gt;_BS Cnsl CAA &lt;SAP&gt;_2-DRE_7-Estoque" xfId="26073"/>
    <cellStyle name="s_Valuation _BS Csan CPC 02 &lt;SAP&gt;_BS Cnsl CAA &lt;SAP&gt;_2-DRE_Despesas operacionais " xfId="26074"/>
    <cellStyle name="s_Valuation _BS Csan CPC 02 &lt;SAP&gt;_BS Cnsl CAA &lt;SAP&gt;_2-DRE_Mapa variáveis" xfId="26075"/>
    <cellStyle name="s_Valuation _BS Csan CPC 02 &lt;SAP&gt;_BS Cnsl CAA &lt;SAP&gt;_2-DRE_P&amp;L Raízen Combs" xfId="26076"/>
    <cellStyle name="s_Valuation _BS Csan CPC 02 &lt;SAP&gt;_BS Cnsl CAA &lt;SAP&gt;_2-DRE_P&amp;L RUMO" xfId="26077"/>
    <cellStyle name="s_Valuation _BS Csan CPC 02 &lt;SAP&gt;_BS Cnsl CAA &lt;SAP&gt;_2-DRE_Variavel" xfId="26078"/>
    <cellStyle name="s_Valuation _BS Csan CPC 02 &lt;SAP&gt;_BS Cnsl CAA &lt;SAP&gt;_2-DRE_Working Capital" xfId="26079"/>
    <cellStyle name="s_Valuation _BS Csan CPC 02 &lt;SAP&gt;_BS Cnsl CAA &lt;SAP&gt;_3-Balanço" xfId="26080"/>
    <cellStyle name="s_Valuation _BS Csan CPC 02 &lt;SAP&gt;_BS Cnsl CAA &lt;SAP&gt;_3-Balanço 2" xfId="26081"/>
    <cellStyle name="s_Valuation _BS Csan CPC 02 &lt;SAP&gt;_BS Cnsl CAA &lt;SAP&gt;_3-Balanço 2_15-FINANCEIRAS" xfId="26082"/>
    <cellStyle name="s_Valuation _BS Csan CPC 02 &lt;SAP&gt;_BS Cnsl CAA &lt;SAP&gt;_3-Balanço_1" xfId="26083"/>
    <cellStyle name="s_Valuation _BS Csan CPC 02 &lt;SAP&gt;_BS Cnsl CAA &lt;SAP&gt;_3-Balanço_1 2" xfId="26084"/>
    <cellStyle name="s_Valuation _BS Csan CPC 02 &lt;SAP&gt;_BS Cnsl CAA &lt;SAP&gt;_3-Balanço_1 2_15-FINANCEIRAS" xfId="26085"/>
    <cellStyle name="s_Valuation _BS Csan CPC 02 &lt;SAP&gt;_BS Cnsl CAA &lt;SAP&gt;_3-Balanço_1_15-FINANCEIRAS" xfId="26086"/>
    <cellStyle name="s_Valuation _BS Csan CPC 02 &lt;SAP&gt;_BS Cnsl CAA &lt;SAP&gt;_3-Balanço_1_15-FINANCEIRAS_1" xfId="26087"/>
    <cellStyle name="s_Valuation _BS Csan CPC 02 &lt;SAP&gt;_BS Cnsl CAA &lt;SAP&gt;_3-Balanço_1_2-DRE" xfId="26088"/>
    <cellStyle name="s_Valuation _BS Csan CPC 02 &lt;SAP&gt;_BS Cnsl CAA &lt;SAP&gt;_3-Balanço_1_2-DRE 2" xfId="26089"/>
    <cellStyle name="s_Valuation _BS Csan CPC 02 &lt;SAP&gt;_BS Cnsl CAA &lt;SAP&gt;_3-Balanço_1_2-DRE_3-Balanço" xfId="26090"/>
    <cellStyle name="s_Valuation _BS Csan CPC 02 &lt;SAP&gt;_BS Cnsl CAA &lt;SAP&gt;_3-Balanço_1_2-DRE_3-Balanço_Mapa variáveis" xfId="26091"/>
    <cellStyle name="s_Valuation _BS Csan CPC 02 &lt;SAP&gt;_BS Cnsl CAA &lt;SAP&gt;_3-Balanço_1_2-DRE_3-Balanço_Variavel" xfId="26092"/>
    <cellStyle name="s_Valuation _BS Csan CPC 02 &lt;SAP&gt;_BS Cnsl CAA &lt;SAP&gt;_3-Balanço_1_2-DRE_Dep_Judiciais-Contingências" xfId="26093"/>
    <cellStyle name="s_Valuation _BS Csan CPC 02 &lt;SAP&gt;_BS Cnsl CAA &lt;SAP&gt;_3-Balanço_1_2-DRE_DFC Gerencial" xfId="26094"/>
    <cellStyle name="s_Valuation _BS Csan CPC 02 &lt;SAP&gt;_BS Cnsl CAA &lt;SAP&gt;_3-Balanço_1_2-DRE_DMPL" xfId="26095"/>
    <cellStyle name="s_Valuation _BS Csan CPC 02 &lt;SAP&gt;_BS Cnsl CAA &lt;SAP&gt;_3-Balanço_1_2-DRE_Mapa variáveis" xfId="26096"/>
    <cellStyle name="s_Valuation _BS Csan CPC 02 &lt;SAP&gt;_BS Cnsl CAA &lt;SAP&gt;_3-Balanço_1_2-DRE_Variavel" xfId="26097"/>
    <cellStyle name="s_Valuation _BS Csan CPC 02 &lt;SAP&gt;_BS Cnsl CAA &lt;SAP&gt;_3-Balanço_1_3-Balanço" xfId="26098"/>
    <cellStyle name="s_Valuation _BS Csan CPC 02 &lt;SAP&gt;_BS Cnsl CAA &lt;SAP&gt;_3-Balanço_1_3-Balanço_Mapa variáveis" xfId="26099"/>
    <cellStyle name="s_Valuation _BS Csan CPC 02 &lt;SAP&gt;_BS Cnsl CAA &lt;SAP&gt;_3-Balanço_1_3-Balanço_Variavel" xfId="26100"/>
    <cellStyle name="s_Valuation _BS Csan CPC 02 &lt;SAP&gt;_BS Cnsl CAA &lt;SAP&gt;_3-Balanço_1_7-Estoque" xfId="26101"/>
    <cellStyle name="s_Valuation _BS Csan CPC 02 &lt;SAP&gt;_BS Cnsl CAA &lt;SAP&gt;_3-Balanço_1_Despesas operacionais " xfId="26102"/>
    <cellStyle name="s_Valuation _BS Csan CPC 02 &lt;SAP&gt;_BS Cnsl CAA &lt;SAP&gt;_3-Balanço_1_Mapa variáveis" xfId="26103"/>
    <cellStyle name="s_Valuation _BS Csan CPC 02 &lt;SAP&gt;_BS Cnsl CAA &lt;SAP&gt;_3-Balanço_1_P&amp;L Raízen Combs" xfId="26104"/>
    <cellStyle name="s_Valuation _BS Csan CPC 02 &lt;SAP&gt;_BS Cnsl CAA &lt;SAP&gt;_3-Balanço_1_P&amp;L RUMO" xfId="26105"/>
    <cellStyle name="s_Valuation _BS Csan CPC 02 &lt;SAP&gt;_BS Cnsl CAA &lt;SAP&gt;_3-Balanço_1_Variavel" xfId="26106"/>
    <cellStyle name="s_Valuation _BS Csan CPC 02 &lt;SAP&gt;_BS Cnsl CAA &lt;SAP&gt;_3-Balanço_1_Working Capital" xfId="26107"/>
    <cellStyle name="s_Valuation _BS Csan CPC 02 &lt;SAP&gt;_BS Cnsl CAA &lt;SAP&gt;_3-Balanço_15-FINANCEIRAS" xfId="26108"/>
    <cellStyle name="s_Valuation _BS Csan CPC 02 &lt;SAP&gt;_BS Cnsl CAA &lt;SAP&gt;_3-Balanço_15-FINANCEIRAS_1" xfId="26109"/>
    <cellStyle name="s_Valuation _BS Csan CPC 02 &lt;SAP&gt;_BS Cnsl CAA &lt;SAP&gt;_3-Balanço_2" xfId="26110"/>
    <cellStyle name="s_Valuation _BS Csan CPC 02 &lt;SAP&gt;_BS Cnsl CAA &lt;SAP&gt;_3-Balanço_2_Mapa variáveis" xfId="26111"/>
    <cellStyle name="s_Valuation _BS Csan CPC 02 &lt;SAP&gt;_BS Cnsl CAA &lt;SAP&gt;_3-Balanço_2_Variavel" xfId="26112"/>
    <cellStyle name="s_Valuation _BS Csan CPC 02 &lt;SAP&gt;_BS Cnsl CAA &lt;SAP&gt;_3-Balanço_2-DRE" xfId="26113"/>
    <cellStyle name="s_Valuation _BS Csan CPC 02 &lt;SAP&gt;_BS Cnsl CAA &lt;SAP&gt;_3-Balanço_2-DRE 2" xfId="26114"/>
    <cellStyle name="s_Valuation _BS Csan CPC 02 &lt;SAP&gt;_BS Cnsl CAA &lt;SAP&gt;_3-Balanço_2-DRE_3-Balanço" xfId="26115"/>
    <cellStyle name="s_Valuation _BS Csan CPC 02 &lt;SAP&gt;_BS Cnsl CAA &lt;SAP&gt;_3-Balanço_2-DRE_3-Balanço_Mapa variáveis" xfId="26116"/>
    <cellStyle name="s_Valuation _BS Csan CPC 02 &lt;SAP&gt;_BS Cnsl CAA &lt;SAP&gt;_3-Balanço_2-DRE_3-Balanço_Variavel" xfId="26117"/>
    <cellStyle name="s_Valuation _BS Csan CPC 02 &lt;SAP&gt;_BS Cnsl CAA &lt;SAP&gt;_3-Balanço_2-DRE_Dep_Judiciais-Contingências" xfId="26118"/>
    <cellStyle name="s_Valuation _BS Csan CPC 02 &lt;SAP&gt;_BS Cnsl CAA &lt;SAP&gt;_3-Balanço_2-DRE_DFC Gerencial" xfId="26119"/>
    <cellStyle name="s_Valuation _BS Csan CPC 02 &lt;SAP&gt;_BS Cnsl CAA &lt;SAP&gt;_3-Balanço_2-DRE_DMPL" xfId="26120"/>
    <cellStyle name="s_Valuation _BS Csan CPC 02 &lt;SAP&gt;_BS Cnsl CAA &lt;SAP&gt;_3-Balanço_2-DRE_Mapa variáveis" xfId="26121"/>
    <cellStyle name="s_Valuation _BS Csan CPC 02 &lt;SAP&gt;_BS Cnsl CAA &lt;SAP&gt;_3-Balanço_2-DRE_Variavel" xfId="26122"/>
    <cellStyle name="s_Valuation _BS Csan CPC 02 &lt;SAP&gt;_BS Cnsl CAA &lt;SAP&gt;_3-Balanço_3-Balanço" xfId="26123"/>
    <cellStyle name="s_Valuation _BS Csan CPC 02 &lt;SAP&gt;_BS Cnsl CAA &lt;SAP&gt;_3-Balanço_3-Balanço_Mapa variáveis" xfId="26124"/>
    <cellStyle name="s_Valuation _BS Csan CPC 02 &lt;SAP&gt;_BS Cnsl CAA &lt;SAP&gt;_3-Balanço_3-Balanço_Variavel" xfId="26125"/>
    <cellStyle name="s_Valuation _BS Csan CPC 02 &lt;SAP&gt;_BS Cnsl CAA &lt;SAP&gt;_3-Balanço_7-Estoque" xfId="26126"/>
    <cellStyle name="s_Valuation _BS Csan CPC 02 &lt;SAP&gt;_BS Cnsl CAA &lt;SAP&gt;_3-Balanço_Despesas operacionais " xfId="26127"/>
    <cellStyle name="s_Valuation _BS Csan CPC 02 &lt;SAP&gt;_BS Cnsl CAA &lt;SAP&gt;_3-Balanço_Mapa variáveis" xfId="26128"/>
    <cellStyle name="s_Valuation _BS Csan CPC 02 &lt;SAP&gt;_BS Cnsl CAA &lt;SAP&gt;_3-Balanço_P&amp;L Raízen Combs" xfId="26129"/>
    <cellStyle name="s_Valuation _BS Csan CPC 02 &lt;SAP&gt;_BS Cnsl CAA &lt;SAP&gt;_3-Balanço_P&amp;L RUMO" xfId="26130"/>
    <cellStyle name="s_Valuation _BS Csan CPC 02 &lt;SAP&gt;_BS Cnsl CAA &lt;SAP&gt;_3-Balanço_Variavel" xfId="26131"/>
    <cellStyle name="s_Valuation _BS Csan CPC 02 &lt;SAP&gt;_BS Cnsl CAA &lt;SAP&gt;_3-Balanço_Working Capital" xfId="26132"/>
    <cellStyle name="s_Valuation _BS Csan CPC 02 &lt;SAP&gt;_BS Cnsl CAA &lt;SAP&gt;_4-DMPL" xfId="26133"/>
    <cellStyle name="s_Valuation _BS Csan CPC 02 &lt;SAP&gt;_BS Cnsl CAA &lt;SAP&gt;_4-DMPL 2" xfId="26134"/>
    <cellStyle name="s_Valuation _BS Csan CPC 02 &lt;SAP&gt;_BS Cnsl CAA &lt;SAP&gt;_4-DMPL 2_15-FINANCEIRAS" xfId="26135"/>
    <cellStyle name="s_Valuation _BS Csan CPC 02 &lt;SAP&gt;_BS Cnsl CAA &lt;SAP&gt;_4-DMPL_15-FINANCEIRAS" xfId="26136"/>
    <cellStyle name="s_Valuation _BS Csan CPC 02 &lt;SAP&gt;_BS Cnsl CAA &lt;SAP&gt;_4-DMPL_15-FINANCEIRAS_1" xfId="26137"/>
    <cellStyle name="s_Valuation _BS Csan CPC 02 &lt;SAP&gt;_BS Cnsl CAA &lt;SAP&gt;_4-DMPL_2-DRE" xfId="26138"/>
    <cellStyle name="s_Valuation _BS Csan CPC 02 &lt;SAP&gt;_BS Cnsl CAA &lt;SAP&gt;_4-DMPL_2-DRE 2" xfId="26139"/>
    <cellStyle name="s_Valuation _BS Csan CPC 02 &lt;SAP&gt;_BS Cnsl CAA &lt;SAP&gt;_4-DMPL_2-DRE_3-Balanço" xfId="26140"/>
    <cellStyle name="s_Valuation _BS Csan CPC 02 &lt;SAP&gt;_BS Cnsl CAA &lt;SAP&gt;_4-DMPL_2-DRE_3-Balanço_Mapa variáveis" xfId="26141"/>
    <cellStyle name="s_Valuation _BS Csan CPC 02 &lt;SAP&gt;_BS Cnsl CAA &lt;SAP&gt;_4-DMPL_2-DRE_3-Balanço_Variavel" xfId="26142"/>
    <cellStyle name="s_Valuation _BS Csan CPC 02 &lt;SAP&gt;_BS Cnsl CAA &lt;SAP&gt;_4-DMPL_2-DRE_Dep_Judiciais-Contingências" xfId="26143"/>
    <cellStyle name="s_Valuation _BS Csan CPC 02 &lt;SAP&gt;_BS Cnsl CAA &lt;SAP&gt;_4-DMPL_2-DRE_DFC Gerencial" xfId="26144"/>
    <cellStyle name="s_Valuation _BS Csan CPC 02 &lt;SAP&gt;_BS Cnsl CAA &lt;SAP&gt;_4-DMPL_2-DRE_DMPL" xfId="26145"/>
    <cellStyle name="s_Valuation _BS Csan CPC 02 &lt;SAP&gt;_BS Cnsl CAA &lt;SAP&gt;_4-DMPL_2-DRE_Mapa variáveis" xfId="26146"/>
    <cellStyle name="s_Valuation _BS Csan CPC 02 &lt;SAP&gt;_BS Cnsl CAA &lt;SAP&gt;_4-DMPL_2-DRE_Variavel" xfId="26147"/>
    <cellStyle name="s_Valuation _BS Csan CPC 02 &lt;SAP&gt;_BS Cnsl CAA &lt;SAP&gt;_4-DMPL_3-Balanço" xfId="26148"/>
    <cellStyle name="s_Valuation _BS Csan CPC 02 &lt;SAP&gt;_BS Cnsl CAA &lt;SAP&gt;_4-DMPL_3-Balanço_Mapa variáveis" xfId="26149"/>
    <cellStyle name="s_Valuation _BS Csan CPC 02 &lt;SAP&gt;_BS Cnsl CAA &lt;SAP&gt;_4-DMPL_3-Balanço_Variavel" xfId="26150"/>
    <cellStyle name="s_Valuation _BS Csan CPC 02 &lt;SAP&gt;_BS Cnsl CAA &lt;SAP&gt;_4-DMPL_Dep_Judiciais-Contingências" xfId="26151"/>
    <cellStyle name="s_Valuation _BS Csan CPC 02 &lt;SAP&gt;_BS Cnsl CAA &lt;SAP&gt;_4-DMPL_DFC Gerencial" xfId="26152"/>
    <cellStyle name="s_Valuation _BS Csan CPC 02 &lt;SAP&gt;_BS Cnsl CAA &lt;SAP&gt;_4-DMPL_DMPL" xfId="26153"/>
    <cellStyle name="s_Valuation _BS Csan CPC 02 &lt;SAP&gt;_BS Cnsl CAA &lt;SAP&gt;_4-DMPL_Mapa variáveis" xfId="26154"/>
    <cellStyle name="s_Valuation _BS Csan CPC 02 &lt;SAP&gt;_BS Cnsl CAA &lt;SAP&gt;_4-DMPL_P&amp;L RUMO" xfId="26155"/>
    <cellStyle name="s_Valuation _BS Csan CPC 02 &lt;SAP&gt;_BS Cnsl CAA &lt;SAP&gt;_4-DMPL_Variavel" xfId="26156"/>
    <cellStyle name="s_Valuation _BS Csan CPC 02 &lt;SAP&gt;_BS Cnsl CAA &lt;SAP&gt;_7-Estoque" xfId="26157"/>
    <cellStyle name="s_Valuation _BS Csan CPC 02 &lt;SAP&gt;_BS Cnsl CAA &lt;SAP&gt;_8-Impostos" xfId="26158"/>
    <cellStyle name="s_Valuation _BS Csan CPC 02 &lt;SAP&gt;_BS Cnsl CAA &lt;SAP&gt;_8-Impostos 2" xfId="26159"/>
    <cellStyle name="s_Valuation _BS Csan CPC 02 &lt;SAP&gt;_BS Cnsl CAA &lt;SAP&gt;_8-Impostos 2_15-FINANCEIRAS" xfId="26160"/>
    <cellStyle name="s_Valuation _BS Csan CPC 02 &lt;SAP&gt;_BS Cnsl CAA &lt;SAP&gt;_8-Impostos_15-FINANCEIRAS" xfId="26161"/>
    <cellStyle name="s_Valuation _BS Csan CPC 02 &lt;SAP&gt;_BS Cnsl CAA &lt;SAP&gt;_8-Impostos_15-FINANCEIRAS_1" xfId="26162"/>
    <cellStyle name="s_Valuation _BS Csan CPC 02 &lt;SAP&gt;_BS Cnsl CAA &lt;SAP&gt;_8-Impostos_2-DRE" xfId="26163"/>
    <cellStyle name="s_Valuation _BS Csan CPC 02 &lt;SAP&gt;_BS Cnsl CAA &lt;SAP&gt;_8-Impostos_2-DRE 2" xfId="26164"/>
    <cellStyle name="s_Valuation _BS Csan CPC 02 &lt;SAP&gt;_BS Cnsl CAA &lt;SAP&gt;_8-Impostos_2-DRE_3-Balanço" xfId="26165"/>
    <cellStyle name="s_Valuation _BS Csan CPC 02 &lt;SAP&gt;_BS Cnsl CAA &lt;SAP&gt;_8-Impostos_2-DRE_3-Balanço_Mapa variáveis" xfId="26166"/>
    <cellStyle name="s_Valuation _BS Csan CPC 02 &lt;SAP&gt;_BS Cnsl CAA &lt;SAP&gt;_8-Impostos_2-DRE_3-Balanço_Variavel" xfId="26167"/>
    <cellStyle name="s_Valuation _BS Csan CPC 02 &lt;SAP&gt;_BS Cnsl CAA &lt;SAP&gt;_8-Impostos_2-DRE_Dep_Judiciais-Contingências" xfId="26168"/>
    <cellStyle name="s_Valuation _BS Csan CPC 02 &lt;SAP&gt;_BS Cnsl CAA &lt;SAP&gt;_8-Impostos_2-DRE_DFC Gerencial" xfId="26169"/>
    <cellStyle name="s_Valuation _BS Csan CPC 02 &lt;SAP&gt;_BS Cnsl CAA &lt;SAP&gt;_8-Impostos_2-DRE_DMPL" xfId="26170"/>
    <cellStyle name="s_Valuation _BS Csan CPC 02 &lt;SAP&gt;_BS Cnsl CAA &lt;SAP&gt;_8-Impostos_2-DRE_Mapa variáveis" xfId="26171"/>
    <cellStyle name="s_Valuation _BS Csan CPC 02 &lt;SAP&gt;_BS Cnsl CAA &lt;SAP&gt;_8-Impostos_2-DRE_Variavel" xfId="26172"/>
    <cellStyle name="s_Valuation _BS Csan CPC 02 &lt;SAP&gt;_BS Cnsl CAA &lt;SAP&gt;_8-Impostos_3-Balanço" xfId="26173"/>
    <cellStyle name="s_Valuation _BS Csan CPC 02 &lt;SAP&gt;_BS Cnsl CAA &lt;SAP&gt;_8-Impostos_3-Balanço_Mapa variáveis" xfId="26174"/>
    <cellStyle name="s_Valuation _BS Csan CPC 02 &lt;SAP&gt;_BS Cnsl CAA &lt;SAP&gt;_8-Impostos_3-Balanço_Variavel" xfId="26175"/>
    <cellStyle name="s_Valuation _BS Csan CPC 02 &lt;SAP&gt;_BS Cnsl CAA &lt;SAP&gt;_8-Impostos_Dep_Judiciais-Contingências" xfId="26176"/>
    <cellStyle name="s_Valuation _BS Csan CPC 02 &lt;SAP&gt;_BS Cnsl CAA &lt;SAP&gt;_8-Impostos_DFC Gerencial" xfId="26177"/>
    <cellStyle name="s_Valuation _BS Csan CPC 02 &lt;SAP&gt;_BS Cnsl CAA &lt;SAP&gt;_8-Impostos_DMPL" xfId="26178"/>
    <cellStyle name="s_Valuation _BS Csan CPC 02 &lt;SAP&gt;_BS Cnsl CAA &lt;SAP&gt;_8-Impostos_Mapa variáveis" xfId="26179"/>
    <cellStyle name="s_Valuation _BS Csan CPC 02 &lt;SAP&gt;_BS Cnsl CAA &lt;SAP&gt;_8-Impostos_P&amp;L RUMO" xfId="26180"/>
    <cellStyle name="s_Valuation _BS Csan CPC 02 &lt;SAP&gt;_BS Cnsl CAA &lt;SAP&gt;_8-Impostos_Variavel" xfId="26181"/>
    <cellStyle name="s_Valuation _BS Csan CPC 02 &lt;SAP&gt;_BS Cnsl CAA &lt;SAP&gt;_Acerto FV e Ajustes Manuais" xfId="26182"/>
    <cellStyle name="s_Valuation _BS Csan CPC 02 &lt;SAP&gt;_BS Cnsl CAA &lt;SAP&gt;_Acerto FV e Ajustes Manuais_Despesas operacionais " xfId="26183"/>
    <cellStyle name="s_Valuation _BS Csan CPC 02 &lt;SAP&gt;_BS Cnsl CAA &lt;SAP&gt;_Acerto FV e Ajustes Manuais_Working Capital" xfId="26184"/>
    <cellStyle name="s_Valuation _BS Csan CPC 02 &lt;SAP&gt;_BS Cnsl CAA &lt;SAP&gt;_Balanço" xfId="26185"/>
    <cellStyle name="s_Valuation _BS Csan CPC 02 &lt;SAP&gt;_BS Cnsl CAA &lt;SAP&gt;_Balanço_Despesas operacionais " xfId="26186"/>
    <cellStyle name="s_Valuation _BS Csan CPC 02 &lt;SAP&gt;_BS Cnsl CAA &lt;SAP&gt;_Balanço_Working Capital" xfId="26187"/>
    <cellStyle name="s_Valuation _BS Csan CPC 02 &lt;SAP&gt;_BS Cnsl CAA &lt;SAP&gt;_Base Julho" xfId="26188"/>
    <cellStyle name="s_Valuation _BS Csan CPC 02 &lt;SAP&gt;_BS Cnsl CAA &lt;SAP&gt;_Base Julho_Mapa variáveis" xfId="26189"/>
    <cellStyle name="s_Valuation _BS Csan CPC 02 &lt;SAP&gt;_BS Cnsl CAA &lt;SAP&gt;_Base Julho_Taxa Efetiva Cosan - Acumulado até Setembro 2011" xfId="26190"/>
    <cellStyle name="s_Valuation _BS Csan CPC 02 &lt;SAP&gt;_BS Cnsl CAA &lt;SAP&gt;_Base Julho_Taxa Efetiva Cosan - Acumulado até Setembro 2011_Mapa variáveis" xfId="26191"/>
    <cellStyle name="s_Valuation _BS Csan CPC 02 &lt;SAP&gt;_BS Cnsl CAA &lt;SAP&gt;_Base Julho_Taxa Efetiva Cosan - Acumulado até Setembro 2011_Variavel" xfId="26192"/>
    <cellStyle name="s_Valuation _BS Csan CPC 02 &lt;SAP&gt;_BS Cnsl CAA &lt;SAP&gt;_Base Julho_Variavel" xfId="26193"/>
    <cellStyle name="s_Valuation _BS Csan CPC 02 &lt;SAP&gt;_BS Cnsl CAA &lt;SAP&gt;_Base Junho" xfId="26194"/>
    <cellStyle name="s_Valuation _BS Csan CPC 02 &lt;SAP&gt;_BS Cnsl CAA &lt;SAP&gt;_Base Junho_Base Junho" xfId="26195"/>
    <cellStyle name="s_Valuation _BS Csan CPC 02 &lt;SAP&gt;_BS Cnsl CAA &lt;SAP&gt;_Base Junho_Base Junho_Base Julho" xfId="26196"/>
    <cellStyle name="s_Valuation _BS Csan CPC 02 &lt;SAP&gt;_BS Cnsl CAA &lt;SAP&gt;_Base Junho_Base Junho_Base Julho_Mapa variáveis" xfId="26197"/>
    <cellStyle name="s_Valuation _BS Csan CPC 02 &lt;SAP&gt;_BS Cnsl CAA &lt;SAP&gt;_Base Junho_Base Junho_Base Julho_Taxa Efetiva Cosan - Acumulado até Setembro 2011" xfId="26198"/>
    <cellStyle name="s_Valuation _BS Csan CPC 02 &lt;SAP&gt;_BS Cnsl CAA &lt;SAP&gt;_Base Junho_Base Junho_Base Julho_Taxa Efetiva Cosan - Acumulado até Setembro 2011_Mapa variáveis" xfId="26199"/>
    <cellStyle name="s_Valuation _BS Csan CPC 02 &lt;SAP&gt;_BS Cnsl CAA &lt;SAP&gt;_Base Junho_Base Junho_Base Julho_Taxa Efetiva Cosan - Acumulado até Setembro 2011_Variavel" xfId="26200"/>
    <cellStyle name="s_Valuation _BS Csan CPC 02 &lt;SAP&gt;_BS Cnsl CAA &lt;SAP&gt;_Base Junho_Base Junho_Base Julho_Variavel" xfId="26201"/>
    <cellStyle name="s_Valuation _BS Csan CPC 02 &lt;SAP&gt;_BS Cnsl CAA &lt;SAP&gt;_Base Junho_Base Junho_Mapa variáveis" xfId="26202"/>
    <cellStyle name="s_Valuation _BS Csan CPC 02 &lt;SAP&gt;_BS Cnsl CAA &lt;SAP&gt;_Base Junho_Base Junho_Variavel" xfId="26203"/>
    <cellStyle name="s_Valuation _BS Csan CPC 02 &lt;SAP&gt;_BS Cnsl CAA &lt;SAP&gt;_Base Junho_Mapa variáveis" xfId="26204"/>
    <cellStyle name="s_Valuation _BS Csan CPC 02 &lt;SAP&gt;_BS Cnsl CAA &lt;SAP&gt;_Base Junho_Taxa Efetiva Cosan - Acumulado até Setembro 2011" xfId="26205"/>
    <cellStyle name="s_Valuation _BS Csan CPC 02 &lt;SAP&gt;_BS Cnsl CAA &lt;SAP&gt;_Base Junho_Taxa Efetiva Cosan - Acumulado até Setembro 2011_Mapa variáveis" xfId="26206"/>
    <cellStyle name="s_Valuation _BS Csan CPC 02 &lt;SAP&gt;_BS Cnsl CAA &lt;SAP&gt;_Base Junho_Taxa Efetiva Cosan - Acumulado até Setembro 2011_Variavel" xfId="26207"/>
    <cellStyle name="s_Valuation _BS Csan CPC 02 &lt;SAP&gt;_BS Cnsl CAA &lt;SAP&gt;_Base Junho_Variavel" xfId="26208"/>
    <cellStyle name="s_Valuation _BS Csan CPC 02 &lt;SAP&gt;_BS Cnsl CAA &lt;SAP&gt;_Caixa restrito" xfId="26209"/>
    <cellStyle name="s_Valuation _BS Csan CPC 02 &lt;SAP&gt;_BS Cnsl CAA &lt;SAP&gt;_Caixa restrito 2" xfId="26210"/>
    <cellStyle name="s_Valuation _BS Csan CPC 02 &lt;SAP&gt;_BS Cnsl CAA &lt;SAP&gt;_Caixa restrito_7-Estoque" xfId="26211"/>
    <cellStyle name="s_Valuation _BS Csan CPC 02 &lt;SAP&gt;_BS Cnsl CAA &lt;SAP&gt;_Caixa restrito_Despesas operacionais " xfId="26212"/>
    <cellStyle name="s_Valuation _BS Csan CPC 02 &lt;SAP&gt;_BS Cnsl CAA &lt;SAP&gt;_Caixa restrito_Working Capital" xfId="26213"/>
    <cellStyle name="s_Valuation _BS Csan CPC 02 &lt;SAP&gt;_BS Cnsl CAA &lt;SAP&gt;_CCL" xfId="26214"/>
    <cellStyle name="s_Valuation _BS Csan CPC 02 &lt;SAP&gt;_BS Cnsl CAA &lt;SAP&gt;_CCL 2" xfId="26215"/>
    <cellStyle name="s_Valuation _BS Csan CPC 02 &lt;SAP&gt;_BS Cnsl CAA &lt;SAP&gt;_CCL 2_15-FINANCEIRAS" xfId="26216"/>
    <cellStyle name="s_Valuation _BS Csan CPC 02 &lt;SAP&gt;_BS Cnsl CAA &lt;SAP&gt;_CCL 2_Mapa variáveis" xfId="26217"/>
    <cellStyle name="s_Valuation _BS Csan CPC 02 &lt;SAP&gt;_BS Cnsl CAA &lt;SAP&gt;_CCL 2_Variavel" xfId="26218"/>
    <cellStyle name="s_Valuation _BS Csan CPC 02 &lt;SAP&gt;_BS Cnsl CAA &lt;SAP&gt;_CCL 3" xfId="26219"/>
    <cellStyle name="s_Valuation _BS Csan CPC 02 &lt;SAP&gt;_BS Cnsl CAA &lt;SAP&gt;_CCL_15-FINANCEIRAS" xfId="26220"/>
    <cellStyle name="s_Valuation _BS Csan CPC 02 &lt;SAP&gt;_BS Cnsl CAA &lt;SAP&gt;_CCL_15-FINANCEIRAS_1" xfId="26221"/>
    <cellStyle name="s_Valuation _BS Csan CPC 02 &lt;SAP&gt;_BS Cnsl CAA &lt;SAP&gt;_CCL_2-DRE" xfId="26222"/>
    <cellStyle name="s_Valuation _BS Csan CPC 02 &lt;SAP&gt;_BS Cnsl CAA &lt;SAP&gt;_CCL_2-DRE 2" xfId="26223"/>
    <cellStyle name="s_Valuation _BS Csan CPC 02 &lt;SAP&gt;_BS Cnsl CAA &lt;SAP&gt;_CCL_2-DRE_3-Balanço" xfId="26224"/>
    <cellStyle name="s_Valuation _BS Csan CPC 02 &lt;SAP&gt;_BS Cnsl CAA &lt;SAP&gt;_CCL_2-DRE_3-Balanço_Mapa variáveis" xfId="26225"/>
    <cellStyle name="s_Valuation _BS Csan CPC 02 &lt;SAP&gt;_BS Cnsl CAA &lt;SAP&gt;_CCL_2-DRE_3-Balanço_Variavel" xfId="26226"/>
    <cellStyle name="s_Valuation _BS Csan CPC 02 &lt;SAP&gt;_BS Cnsl CAA &lt;SAP&gt;_CCL_2-DRE_Dep_Judiciais-Contingências" xfId="26227"/>
    <cellStyle name="s_Valuation _BS Csan CPC 02 &lt;SAP&gt;_BS Cnsl CAA &lt;SAP&gt;_CCL_2-DRE_DFC Gerencial" xfId="26228"/>
    <cellStyle name="s_Valuation _BS Csan CPC 02 &lt;SAP&gt;_BS Cnsl CAA &lt;SAP&gt;_CCL_2-DRE_DMPL" xfId="26229"/>
    <cellStyle name="s_Valuation _BS Csan CPC 02 &lt;SAP&gt;_BS Cnsl CAA &lt;SAP&gt;_CCL_2-DRE_Mapa variáveis" xfId="26230"/>
    <cellStyle name="s_Valuation _BS Csan CPC 02 &lt;SAP&gt;_BS Cnsl CAA &lt;SAP&gt;_CCL_2-DRE_Variavel" xfId="26231"/>
    <cellStyle name="s_Valuation _BS Csan CPC 02 &lt;SAP&gt;_BS Cnsl CAA &lt;SAP&gt;_CCL_3-Balanço" xfId="26232"/>
    <cellStyle name="s_Valuation _BS Csan CPC 02 &lt;SAP&gt;_BS Cnsl CAA &lt;SAP&gt;_CCL_3-Balanço 2" xfId="26233"/>
    <cellStyle name="s_Valuation _BS Csan CPC 02 &lt;SAP&gt;_BS Cnsl CAA &lt;SAP&gt;_CCL_3-Balanço 2_15-FINANCEIRAS" xfId="26234"/>
    <cellStyle name="s_Valuation _BS Csan CPC 02 &lt;SAP&gt;_BS Cnsl CAA &lt;SAP&gt;_CCL_3-Balanço_1" xfId="26235"/>
    <cellStyle name="s_Valuation _BS Csan CPC 02 &lt;SAP&gt;_BS Cnsl CAA &lt;SAP&gt;_CCL_3-Balanço_1_Mapa variáveis" xfId="26236"/>
    <cellStyle name="s_Valuation _BS Csan CPC 02 &lt;SAP&gt;_BS Cnsl CAA &lt;SAP&gt;_CCL_3-Balanço_1_Variavel" xfId="26237"/>
    <cellStyle name="s_Valuation _BS Csan CPC 02 &lt;SAP&gt;_BS Cnsl CAA &lt;SAP&gt;_CCL_3-Balanço_15-FINANCEIRAS" xfId="26238"/>
    <cellStyle name="s_Valuation _BS Csan CPC 02 &lt;SAP&gt;_BS Cnsl CAA &lt;SAP&gt;_CCL_3-Balanço_15-FINANCEIRAS_1" xfId="26239"/>
    <cellStyle name="s_Valuation _BS Csan CPC 02 &lt;SAP&gt;_BS Cnsl CAA &lt;SAP&gt;_CCL_3-Balanço_2-DRE" xfId="26240"/>
    <cellStyle name="s_Valuation _BS Csan CPC 02 &lt;SAP&gt;_BS Cnsl CAA &lt;SAP&gt;_CCL_3-Balanço_2-DRE 2" xfId="26241"/>
    <cellStyle name="s_Valuation _BS Csan CPC 02 &lt;SAP&gt;_BS Cnsl CAA &lt;SAP&gt;_CCL_3-Balanço_2-DRE_3-Balanço" xfId="26242"/>
    <cellStyle name="s_Valuation _BS Csan CPC 02 &lt;SAP&gt;_BS Cnsl CAA &lt;SAP&gt;_CCL_3-Balanço_2-DRE_3-Balanço_Mapa variáveis" xfId="26243"/>
    <cellStyle name="s_Valuation _BS Csan CPC 02 &lt;SAP&gt;_BS Cnsl CAA &lt;SAP&gt;_CCL_3-Balanço_2-DRE_3-Balanço_Variavel" xfId="26244"/>
    <cellStyle name="s_Valuation _BS Csan CPC 02 &lt;SAP&gt;_BS Cnsl CAA &lt;SAP&gt;_CCL_3-Balanço_2-DRE_Dep_Judiciais-Contingências" xfId="26245"/>
    <cellStyle name="s_Valuation _BS Csan CPC 02 &lt;SAP&gt;_BS Cnsl CAA &lt;SAP&gt;_CCL_3-Balanço_2-DRE_DFC Gerencial" xfId="26246"/>
    <cellStyle name="s_Valuation _BS Csan CPC 02 &lt;SAP&gt;_BS Cnsl CAA &lt;SAP&gt;_CCL_3-Balanço_2-DRE_DMPL" xfId="26247"/>
    <cellStyle name="s_Valuation _BS Csan CPC 02 &lt;SAP&gt;_BS Cnsl CAA &lt;SAP&gt;_CCL_3-Balanço_2-DRE_Mapa variáveis" xfId="26248"/>
    <cellStyle name="s_Valuation _BS Csan CPC 02 &lt;SAP&gt;_BS Cnsl CAA &lt;SAP&gt;_CCL_3-Balanço_2-DRE_Variavel" xfId="26249"/>
    <cellStyle name="s_Valuation _BS Csan CPC 02 &lt;SAP&gt;_BS Cnsl CAA &lt;SAP&gt;_CCL_3-Balanço_3-Balanço" xfId="26250"/>
    <cellStyle name="s_Valuation _BS Csan CPC 02 &lt;SAP&gt;_BS Cnsl CAA &lt;SAP&gt;_CCL_3-Balanço_3-Balanço_Mapa variáveis" xfId="26251"/>
    <cellStyle name="s_Valuation _BS Csan CPC 02 &lt;SAP&gt;_BS Cnsl CAA &lt;SAP&gt;_CCL_3-Balanço_3-Balanço_Variavel" xfId="26252"/>
    <cellStyle name="s_Valuation _BS Csan CPC 02 &lt;SAP&gt;_BS Cnsl CAA &lt;SAP&gt;_CCL_3-Balanço_7-Estoque" xfId="26253"/>
    <cellStyle name="s_Valuation _BS Csan CPC 02 &lt;SAP&gt;_BS Cnsl CAA &lt;SAP&gt;_CCL_3-Balanço_Despesas operacionais " xfId="26254"/>
    <cellStyle name="s_Valuation _BS Csan CPC 02 &lt;SAP&gt;_BS Cnsl CAA &lt;SAP&gt;_CCL_3-Balanço_Mapa variáveis" xfId="26255"/>
    <cellStyle name="s_Valuation _BS Csan CPC 02 &lt;SAP&gt;_BS Cnsl CAA &lt;SAP&gt;_CCL_3-Balanço_P&amp;L Raízen Combs" xfId="26256"/>
    <cellStyle name="s_Valuation _BS Csan CPC 02 &lt;SAP&gt;_BS Cnsl CAA &lt;SAP&gt;_CCL_3-Balanço_P&amp;L RUMO" xfId="26257"/>
    <cellStyle name="s_Valuation _BS Csan CPC 02 &lt;SAP&gt;_BS Cnsl CAA &lt;SAP&gt;_CCL_3-Balanço_Variavel" xfId="26258"/>
    <cellStyle name="s_Valuation _BS Csan CPC 02 &lt;SAP&gt;_BS Cnsl CAA &lt;SAP&gt;_CCL_3-Balanço_Working Capital" xfId="26259"/>
    <cellStyle name="s_Valuation _BS Csan CPC 02 &lt;SAP&gt;_BS Cnsl CAA &lt;SAP&gt;_CCL_7-Estoque" xfId="26260"/>
    <cellStyle name="s_Valuation _BS Csan CPC 02 &lt;SAP&gt;_BS Cnsl CAA &lt;SAP&gt;_CCL_Balanço" xfId="26261"/>
    <cellStyle name="s_Valuation _BS Csan CPC 02 &lt;SAP&gt;_BS Cnsl CAA &lt;SAP&gt;_CCL_Balanço_Despesas operacionais " xfId="26262"/>
    <cellStyle name="s_Valuation _BS Csan CPC 02 &lt;SAP&gt;_BS Cnsl CAA &lt;SAP&gt;_CCL_Balanço_Working Capital" xfId="26263"/>
    <cellStyle name="s_Valuation _BS Csan CPC 02 &lt;SAP&gt;_BS Cnsl CAA &lt;SAP&gt;_CCL_Despesas operacionais " xfId="26264"/>
    <cellStyle name="s_Valuation _BS Csan CPC 02 &lt;SAP&gt;_BS Cnsl CAA &lt;SAP&gt;_CCL_IR Diferido" xfId="26265"/>
    <cellStyle name="s_Valuation _BS Csan CPC 02 &lt;SAP&gt;_BS Cnsl CAA &lt;SAP&gt;_CCL_Mapa variáveis" xfId="26266"/>
    <cellStyle name="s_Valuation _BS Csan CPC 02 &lt;SAP&gt;_BS Cnsl CAA &lt;SAP&gt;_CCL_P&amp;L Raízen Combs" xfId="26267"/>
    <cellStyle name="s_Valuation _BS Csan CPC 02 &lt;SAP&gt;_BS Cnsl CAA &lt;SAP&gt;_CCL_P&amp;L RUMO" xfId="26268"/>
    <cellStyle name="s_Valuation _BS Csan CPC 02 &lt;SAP&gt;_BS Cnsl CAA &lt;SAP&gt;_CCL_Variavel" xfId="26269"/>
    <cellStyle name="s_Valuation _BS Csan CPC 02 &lt;SAP&gt;_BS Cnsl CAA &lt;SAP&gt;_CCL_Working Capital" xfId="26270"/>
    <cellStyle name="s_Valuation _BS Csan CPC 02 &lt;SAP&gt;_BS Cnsl CAA &lt;SAP&gt;_Cosan" xfId="26271"/>
    <cellStyle name="s_Valuation _BS Csan CPC 02 &lt;SAP&gt;_BS Cnsl CAA &lt;SAP&gt;_COSAN SA CONSOLID_MÊS" xfId="26272"/>
    <cellStyle name="s_Valuation _BS Csan CPC 02 &lt;SAP&gt;_BS Cnsl CAA &lt;SAP&gt;_Cosan_Mapa variáveis" xfId="26273"/>
    <cellStyle name="s_Valuation _BS Csan CPC 02 &lt;SAP&gt;_BS Cnsl CAA &lt;SAP&gt;_Cosan_Variavel" xfId="26274"/>
    <cellStyle name="s_Valuation _BS Csan CPC 02 &lt;SAP&gt;_BS Cnsl CAA &lt;SAP&gt;_Despesas operacionais " xfId="26275"/>
    <cellStyle name="s_Valuation _BS Csan CPC 02 &lt;SAP&gt;_BS Cnsl CAA &lt;SAP&gt;_Diferenças outubro CAN- (2)" xfId="26276"/>
    <cellStyle name="s_Valuation _BS Csan CPC 02 &lt;SAP&gt;_BS Cnsl CAA &lt;SAP&gt;_Diferenças outubro CAN- (2) 2" xfId="26277"/>
    <cellStyle name="s_Valuation _BS Csan CPC 02 &lt;SAP&gt;_BS Cnsl CAA &lt;SAP&gt;_Diferenças outubro CAN- (2) 2_15-FINANCEIRAS" xfId="26278"/>
    <cellStyle name="s_Valuation _BS Csan CPC 02 &lt;SAP&gt;_BS Cnsl CAA &lt;SAP&gt;_Diferenças outubro CAN- (2) 2_Mapa variáveis" xfId="26279"/>
    <cellStyle name="s_Valuation _BS Csan CPC 02 &lt;SAP&gt;_BS Cnsl CAA &lt;SAP&gt;_Diferenças outubro CAN- (2) 2_Variavel" xfId="26280"/>
    <cellStyle name="s_Valuation _BS Csan CPC 02 &lt;SAP&gt;_BS Cnsl CAA &lt;SAP&gt;_Diferenças outubro CAN- (2) 3" xfId="26281"/>
    <cellStyle name="s_Valuation _BS Csan CPC 02 &lt;SAP&gt;_BS Cnsl CAA &lt;SAP&gt;_Diferenças outubro CAN- (2)_15-FINANCEIRAS" xfId="26282"/>
    <cellStyle name="s_Valuation _BS Csan CPC 02 &lt;SAP&gt;_BS Cnsl CAA &lt;SAP&gt;_Diferenças outubro CAN- (2)_15-FINANCEIRAS_1" xfId="26283"/>
    <cellStyle name="s_Valuation _BS Csan CPC 02 &lt;SAP&gt;_BS Cnsl CAA &lt;SAP&gt;_Diferenças outubro CAN- (2)_2-DRE" xfId="26284"/>
    <cellStyle name="s_Valuation _BS Csan CPC 02 &lt;SAP&gt;_BS Cnsl CAA &lt;SAP&gt;_Diferenças outubro CAN- (2)_2-DRE 2" xfId="26285"/>
    <cellStyle name="s_Valuation _BS Csan CPC 02 &lt;SAP&gt;_BS Cnsl CAA &lt;SAP&gt;_Diferenças outubro CAN- (2)_2-DRE_3-Balanço" xfId="26286"/>
    <cellStyle name="s_Valuation _BS Csan CPC 02 &lt;SAP&gt;_BS Cnsl CAA &lt;SAP&gt;_Diferenças outubro CAN- (2)_2-DRE_3-Balanço_Mapa variáveis" xfId="26287"/>
    <cellStyle name="s_Valuation _BS Csan CPC 02 &lt;SAP&gt;_BS Cnsl CAA &lt;SAP&gt;_Diferenças outubro CAN- (2)_2-DRE_3-Balanço_Variavel" xfId="26288"/>
    <cellStyle name="s_Valuation _BS Csan CPC 02 &lt;SAP&gt;_BS Cnsl CAA &lt;SAP&gt;_Diferenças outubro CAN- (2)_2-DRE_Dep_Judiciais-Contingências" xfId="26289"/>
    <cellStyle name="s_Valuation _BS Csan CPC 02 &lt;SAP&gt;_BS Cnsl CAA &lt;SAP&gt;_Diferenças outubro CAN- (2)_2-DRE_DFC Gerencial" xfId="26290"/>
    <cellStyle name="s_Valuation _BS Csan CPC 02 &lt;SAP&gt;_BS Cnsl CAA &lt;SAP&gt;_Diferenças outubro CAN- (2)_2-DRE_DMPL" xfId="26291"/>
    <cellStyle name="s_Valuation _BS Csan CPC 02 &lt;SAP&gt;_BS Cnsl CAA &lt;SAP&gt;_Diferenças outubro CAN- (2)_2-DRE_Mapa variáveis" xfId="26292"/>
    <cellStyle name="s_Valuation _BS Csan CPC 02 &lt;SAP&gt;_BS Cnsl CAA &lt;SAP&gt;_Diferenças outubro CAN- (2)_2-DRE_Variavel" xfId="26293"/>
    <cellStyle name="s_Valuation _BS Csan CPC 02 &lt;SAP&gt;_BS Cnsl CAA &lt;SAP&gt;_Diferenças outubro CAN- (2)_3-Balanço" xfId="26294"/>
    <cellStyle name="s_Valuation _BS Csan CPC 02 &lt;SAP&gt;_BS Cnsl CAA &lt;SAP&gt;_Diferenças outubro CAN- (2)_3-Balanço 2" xfId="26295"/>
    <cellStyle name="s_Valuation _BS Csan CPC 02 &lt;SAP&gt;_BS Cnsl CAA &lt;SAP&gt;_Diferenças outubro CAN- (2)_3-Balanço 2_15-FINANCEIRAS" xfId="26296"/>
    <cellStyle name="s_Valuation _BS Csan CPC 02 &lt;SAP&gt;_BS Cnsl CAA &lt;SAP&gt;_Diferenças outubro CAN- (2)_3-Balanço_1" xfId="26297"/>
    <cellStyle name="s_Valuation _BS Csan CPC 02 &lt;SAP&gt;_BS Cnsl CAA &lt;SAP&gt;_Diferenças outubro CAN- (2)_3-Balanço_1_Mapa variáveis" xfId="26298"/>
    <cellStyle name="s_Valuation _BS Csan CPC 02 &lt;SAP&gt;_BS Cnsl CAA &lt;SAP&gt;_Diferenças outubro CAN- (2)_3-Balanço_1_Variavel" xfId="26299"/>
    <cellStyle name="s_Valuation _BS Csan CPC 02 &lt;SAP&gt;_BS Cnsl CAA &lt;SAP&gt;_Diferenças outubro CAN- (2)_3-Balanço_15-FINANCEIRAS" xfId="26300"/>
    <cellStyle name="s_Valuation _BS Csan CPC 02 &lt;SAP&gt;_BS Cnsl CAA &lt;SAP&gt;_Diferenças outubro CAN- (2)_3-Balanço_15-FINANCEIRAS_1" xfId="26301"/>
    <cellStyle name="s_Valuation _BS Csan CPC 02 &lt;SAP&gt;_BS Cnsl CAA &lt;SAP&gt;_Diferenças outubro CAN- (2)_3-Balanço_2-DRE" xfId="26302"/>
    <cellStyle name="s_Valuation _BS Csan CPC 02 &lt;SAP&gt;_BS Cnsl CAA &lt;SAP&gt;_Diferenças outubro CAN- (2)_3-Balanço_2-DRE 2" xfId="26303"/>
    <cellStyle name="s_Valuation _BS Csan CPC 02 &lt;SAP&gt;_BS Cnsl CAA &lt;SAP&gt;_Diferenças outubro CAN- (2)_3-Balanço_2-DRE_3-Balanço" xfId="26304"/>
    <cellStyle name="s_Valuation _BS Csan CPC 02 &lt;SAP&gt;_BS Cnsl CAA &lt;SAP&gt;_Diferenças outubro CAN- (2)_3-Balanço_2-DRE_3-Balanço_Mapa variáveis" xfId="26305"/>
    <cellStyle name="s_Valuation _BS Csan CPC 02 &lt;SAP&gt;_BS Cnsl CAA &lt;SAP&gt;_Diferenças outubro CAN- (2)_3-Balanço_2-DRE_3-Balanço_Variavel" xfId="26306"/>
    <cellStyle name="s_Valuation _BS Csan CPC 02 &lt;SAP&gt;_BS Cnsl CAA &lt;SAP&gt;_Diferenças outubro CAN- (2)_3-Balanço_2-DRE_Dep_Judiciais-Contingências" xfId="26307"/>
    <cellStyle name="s_Valuation _BS Csan CPC 02 &lt;SAP&gt;_BS Cnsl CAA &lt;SAP&gt;_Diferenças outubro CAN- (2)_3-Balanço_2-DRE_DFC Gerencial" xfId="26308"/>
    <cellStyle name="s_Valuation _BS Csan CPC 02 &lt;SAP&gt;_BS Cnsl CAA &lt;SAP&gt;_Diferenças outubro CAN- (2)_3-Balanço_2-DRE_DMPL" xfId="26309"/>
    <cellStyle name="s_Valuation _BS Csan CPC 02 &lt;SAP&gt;_BS Cnsl CAA &lt;SAP&gt;_Diferenças outubro CAN- (2)_3-Balanço_2-DRE_Mapa variáveis" xfId="26310"/>
    <cellStyle name="s_Valuation _BS Csan CPC 02 &lt;SAP&gt;_BS Cnsl CAA &lt;SAP&gt;_Diferenças outubro CAN- (2)_3-Balanço_2-DRE_Variavel" xfId="26311"/>
    <cellStyle name="s_Valuation _BS Csan CPC 02 &lt;SAP&gt;_BS Cnsl CAA &lt;SAP&gt;_Diferenças outubro CAN- (2)_3-Balanço_3-Balanço" xfId="26312"/>
    <cellStyle name="s_Valuation _BS Csan CPC 02 &lt;SAP&gt;_BS Cnsl CAA &lt;SAP&gt;_Diferenças outubro CAN- (2)_3-Balanço_3-Balanço_Mapa variáveis" xfId="26313"/>
    <cellStyle name="s_Valuation _BS Csan CPC 02 &lt;SAP&gt;_BS Cnsl CAA &lt;SAP&gt;_Diferenças outubro CAN- (2)_3-Balanço_3-Balanço_Variavel" xfId="26314"/>
    <cellStyle name="s_Valuation _BS Csan CPC 02 &lt;SAP&gt;_BS Cnsl CAA &lt;SAP&gt;_Diferenças outubro CAN- (2)_3-Balanço_7-Estoque" xfId="26315"/>
    <cellStyle name="s_Valuation _BS Csan CPC 02 &lt;SAP&gt;_BS Cnsl CAA &lt;SAP&gt;_Diferenças outubro CAN- (2)_3-Balanço_Despesas operacionais " xfId="26316"/>
    <cellStyle name="s_Valuation _BS Csan CPC 02 &lt;SAP&gt;_BS Cnsl CAA &lt;SAP&gt;_Diferenças outubro CAN- (2)_3-Balanço_Mapa variáveis" xfId="26317"/>
    <cellStyle name="s_Valuation _BS Csan CPC 02 &lt;SAP&gt;_BS Cnsl CAA &lt;SAP&gt;_Diferenças outubro CAN- (2)_3-Balanço_P&amp;L Raízen Combs" xfId="26318"/>
    <cellStyle name="s_Valuation _BS Csan CPC 02 &lt;SAP&gt;_BS Cnsl CAA &lt;SAP&gt;_Diferenças outubro CAN- (2)_3-Balanço_P&amp;L RUMO" xfId="26319"/>
    <cellStyle name="s_Valuation _BS Csan CPC 02 &lt;SAP&gt;_BS Cnsl CAA &lt;SAP&gt;_Diferenças outubro CAN- (2)_3-Balanço_Variavel" xfId="26320"/>
    <cellStyle name="s_Valuation _BS Csan CPC 02 &lt;SAP&gt;_BS Cnsl CAA &lt;SAP&gt;_Diferenças outubro CAN- (2)_3-Balanço_Working Capital" xfId="26321"/>
    <cellStyle name="s_Valuation _BS Csan CPC 02 &lt;SAP&gt;_BS Cnsl CAA &lt;SAP&gt;_Diferenças outubro CAN- (2)_7-Estoque" xfId="26322"/>
    <cellStyle name="s_Valuation _BS Csan CPC 02 &lt;SAP&gt;_BS Cnsl CAA &lt;SAP&gt;_Diferenças outubro CAN- (2)_Balanço" xfId="26323"/>
    <cellStyle name="s_Valuation _BS Csan CPC 02 &lt;SAP&gt;_BS Cnsl CAA &lt;SAP&gt;_Diferenças outubro CAN- (2)_Balanço_Despesas operacionais " xfId="26324"/>
    <cellStyle name="s_Valuation _BS Csan CPC 02 &lt;SAP&gt;_BS Cnsl CAA &lt;SAP&gt;_Diferenças outubro CAN- (2)_Balanço_Working Capital" xfId="26325"/>
    <cellStyle name="s_Valuation _BS Csan CPC 02 &lt;SAP&gt;_BS Cnsl CAA &lt;SAP&gt;_Diferenças outubro CAN- (2)_Despesas operacionais " xfId="26326"/>
    <cellStyle name="s_Valuation _BS Csan CPC 02 &lt;SAP&gt;_BS Cnsl CAA &lt;SAP&gt;_Diferenças outubro CAN- (2)_IR Diferido" xfId="26327"/>
    <cellStyle name="s_Valuation _BS Csan CPC 02 &lt;SAP&gt;_BS Cnsl CAA &lt;SAP&gt;_Diferenças outubro CAN- (2)_Mapa variáveis" xfId="26328"/>
    <cellStyle name="s_Valuation _BS Csan CPC 02 &lt;SAP&gt;_BS Cnsl CAA &lt;SAP&gt;_Diferenças outubro CAN- (2)_P&amp;L Raízen Combs" xfId="26329"/>
    <cellStyle name="s_Valuation _BS Csan CPC 02 &lt;SAP&gt;_BS Cnsl CAA &lt;SAP&gt;_Diferenças outubro CAN- (2)_P&amp;L RUMO" xfId="26330"/>
    <cellStyle name="s_Valuation _BS Csan CPC 02 &lt;SAP&gt;_BS Cnsl CAA &lt;SAP&gt;_Diferenças outubro CAN- (2)_Variavel" xfId="26331"/>
    <cellStyle name="s_Valuation _BS Csan CPC 02 &lt;SAP&gt;_BS Cnsl CAA &lt;SAP&gt;_Diferenças outubro CAN- (2)_Working Capital" xfId="26332"/>
    <cellStyle name="s_Valuation _BS Csan CPC 02 &lt;SAP&gt;_BS Cnsl CAA &lt;SAP&gt;_Diferido" xfId="26333"/>
    <cellStyle name="s_Valuation _BS Csan CPC 02 &lt;SAP&gt;_BS Cnsl CAA &lt;SAP&gt;_Diferido_Mapa variáveis" xfId="26334"/>
    <cellStyle name="s_Valuation _BS Csan CPC 02 &lt;SAP&gt;_BS Cnsl CAA &lt;SAP&gt;_Diferido_Variavel" xfId="26335"/>
    <cellStyle name="s_Valuation _BS Csan CPC 02 &lt;SAP&gt;_BS Cnsl CAA &lt;SAP&gt;_Display" xfId="26336"/>
    <cellStyle name="s_Valuation _BS Csan CPC 02 &lt;SAP&gt;_BS Cnsl CAA &lt;SAP&gt;_Display 2" xfId="26337"/>
    <cellStyle name="s_Valuation _BS Csan CPC 02 &lt;SAP&gt;_BS Cnsl CAA &lt;SAP&gt;_Display 2_15-FINANCEIRAS" xfId="26338"/>
    <cellStyle name="s_Valuation _BS Csan CPC 02 &lt;SAP&gt;_BS Cnsl CAA &lt;SAP&gt;_Display 3" xfId="26339"/>
    <cellStyle name="s_Valuation _BS Csan CPC 02 &lt;SAP&gt;_BS Cnsl CAA &lt;SAP&gt;_Display 4" xfId="26340"/>
    <cellStyle name="s_Valuation _BS Csan CPC 02 &lt;SAP&gt;_BS Cnsl CAA &lt;SAP&gt;_Display_15-FINANCEIRAS" xfId="26341"/>
    <cellStyle name="s_Valuation _BS Csan CPC 02 &lt;SAP&gt;_BS Cnsl CAA &lt;SAP&gt;_Display_15-FINANCEIRAS_1" xfId="26342"/>
    <cellStyle name="s_Valuation _BS Csan CPC 02 &lt;SAP&gt;_BS Cnsl CAA &lt;SAP&gt;_Display_2-DRE" xfId="26343"/>
    <cellStyle name="s_Valuation _BS Csan CPC 02 &lt;SAP&gt;_BS Cnsl CAA &lt;SAP&gt;_Display_2-DRE 2" xfId="26344"/>
    <cellStyle name="s_Valuation _BS Csan CPC 02 &lt;SAP&gt;_BS Cnsl CAA &lt;SAP&gt;_Display_2-DRE_3-Balanço" xfId="26345"/>
    <cellStyle name="s_Valuation _BS Csan CPC 02 &lt;SAP&gt;_BS Cnsl CAA &lt;SAP&gt;_Display_2-DRE_3-Balanço_Mapa variáveis" xfId="26346"/>
    <cellStyle name="s_Valuation _BS Csan CPC 02 &lt;SAP&gt;_BS Cnsl CAA &lt;SAP&gt;_Display_2-DRE_3-Balanço_Variavel" xfId="26347"/>
    <cellStyle name="s_Valuation _BS Csan CPC 02 &lt;SAP&gt;_BS Cnsl CAA &lt;SAP&gt;_Display_2-DRE_Dep_Judiciais-Contingências" xfId="26348"/>
    <cellStyle name="s_Valuation _BS Csan CPC 02 &lt;SAP&gt;_BS Cnsl CAA &lt;SAP&gt;_Display_2-DRE_DFC Gerencial" xfId="26349"/>
    <cellStyle name="s_Valuation _BS Csan CPC 02 &lt;SAP&gt;_BS Cnsl CAA &lt;SAP&gt;_Display_2-DRE_DMPL" xfId="26350"/>
    <cellStyle name="s_Valuation _BS Csan CPC 02 &lt;SAP&gt;_BS Cnsl CAA &lt;SAP&gt;_Display_2-DRE_Mapa variáveis" xfId="26351"/>
    <cellStyle name="s_Valuation _BS Csan CPC 02 &lt;SAP&gt;_BS Cnsl CAA &lt;SAP&gt;_Display_2-DRE_Variavel" xfId="26352"/>
    <cellStyle name="s_Valuation _BS Csan CPC 02 &lt;SAP&gt;_BS Cnsl CAA &lt;SAP&gt;_Display_3-Balanço" xfId="26353"/>
    <cellStyle name="s_Valuation _BS Csan CPC 02 &lt;SAP&gt;_BS Cnsl CAA &lt;SAP&gt;_Display_3-Balanço_Mapa variáveis" xfId="26354"/>
    <cellStyle name="s_Valuation _BS Csan CPC 02 &lt;SAP&gt;_BS Cnsl CAA &lt;SAP&gt;_Display_3-Balanço_Variavel" xfId="26355"/>
    <cellStyle name="s_Valuation _BS Csan CPC 02 &lt;SAP&gt;_BS Cnsl CAA &lt;SAP&gt;_Display_7-Estoque" xfId="26356"/>
    <cellStyle name="s_Valuation _BS Csan CPC 02 &lt;SAP&gt;_BS Cnsl CAA &lt;SAP&gt;_Display_Despesas operacionais " xfId="26357"/>
    <cellStyle name="s_Valuation _BS Csan CPC 02 &lt;SAP&gt;_BS Cnsl CAA &lt;SAP&gt;_Display_Mapa variáveis" xfId="26358"/>
    <cellStyle name="s_Valuation _BS Csan CPC 02 &lt;SAP&gt;_BS Cnsl CAA &lt;SAP&gt;_Display_P&amp;L Raízen Combs" xfId="26359"/>
    <cellStyle name="s_Valuation _BS Csan CPC 02 &lt;SAP&gt;_BS Cnsl CAA &lt;SAP&gt;_Display_P&amp;L RUMO" xfId="26360"/>
    <cellStyle name="s_Valuation _BS Csan CPC 02 &lt;SAP&gt;_BS Cnsl CAA &lt;SAP&gt;_Display_Variavel" xfId="26361"/>
    <cellStyle name="s_Valuation _BS Csan CPC 02 &lt;SAP&gt;_BS Cnsl CAA &lt;SAP&gt;_Display_Working Capital" xfId="26362"/>
    <cellStyle name="s_Valuation _BS Csan CPC 02 &lt;SAP&gt;_BS Cnsl CAA &lt;SAP&gt;_FINANCEIRAS" xfId="26363"/>
    <cellStyle name="s_Valuation _BS Csan CPC 02 &lt;SAP&gt;_BS Cnsl CAA &lt;SAP&gt;_FINANCEIRAS_Dep_Judiciais-Contingências" xfId="26364"/>
    <cellStyle name="s_Valuation _BS Csan CPC 02 &lt;SAP&gt;_BS Cnsl CAA &lt;SAP&gt;_FINANCEIRAS_DFC Gerencial" xfId="26365"/>
    <cellStyle name="s_Valuation _BS Csan CPC 02 &lt;SAP&gt;_BS Cnsl CAA &lt;SAP&gt;_FINANCEIRAS_DMPL" xfId="26366"/>
    <cellStyle name="s_Valuation _BS Csan CPC 02 &lt;SAP&gt;_BS Cnsl CAA &lt;SAP&gt;_FINANCEIRAS_Mapa variáveis" xfId="26367"/>
    <cellStyle name="s_Valuation _BS Csan CPC 02 &lt;SAP&gt;_BS Cnsl CAA &lt;SAP&gt;_FINANCEIRAS_Variavel" xfId="26368"/>
    <cellStyle name="s_Valuation _BS Csan CPC 02 &lt;SAP&gt;_BS Cnsl CAA &lt;SAP&gt;_Instrumentos Financeiros" xfId="26369"/>
    <cellStyle name="s_Valuation _BS Csan CPC 02 &lt;SAP&gt;_BS Cnsl CAA &lt;SAP&gt;_Instrumentos Financeiros 2" xfId="26370"/>
    <cellStyle name="s_Valuation _BS Csan CPC 02 &lt;SAP&gt;_BS Cnsl CAA &lt;SAP&gt;_Instrumentos Financeiros 2_15-FINANCEIRAS" xfId="26371"/>
    <cellStyle name="s_Valuation _BS Csan CPC 02 &lt;SAP&gt;_BS Cnsl CAA &lt;SAP&gt;_Instrumentos Financeiros_15-FINANCEIRAS" xfId="26372"/>
    <cellStyle name="s_Valuation _BS Csan CPC 02 &lt;SAP&gt;_BS Cnsl CAA &lt;SAP&gt;_Instrumentos Financeiros_15-FINANCEIRAS_1" xfId="26373"/>
    <cellStyle name="s_Valuation _BS Csan CPC 02 &lt;SAP&gt;_BS Cnsl CAA &lt;SAP&gt;_Instrumentos Financeiros_2-DRE" xfId="26374"/>
    <cellStyle name="s_Valuation _BS Csan CPC 02 &lt;SAP&gt;_BS Cnsl CAA &lt;SAP&gt;_Instrumentos Financeiros_2-DRE 2" xfId="26375"/>
    <cellStyle name="s_Valuation _BS Csan CPC 02 &lt;SAP&gt;_BS Cnsl CAA &lt;SAP&gt;_Instrumentos Financeiros_2-DRE_3-Balanço" xfId="26376"/>
    <cellStyle name="s_Valuation _BS Csan CPC 02 &lt;SAP&gt;_BS Cnsl CAA &lt;SAP&gt;_Instrumentos Financeiros_2-DRE_3-Balanço_Mapa variáveis" xfId="26377"/>
    <cellStyle name="s_Valuation _BS Csan CPC 02 &lt;SAP&gt;_BS Cnsl CAA &lt;SAP&gt;_Instrumentos Financeiros_2-DRE_3-Balanço_Variavel" xfId="26378"/>
    <cellStyle name="s_Valuation _BS Csan CPC 02 &lt;SAP&gt;_BS Cnsl CAA &lt;SAP&gt;_Instrumentos Financeiros_2-DRE_Dep_Judiciais-Contingências" xfId="26379"/>
    <cellStyle name="s_Valuation _BS Csan CPC 02 &lt;SAP&gt;_BS Cnsl CAA &lt;SAP&gt;_Instrumentos Financeiros_2-DRE_DFC Gerencial" xfId="26380"/>
    <cellStyle name="s_Valuation _BS Csan CPC 02 &lt;SAP&gt;_BS Cnsl CAA &lt;SAP&gt;_Instrumentos Financeiros_2-DRE_DMPL" xfId="26381"/>
    <cellStyle name="s_Valuation _BS Csan CPC 02 &lt;SAP&gt;_BS Cnsl CAA &lt;SAP&gt;_Instrumentos Financeiros_2-DRE_Mapa variáveis" xfId="26382"/>
    <cellStyle name="s_Valuation _BS Csan CPC 02 &lt;SAP&gt;_BS Cnsl CAA &lt;SAP&gt;_Instrumentos Financeiros_2-DRE_Variavel" xfId="26383"/>
    <cellStyle name="s_Valuation _BS Csan CPC 02 &lt;SAP&gt;_BS Cnsl CAA &lt;SAP&gt;_Instrumentos Financeiros_3-Balanço" xfId="26384"/>
    <cellStyle name="s_Valuation _BS Csan CPC 02 &lt;SAP&gt;_BS Cnsl CAA &lt;SAP&gt;_Instrumentos Financeiros_3-Balanço_Mapa variáveis" xfId="26385"/>
    <cellStyle name="s_Valuation _BS Csan CPC 02 &lt;SAP&gt;_BS Cnsl CAA &lt;SAP&gt;_Instrumentos Financeiros_3-Balanço_Variavel" xfId="26386"/>
    <cellStyle name="s_Valuation _BS Csan CPC 02 &lt;SAP&gt;_BS Cnsl CAA &lt;SAP&gt;_Instrumentos Financeiros_7-Estoque" xfId="26387"/>
    <cellStyle name="s_Valuation _BS Csan CPC 02 &lt;SAP&gt;_BS Cnsl CAA &lt;SAP&gt;_Instrumentos Financeiros_Despesas operacionais " xfId="26388"/>
    <cellStyle name="s_Valuation _BS Csan CPC 02 &lt;SAP&gt;_BS Cnsl CAA &lt;SAP&gt;_Instrumentos Financeiros_Mapa variáveis" xfId="26389"/>
    <cellStyle name="s_Valuation _BS Csan CPC 02 &lt;SAP&gt;_BS Cnsl CAA &lt;SAP&gt;_Instrumentos Financeiros_P&amp;L Raízen Combs" xfId="26390"/>
    <cellStyle name="s_Valuation _BS Csan CPC 02 &lt;SAP&gt;_BS Cnsl CAA &lt;SAP&gt;_Instrumentos Financeiros_P&amp;L RUMO" xfId="26391"/>
    <cellStyle name="s_Valuation _BS Csan CPC 02 &lt;SAP&gt;_BS Cnsl CAA &lt;SAP&gt;_Instrumentos Financeiros_Variavel" xfId="26392"/>
    <cellStyle name="s_Valuation _BS Csan CPC 02 &lt;SAP&gt;_BS Cnsl CAA &lt;SAP&gt;_Instrumentos Financeiros_Working Capital" xfId="26393"/>
    <cellStyle name="s_Valuation _BS Csan CPC 02 &lt;SAP&gt;_BS Cnsl CAA &lt;SAP&gt;_IR Diferido" xfId="26394"/>
    <cellStyle name="s_Valuation _BS Csan CPC 02 &lt;SAP&gt;_BS Cnsl CAA &lt;SAP&gt;_Ir e CS Ativo Jun 2011 (2)" xfId="26395"/>
    <cellStyle name="s_Valuation _BS Csan CPC 02 &lt;SAP&gt;_BS Cnsl CAA &lt;SAP&gt;_Ir e CS Ativo Jun 2011 (2)_Mapa variáveis" xfId="26396"/>
    <cellStyle name="s_Valuation _BS Csan CPC 02 &lt;SAP&gt;_BS Cnsl CAA &lt;SAP&gt;_Ir e CS Ativo Jun 2011 (2)_Variavel" xfId="26397"/>
    <cellStyle name="s_Valuation _BS Csan CPC 02 &lt;SAP&gt;_BS Cnsl CAA &lt;SAP&gt;_Ir e CS Ativo Mar 2010 (Ifrs)" xfId="26398"/>
    <cellStyle name="s_Valuation _BS Csan CPC 02 &lt;SAP&gt;_BS Cnsl CAA &lt;SAP&gt;_Ir e CS Ativo Mar 2010 (Ifrs)_Mapa variáveis" xfId="26399"/>
    <cellStyle name="s_Valuation _BS Csan CPC 02 &lt;SAP&gt;_BS Cnsl CAA &lt;SAP&gt;_Ir e CS Ativo Mar 2010 (Ifrs)_Variavel" xfId="26400"/>
    <cellStyle name="s_Valuation _BS Csan CPC 02 &lt;SAP&gt;_BS Cnsl CAA &lt;SAP&gt;_Ir e CS Dez 2011 Cosan Novo" xfId="26401"/>
    <cellStyle name="s_Valuation _BS Csan CPC 02 &lt;SAP&gt;_BS Cnsl CAA &lt;SAP&gt;_Ir e CS Dez 2011 Cosan Novo_Mapa variáveis" xfId="26402"/>
    <cellStyle name="s_Valuation _BS Csan CPC 02 &lt;SAP&gt;_BS Cnsl CAA &lt;SAP&gt;_Ir e CS Dez 2011 Cosan Novo_Variavel" xfId="26403"/>
    <cellStyle name="s_Valuation _BS Csan CPC 02 &lt;SAP&gt;_BS Cnsl CAA &lt;SAP&gt;_Ir e CS EAB Set 2011" xfId="26404"/>
    <cellStyle name="s_Valuation _BS Csan CPC 02 &lt;SAP&gt;_BS Cnsl CAA &lt;SAP&gt;_Ir e CS EAB Set 2011_Mapa variáveis" xfId="26405"/>
    <cellStyle name="s_Valuation _BS Csan CPC 02 &lt;SAP&gt;_BS Cnsl CAA &lt;SAP&gt;_Ir e CS EAB Set 2011_Variavel" xfId="26406"/>
    <cellStyle name="s_Valuation _BS Csan CPC 02 &lt;SAP&gt;_BS Cnsl CAA &lt;SAP&gt;_Ir e CS Jun 2011 Cosan" xfId="26407"/>
    <cellStyle name="s_Valuation _BS Csan CPC 02 &lt;SAP&gt;_BS Cnsl CAA &lt;SAP&gt;_Ir e CS Jun 2011 Cosan_Mapa variáveis" xfId="26408"/>
    <cellStyle name="s_Valuation _BS Csan CPC 02 &lt;SAP&gt;_BS Cnsl CAA &lt;SAP&gt;_Ir e CS Jun 2011 Cosan_Variavel" xfId="26409"/>
    <cellStyle name="s_Valuation _BS Csan CPC 02 &lt;SAP&gt;_BS Cnsl CAA &lt;SAP&gt;_Ir e CS Mai 2011 Cosan" xfId="26410"/>
    <cellStyle name="s_Valuation _BS Csan CPC 02 &lt;SAP&gt;_BS Cnsl CAA &lt;SAP&gt;_Ir e CS Mai 2011 Cosan_Mapa variáveis" xfId="26411"/>
    <cellStyle name="s_Valuation _BS Csan CPC 02 &lt;SAP&gt;_BS Cnsl CAA &lt;SAP&gt;_Ir e CS Mai 2011 Cosan_Variavel" xfId="26412"/>
    <cellStyle name="s_Valuation _BS Csan CPC 02 &lt;SAP&gt;_BS Cnsl CAA &lt;SAP&gt;_Ir e CS Rumo Set 2011" xfId="26413"/>
    <cellStyle name="s_Valuation _BS Csan CPC 02 &lt;SAP&gt;_BS Cnsl CAA &lt;SAP&gt;_Ir e CS Rumo Set 2011_Mapa variáveis" xfId="26414"/>
    <cellStyle name="s_Valuation _BS Csan CPC 02 &lt;SAP&gt;_BS Cnsl CAA &lt;SAP&gt;_Ir e CS Rumo Set 2011_Variavel" xfId="26415"/>
    <cellStyle name="s_Valuation _BS Csan CPC 02 &lt;SAP&gt;_BS Cnsl CAA &lt;SAP&gt;_Ir e CS Set 2011 Cosan Novo" xfId="26416"/>
    <cellStyle name="s_Valuation _BS Csan CPC 02 &lt;SAP&gt;_BS Cnsl CAA &lt;SAP&gt;_Ir e CS Set 2011 Cosan Novo_Mapa variáveis" xfId="26417"/>
    <cellStyle name="s_Valuation _BS Csan CPC 02 &lt;SAP&gt;_BS Cnsl CAA &lt;SAP&gt;_Ir e CS Set 2011 Cosan Novo_Variavel" xfId="26418"/>
    <cellStyle name="s_Valuation _BS Csan CPC 02 &lt;SAP&gt;_BS Cnsl CAA &lt;SAP&gt;_Mapa 3T12" xfId="26419"/>
    <cellStyle name="s_Valuation _BS Csan CPC 02 &lt;SAP&gt;_BS Cnsl CAA &lt;SAP&gt;_Mapa 3T12 2" xfId="26420"/>
    <cellStyle name="s_Valuation _BS Csan CPC 02 &lt;SAP&gt;_BS Cnsl CAA &lt;SAP&gt;_Mapa 3T12 2_15-FINANCEIRAS" xfId="26421"/>
    <cellStyle name="s_Valuation _BS Csan CPC 02 &lt;SAP&gt;_BS Cnsl CAA &lt;SAP&gt;_Mapa 3T12_15-FINANCEIRAS" xfId="26422"/>
    <cellStyle name="s_Valuation _BS Csan CPC 02 &lt;SAP&gt;_BS Cnsl CAA &lt;SAP&gt;_Mapa 3T12_15-FINANCEIRAS_1" xfId="26423"/>
    <cellStyle name="s_Valuation _BS Csan CPC 02 &lt;SAP&gt;_BS Cnsl CAA &lt;SAP&gt;_Mapa 3T12_2-DRE" xfId="26424"/>
    <cellStyle name="s_Valuation _BS Csan CPC 02 &lt;SAP&gt;_BS Cnsl CAA &lt;SAP&gt;_Mapa 3T12_2-DRE 2" xfId="26425"/>
    <cellStyle name="s_Valuation _BS Csan CPC 02 &lt;SAP&gt;_BS Cnsl CAA &lt;SAP&gt;_Mapa 3T12_2-DRE_3-Balanço" xfId="26426"/>
    <cellStyle name="s_Valuation _BS Csan CPC 02 &lt;SAP&gt;_BS Cnsl CAA &lt;SAP&gt;_Mapa 3T12_2-DRE_3-Balanço_Mapa variáveis" xfId="26427"/>
    <cellStyle name="s_Valuation _BS Csan CPC 02 &lt;SAP&gt;_BS Cnsl CAA &lt;SAP&gt;_Mapa 3T12_2-DRE_3-Balanço_Variavel" xfId="26428"/>
    <cellStyle name="s_Valuation _BS Csan CPC 02 &lt;SAP&gt;_BS Cnsl CAA &lt;SAP&gt;_Mapa 3T12_2-DRE_Dep_Judiciais-Contingências" xfId="26429"/>
    <cellStyle name="s_Valuation _BS Csan CPC 02 &lt;SAP&gt;_BS Cnsl CAA &lt;SAP&gt;_Mapa 3T12_2-DRE_DFC Gerencial" xfId="26430"/>
    <cellStyle name="s_Valuation _BS Csan CPC 02 &lt;SAP&gt;_BS Cnsl CAA &lt;SAP&gt;_Mapa 3T12_2-DRE_DMPL" xfId="26431"/>
    <cellStyle name="s_Valuation _BS Csan CPC 02 &lt;SAP&gt;_BS Cnsl CAA &lt;SAP&gt;_Mapa 3T12_2-DRE_Mapa variáveis" xfId="26432"/>
    <cellStyle name="s_Valuation _BS Csan CPC 02 &lt;SAP&gt;_BS Cnsl CAA &lt;SAP&gt;_Mapa 3T12_2-DRE_Variavel" xfId="26433"/>
    <cellStyle name="s_Valuation _BS Csan CPC 02 &lt;SAP&gt;_BS Cnsl CAA &lt;SAP&gt;_Mapa 3T12_3-Balanço" xfId="26434"/>
    <cellStyle name="s_Valuation _BS Csan CPC 02 &lt;SAP&gt;_BS Cnsl CAA &lt;SAP&gt;_Mapa 3T12_3-Balanço_Mapa variáveis" xfId="26435"/>
    <cellStyle name="s_Valuation _BS Csan CPC 02 &lt;SAP&gt;_BS Cnsl CAA &lt;SAP&gt;_Mapa 3T12_3-Balanço_Variavel" xfId="26436"/>
    <cellStyle name="s_Valuation _BS Csan CPC 02 &lt;SAP&gt;_BS Cnsl CAA &lt;SAP&gt;_Mapa 3T12_Dep_Judiciais-Contingências" xfId="26437"/>
    <cellStyle name="s_Valuation _BS Csan CPC 02 &lt;SAP&gt;_BS Cnsl CAA &lt;SAP&gt;_Mapa 3T12_DFC Gerencial" xfId="26438"/>
    <cellStyle name="s_Valuation _BS Csan CPC 02 &lt;SAP&gt;_BS Cnsl CAA &lt;SAP&gt;_Mapa 3T12_DMPL" xfId="26439"/>
    <cellStyle name="s_Valuation _BS Csan CPC 02 &lt;SAP&gt;_BS Cnsl CAA &lt;SAP&gt;_Mapa 3T12_Mapa variáveis" xfId="26440"/>
    <cellStyle name="s_Valuation _BS Csan CPC 02 &lt;SAP&gt;_BS Cnsl CAA &lt;SAP&gt;_Mapa 3T12_P&amp;L RUMO" xfId="26441"/>
    <cellStyle name="s_Valuation _BS Csan CPC 02 &lt;SAP&gt;_BS Cnsl CAA &lt;SAP&gt;_Mapa 3T12_Variavel" xfId="26442"/>
    <cellStyle name="s_Valuation _BS Csan CPC 02 &lt;SAP&gt;_BS Cnsl CAA &lt;SAP&gt;_Mapa variáveis" xfId="26443"/>
    <cellStyle name="s_Valuation _BS Csan CPC 02 &lt;SAP&gt;_BS Cnsl CAA &lt;SAP&gt;_Mapa variáveis_1" xfId="26444"/>
    <cellStyle name="s_Valuation _BS Csan CPC 02 &lt;SAP&gt;_BS Cnsl CAA &lt;SAP&gt;_Mapa Variáveis_Mapa variáveis" xfId="26445"/>
    <cellStyle name="s_Valuation _BS Csan CPC 02 &lt;SAP&gt;_BS Cnsl CAA &lt;SAP&gt;_P&amp;L" xfId="26446"/>
    <cellStyle name="s_Valuation _BS Csan CPC 02 &lt;SAP&gt;_BS Cnsl CAA &lt;SAP&gt;_P&amp;L Raízen Combs" xfId="26447"/>
    <cellStyle name="s_Valuation _BS Csan CPC 02 &lt;SAP&gt;_BS Cnsl CAA &lt;SAP&gt;_P&amp;L RUMO" xfId="26448"/>
    <cellStyle name="s_Valuation _BS Csan CPC 02 &lt;SAP&gt;_BS Cnsl CAA &lt;SAP&gt;_Plan2" xfId="26449"/>
    <cellStyle name="s_Valuation _BS Csan CPC 02 &lt;SAP&gt;_BS Cnsl CAA &lt;SAP&gt;_Plan2 2" xfId="26450"/>
    <cellStyle name="s_Valuation _BS Csan CPC 02 &lt;SAP&gt;_BS Cnsl CAA &lt;SAP&gt;_Plan2 2_15-FINANCEIRAS" xfId="26451"/>
    <cellStyle name="s_Valuation _BS Csan CPC 02 &lt;SAP&gt;_BS Cnsl CAA &lt;SAP&gt;_Plan2 2_Mapa variáveis" xfId="26452"/>
    <cellStyle name="s_Valuation _BS Csan CPC 02 &lt;SAP&gt;_BS Cnsl CAA &lt;SAP&gt;_Plan2 2_Variavel" xfId="26453"/>
    <cellStyle name="s_Valuation _BS Csan CPC 02 &lt;SAP&gt;_BS Cnsl CAA &lt;SAP&gt;_Plan2 3" xfId="26454"/>
    <cellStyle name="s_Valuation _BS Csan CPC 02 &lt;SAP&gt;_BS Cnsl CAA &lt;SAP&gt;_Plan2 4" xfId="26455"/>
    <cellStyle name="s_Valuation _BS Csan CPC 02 &lt;SAP&gt;_BS Cnsl CAA &lt;SAP&gt;_Plan2_15-FINANCEIRAS" xfId="26456"/>
    <cellStyle name="s_Valuation _BS Csan CPC 02 &lt;SAP&gt;_BS Cnsl CAA &lt;SAP&gt;_Plan2_15-FINANCEIRAS_1" xfId="26457"/>
    <cellStyle name="s_Valuation _BS Csan CPC 02 &lt;SAP&gt;_BS Cnsl CAA &lt;SAP&gt;_Plan2_2-DRE" xfId="26458"/>
    <cellStyle name="s_Valuation _BS Csan CPC 02 &lt;SAP&gt;_BS Cnsl CAA &lt;SAP&gt;_Plan2_2-DRE 2" xfId="26459"/>
    <cellStyle name="s_Valuation _BS Csan CPC 02 &lt;SAP&gt;_BS Cnsl CAA &lt;SAP&gt;_Plan2_2-DRE_3-Balanço" xfId="26460"/>
    <cellStyle name="s_Valuation _BS Csan CPC 02 &lt;SAP&gt;_BS Cnsl CAA &lt;SAP&gt;_Plan2_2-DRE_3-Balanço_Mapa variáveis" xfId="26461"/>
    <cellStyle name="s_Valuation _BS Csan CPC 02 &lt;SAP&gt;_BS Cnsl CAA &lt;SAP&gt;_Plan2_2-DRE_3-Balanço_Variavel" xfId="26462"/>
    <cellStyle name="s_Valuation _BS Csan CPC 02 &lt;SAP&gt;_BS Cnsl CAA &lt;SAP&gt;_Plan2_2-DRE_Dep_Judiciais-Contingências" xfId="26463"/>
    <cellStyle name="s_Valuation _BS Csan CPC 02 &lt;SAP&gt;_BS Cnsl CAA &lt;SAP&gt;_Plan2_2-DRE_DFC Gerencial" xfId="26464"/>
    <cellStyle name="s_Valuation _BS Csan CPC 02 &lt;SAP&gt;_BS Cnsl CAA &lt;SAP&gt;_Plan2_2-DRE_DMPL" xfId="26465"/>
    <cellStyle name="s_Valuation _BS Csan CPC 02 &lt;SAP&gt;_BS Cnsl CAA &lt;SAP&gt;_Plan2_2-DRE_Mapa variáveis" xfId="26466"/>
    <cellStyle name="s_Valuation _BS Csan CPC 02 &lt;SAP&gt;_BS Cnsl CAA &lt;SAP&gt;_Plan2_2-DRE_Variavel" xfId="26467"/>
    <cellStyle name="s_Valuation _BS Csan CPC 02 &lt;SAP&gt;_BS Cnsl CAA &lt;SAP&gt;_Plan2_3-Balanço" xfId="26468"/>
    <cellStyle name="s_Valuation _BS Csan CPC 02 &lt;SAP&gt;_BS Cnsl CAA &lt;SAP&gt;_Plan2_3-Balanço_Mapa variáveis" xfId="26469"/>
    <cellStyle name="s_Valuation _BS Csan CPC 02 &lt;SAP&gt;_BS Cnsl CAA &lt;SAP&gt;_Plan2_3-Balanço_Variavel" xfId="26470"/>
    <cellStyle name="s_Valuation _BS Csan CPC 02 &lt;SAP&gt;_BS Cnsl CAA &lt;SAP&gt;_Plan2_7-Estoque" xfId="26471"/>
    <cellStyle name="s_Valuation _BS Csan CPC 02 &lt;SAP&gt;_BS Cnsl CAA &lt;SAP&gt;_Plan2_Base Junho" xfId="26472"/>
    <cellStyle name="s_Valuation _BS Csan CPC 02 &lt;SAP&gt;_BS Cnsl CAA &lt;SAP&gt;_Plan2_Base Junho_Base Julho" xfId="26473"/>
    <cellStyle name="s_Valuation _BS Csan CPC 02 &lt;SAP&gt;_BS Cnsl CAA &lt;SAP&gt;_Plan2_Base Junho_Base Julho_Mapa variáveis" xfId="26474"/>
    <cellStyle name="s_Valuation _BS Csan CPC 02 &lt;SAP&gt;_BS Cnsl CAA &lt;SAP&gt;_Plan2_Base Junho_Base Julho_Taxa Efetiva Cosan - Acumulado até Setembro 2011" xfId="26475"/>
    <cellStyle name="s_Valuation _BS Csan CPC 02 &lt;SAP&gt;_BS Cnsl CAA &lt;SAP&gt;_Plan2_Base Junho_Base Julho_Taxa Efetiva Cosan - Acumulado até Setembro 2011_Mapa variáveis" xfId="26476"/>
    <cellStyle name="s_Valuation _BS Csan CPC 02 &lt;SAP&gt;_BS Cnsl CAA &lt;SAP&gt;_Plan2_Base Junho_Base Julho_Taxa Efetiva Cosan - Acumulado até Setembro 2011_Variavel" xfId="26477"/>
    <cellStyle name="s_Valuation _BS Csan CPC 02 &lt;SAP&gt;_BS Cnsl CAA &lt;SAP&gt;_Plan2_Base Junho_Base Julho_Variavel" xfId="26478"/>
    <cellStyle name="s_Valuation _BS Csan CPC 02 &lt;SAP&gt;_BS Cnsl CAA &lt;SAP&gt;_Plan2_Base Junho_Mapa variáveis" xfId="26479"/>
    <cellStyle name="s_Valuation _BS Csan CPC 02 &lt;SAP&gt;_BS Cnsl CAA &lt;SAP&gt;_Plan2_Base Junho_Variavel" xfId="26480"/>
    <cellStyle name="s_Valuation _BS Csan CPC 02 &lt;SAP&gt;_BS Cnsl CAA &lt;SAP&gt;_Plan2_Despesas operacionais " xfId="26481"/>
    <cellStyle name="s_Valuation _BS Csan CPC 02 &lt;SAP&gt;_BS Cnsl CAA &lt;SAP&gt;_Plan2_IR Diferido" xfId="26482"/>
    <cellStyle name="s_Valuation _BS Csan CPC 02 &lt;SAP&gt;_BS Cnsl CAA &lt;SAP&gt;_Plan2_Mapa variáveis" xfId="26483"/>
    <cellStyle name="s_Valuation _BS Csan CPC 02 &lt;SAP&gt;_BS Cnsl CAA &lt;SAP&gt;_Plan2_P&amp;L Raízen Combs" xfId="26484"/>
    <cellStyle name="s_Valuation _BS Csan CPC 02 &lt;SAP&gt;_BS Cnsl CAA &lt;SAP&gt;_Plan2_P&amp;L RUMO" xfId="26485"/>
    <cellStyle name="s_Valuation _BS Csan CPC 02 &lt;SAP&gt;_BS Cnsl CAA &lt;SAP&gt;_Plan2_Taxa Efetiva Cosan - Acumulado até Setembro 2011" xfId="26486"/>
    <cellStyle name="s_Valuation _BS Csan CPC 02 &lt;SAP&gt;_BS Cnsl CAA &lt;SAP&gt;_Plan2_Taxa Efetiva Cosan - Acumulado até Setembro 2011_Mapa variáveis" xfId="26487"/>
    <cellStyle name="s_Valuation _BS Csan CPC 02 &lt;SAP&gt;_BS Cnsl CAA &lt;SAP&gt;_Plan2_Taxa Efetiva Cosan - Acumulado até Setembro 2011_Variavel" xfId="26488"/>
    <cellStyle name="s_Valuation _BS Csan CPC 02 &lt;SAP&gt;_BS Cnsl CAA &lt;SAP&gt;_Plan2_Variavel" xfId="26489"/>
    <cellStyle name="s_Valuation _BS Csan CPC 02 &lt;SAP&gt;_BS Cnsl CAA &lt;SAP&gt;_Plan2_Working Capital" xfId="26490"/>
    <cellStyle name="s_Valuation _BS Csan CPC 02 &lt;SAP&gt;_BS Cnsl CAA &lt;SAP&gt;_Query C.Custos SF 10-11" xfId="26491"/>
    <cellStyle name="s_Valuation _BS Csan CPC 02 &lt;SAP&gt;_BS Cnsl CAA &lt;SAP&gt;_Query C.Custos SF 10-11 2" xfId="26492"/>
    <cellStyle name="s_Valuation _BS Csan CPC 02 &lt;SAP&gt;_BS Cnsl CAA &lt;SAP&gt;_Query C.Custos SF 10-11 2_15-FINANCEIRAS" xfId="26493"/>
    <cellStyle name="s_Valuation _BS Csan CPC 02 &lt;SAP&gt;_BS Cnsl CAA &lt;SAP&gt;_Query C.Custos SF 10-11 2_Mapa variáveis" xfId="26494"/>
    <cellStyle name="s_Valuation _BS Csan CPC 02 &lt;SAP&gt;_BS Cnsl CAA &lt;SAP&gt;_Query C.Custos SF 10-11 2_Variavel" xfId="26495"/>
    <cellStyle name="s_Valuation _BS Csan CPC 02 &lt;SAP&gt;_BS Cnsl CAA &lt;SAP&gt;_Query C.Custos SF 10-11 3" xfId="26496"/>
    <cellStyle name="s_Valuation _BS Csan CPC 02 &lt;SAP&gt;_BS Cnsl CAA &lt;SAP&gt;_Query C.Custos SF 10-11_15-FINANCEIRAS" xfId="26497"/>
    <cellStyle name="s_Valuation _BS Csan CPC 02 &lt;SAP&gt;_BS Cnsl CAA &lt;SAP&gt;_Query C.Custos SF 10-11_15-FINANCEIRAS_1" xfId="26498"/>
    <cellStyle name="s_Valuation _BS Csan CPC 02 &lt;SAP&gt;_BS Cnsl CAA &lt;SAP&gt;_Query C.Custos SF 10-11_2-DRE" xfId="26499"/>
    <cellStyle name="s_Valuation _BS Csan CPC 02 &lt;SAP&gt;_BS Cnsl CAA &lt;SAP&gt;_Query C.Custos SF 10-11_2-DRE 2" xfId="26500"/>
    <cellStyle name="s_Valuation _BS Csan CPC 02 &lt;SAP&gt;_BS Cnsl CAA &lt;SAP&gt;_Query C.Custos SF 10-11_2-DRE_3-Balanço" xfId="26501"/>
    <cellStyle name="s_Valuation _BS Csan CPC 02 &lt;SAP&gt;_BS Cnsl CAA &lt;SAP&gt;_Query C.Custos SF 10-11_2-DRE_3-Balanço_Mapa variáveis" xfId="26502"/>
    <cellStyle name="s_Valuation _BS Csan CPC 02 &lt;SAP&gt;_BS Cnsl CAA &lt;SAP&gt;_Query C.Custos SF 10-11_2-DRE_3-Balanço_Variavel" xfId="26503"/>
    <cellStyle name="s_Valuation _BS Csan CPC 02 &lt;SAP&gt;_BS Cnsl CAA &lt;SAP&gt;_Query C.Custos SF 10-11_2-DRE_Dep_Judiciais-Contingências" xfId="26504"/>
    <cellStyle name="s_Valuation _BS Csan CPC 02 &lt;SAP&gt;_BS Cnsl CAA &lt;SAP&gt;_Query C.Custos SF 10-11_2-DRE_DFC Gerencial" xfId="26505"/>
    <cellStyle name="s_Valuation _BS Csan CPC 02 &lt;SAP&gt;_BS Cnsl CAA &lt;SAP&gt;_Query C.Custos SF 10-11_2-DRE_DMPL" xfId="26506"/>
    <cellStyle name="s_Valuation _BS Csan CPC 02 &lt;SAP&gt;_BS Cnsl CAA &lt;SAP&gt;_Query C.Custos SF 10-11_2-DRE_Mapa variáveis" xfId="26507"/>
    <cellStyle name="s_Valuation _BS Csan CPC 02 &lt;SAP&gt;_BS Cnsl CAA &lt;SAP&gt;_Query C.Custos SF 10-11_2-DRE_Variavel" xfId="26508"/>
    <cellStyle name="s_Valuation _BS Csan CPC 02 &lt;SAP&gt;_BS Cnsl CAA &lt;SAP&gt;_Query C.Custos SF 10-11_3-Balanço" xfId="26509"/>
    <cellStyle name="s_Valuation _BS Csan CPC 02 &lt;SAP&gt;_BS Cnsl CAA &lt;SAP&gt;_Query C.Custos SF 10-11_3-Balanço 2" xfId="26510"/>
    <cellStyle name="s_Valuation _BS Csan CPC 02 &lt;SAP&gt;_BS Cnsl CAA &lt;SAP&gt;_Query C.Custos SF 10-11_3-Balanço 2_15-FINANCEIRAS" xfId="26511"/>
    <cellStyle name="s_Valuation _BS Csan CPC 02 &lt;SAP&gt;_BS Cnsl CAA &lt;SAP&gt;_Query C.Custos SF 10-11_3-Balanço_1" xfId="26512"/>
    <cellStyle name="s_Valuation _BS Csan CPC 02 &lt;SAP&gt;_BS Cnsl CAA &lt;SAP&gt;_Query C.Custos SF 10-11_3-Balanço_1_Mapa variáveis" xfId="26513"/>
    <cellStyle name="s_Valuation _BS Csan CPC 02 &lt;SAP&gt;_BS Cnsl CAA &lt;SAP&gt;_Query C.Custos SF 10-11_3-Balanço_1_Variavel" xfId="26514"/>
    <cellStyle name="s_Valuation _BS Csan CPC 02 &lt;SAP&gt;_BS Cnsl CAA &lt;SAP&gt;_Query C.Custos SF 10-11_3-Balanço_15-FINANCEIRAS" xfId="26515"/>
    <cellStyle name="s_Valuation _BS Csan CPC 02 &lt;SAP&gt;_BS Cnsl CAA &lt;SAP&gt;_Query C.Custos SF 10-11_3-Balanço_15-FINANCEIRAS_1" xfId="26516"/>
    <cellStyle name="s_Valuation _BS Csan CPC 02 &lt;SAP&gt;_BS Cnsl CAA &lt;SAP&gt;_Query C.Custos SF 10-11_3-Balanço_2-DRE" xfId="26517"/>
    <cellStyle name="s_Valuation _BS Csan CPC 02 &lt;SAP&gt;_BS Cnsl CAA &lt;SAP&gt;_Query C.Custos SF 10-11_3-Balanço_2-DRE 2" xfId="26518"/>
    <cellStyle name="s_Valuation _BS Csan CPC 02 &lt;SAP&gt;_BS Cnsl CAA &lt;SAP&gt;_Query C.Custos SF 10-11_3-Balanço_2-DRE_3-Balanço" xfId="26519"/>
    <cellStyle name="s_Valuation _BS Csan CPC 02 &lt;SAP&gt;_BS Cnsl CAA &lt;SAP&gt;_Query C.Custos SF 10-11_3-Balanço_2-DRE_3-Balanço_Mapa variáveis" xfId="26520"/>
    <cellStyle name="s_Valuation _BS Csan CPC 02 &lt;SAP&gt;_BS Cnsl CAA &lt;SAP&gt;_Query C.Custos SF 10-11_3-Balanço_2-DRE_3-Balanço_Variavel" xfId="26521"/>
    <cellStyle name="s_Valuation _BS Csan CPC 02 &lt;SAP&gt;_BS Cnsl CAA &lt;SAP&gt;_Query C.Custos SF 10-11_3-Balanço_2-DRE_Dep_Judiciais-Contingências" xfId="26522"/>
    <cellStyle name="s_Valuation _BS Csan CPC 02 &lt;SAP&gt;_BS Cnsl CAA &lt;SAP&gt;_Query C.Custos SF 10-11_3-Balanço_2-DRE_DFC Gerencial" xfId="26523"/>
    <cellStyle name="s_Valuation _BS Csan CPC 02 &lt;SAP&gt;_BS Cnsl CAA &lt;SAP&gt;_Query C.Custos SF 10-11_3-Balanço_2-DRE_DMPL" xfId="26524"/>
    <cellStyle name="s_Valuation _BS Csan CPC 02 &lt;SAP&gt;_BS Cnsl CAA &lt;SAP&gt;_Query C.Custos SF 10-11_3-Balanço_2-DRE_Mapa variáveis" xfId="26525"/>
    <cellStyle name="s_Valuation _BS Csan CPC 02 &lt;SAP&gt;_BS Cnsl CAA &lt;SAP&gt;_Query C.Custos SF 10-11_3-Balanço_2-DRE_Variavel" xfId="26526"/>
    <cellStyle name="s_Valuation _BS Csan CPC 02 &lt;SAP&gt;_BS Cnsl CAA &lt;SAP&gt;_Query C.Custos SF 10-11_3-Balanço_3-Balanço" xfId="26527"/>
    <cellStyle name="s_Valuation _BS Csan CPC 02 &lt;SAP&gt;_BS Cnsl CAA &lt;SAP&gt;_Query C.Custos SF 10-11_3-Balanço_3-Balanço_Mapa variáveis" xfId="26528"/>
    <cellStyle name="s_Valuation _BS Csan CPC 02 &lt;SAP&gt;_BS Cnsl CAA &lt;SAP&gt;_Query C.Custos SF 10-11_3-Balanço_3-Balanço_Variavel" xfId="26529"/>
    <cellStyle name="s_Valuation _BS Csan CPC 02 &lt;SAP&gt;_BS Cnsl CAA &lt;SAP&gt;_Query C.Custos SF 10-11_3-Balanço_7-Estoque" xfId="26530"/>
    <cellStyle name="s_Valuation _BS Csan CPC 02 &lt;SAP&gt;_BS Cnsl CAA &lt;SAP&gt;_Query C.Custos SF 10-11_3-Balanço_Despesas operacionais " xfId="26531"/>
    <cellStyle name="s_Valuation _BS Csan CPC 02 &lt;SAP&gt;_BS Cnsl CAA &lt;SAP&gt;_Query C.Custos SF 10-11_3-Balanço_Mapa variáveis" xfId="26532"/>
    <cellStyle name="s_Valuation _BS Csan CPC 02 &lt;SAP&gt;_BS Cnsl CAA &lt;SAP&gt;_Query C.Custos SF 10-11_3-Balanço_P&amp;L Raízen Combs" xfId="26533"/>
    <cellStyle name="s_Valuation _BS Csan CPC 02 &lt;SAP&gt;_BS Cnsl CAA &lt;SAP&gt;_Query C.Custos SF 10-11_3-Balanço_P&amp;L RUMO" xfId="26534"/>
    <cellStyle name="s_Valuation _BS Csan CPC 02 &lt;SAP&gt;_BS Cnsl CAA &lt;SAP&gt;_Query C.Custos SF 10-11_3-Balanço_Variavel" xfId="26535"/>
    <cellStyle name="s_Valuation _BS Csan CPC 02 &lt;SAP&gt;_BS Cnsl CAA &lt;SAP&gt;_Query C.Custos SF 10-11_3-Balanço_Working Capital" xfId="26536"/>
    <cellStyle name="s_Valuation _BS Csan CPC 02 &lt;SAP&gt;_BS Cnsl CAA &lt;SAP&gt;_Query C.Custos SF 10-11_7-Estoque" xfId="26537"/>
    <cellStyle name="s_Valuation _BS Csan CPC 02 &lt;SAP&gt;_BS Cnsl CAA &lt;SAP&gt;_Query C.Custos SF 10-11_Balanço" xfId="26538"/>
    <cellStyle name="s_Valuation _BS Csan CPC 02 &lt;SAP&gt;_BS Cnsl CAA &lt;SAP&gt;_Query C.Custos SF 10-11_Balanço_Despesas operacionais " xfId="26539"/>
    <cellStyle name="s_Valuation _BS Csan CPC 02 &lt;SAP&gt;_BS Cnsl CAA &lt;SAP&gt;_Query C.Custos SF 10-11_Balanço_Working Capital" xfId="26540"/>
    <cellStyle name="s_Valuation _BS Csan CPC 02 &lt;SAP&gt;_BS Cnsl CAA &lt;SAP&gt;_Query C.Custos SF 10-11_Despesas operacionais " xfId="26541"/>
    <cellStyle name="s_Valuation _BS Csan CPC 02 &lt;SAP&gt;_BS Cnsl CAA &lt;SAP&gt;_Query C.Custos SF 10-11_IR Diferido" xfId="26542"/>
    <cellStyle name="s_Valuation _BS Csan CPC 02 &lt;SAP&gt;_BS Cnsl CAA &lt;SAP&gt;_Query C.Custos SF 10-11_Mapa variáveis" xfId="26543"/>
    <cellStyle name="s_Valuation _BS Csan CPC 02 &lt;SAP&gt;_BS Cnsl CAA &lt;SAP&gt;_Query C.Custos SF 10-11_P&amp;L Raízen Combs" xfId="26544"/>
    <cellStyle name="s_Valuation _BS Csan CPC 02 &lt;SAP&gt;_BS Cnsl CAA &lt;SAP&gt;_Query C.Custos SF 10-11_P&amp;L RUMO" xfId="26545"/>
    <cellStyle name="s_Valuation _BS Csan CPC 02 &lt;SAP&gt;_BS Cnsl CAA &lt;SAP&gt;_Query C.Custos SF 10-11_Variavel" xfId="26546"/>
    <cellStyle name="s_Valuation _BS Csan CPC 02 &lt;SAP&gt;_BS Cnsl CAA &lt;SAP&gt;_Query C.Custos SF 10-11_Working Capital" xfId="26547"/>
    <cellStyle name="s_Valuation _BS Csan CPC 02 &lt;SAP&gt;_BS Cnsl CAA &lt;SAP&gt;_Set 11 Cosan" xfId="26548"/>
    <cellStyle name="s_Valuation _BS Csan CPC 02 &lt;SAP&gt;_BS Cnsl CAA &lt;SAP&gt;_Set 11 Cosan_Mapa variáveis" xfId="26549"/>
    <cellStyle name="s_Valuation _BS Csan CPC 02 &lt;SAP&gt;_BS Cnsl CAA &lt;SAP&gt;_Set 11 Cosan_Variavel" xfId="26550"/>
    <cellStyle name="s_Valuation _BS Csan CPC 02 &lt;SAP&gt;_BS Cnsl CAA &lt;SAP&gt;_Variavel" xfId="26551"/>
    <cellStyle name="s_Valuation _BS Csan CPC 02 &lt;SAP&gt;_BS Cnsl CAA &lt;SAP&gt;_Verificar - 13-Comerciais" xfId="26552"/>
    <cellStyle name="s_Valuation _BS Csan CPC 02 &lt;SAP&gt;_BS Cnsl CAA &lt;SAP&gt;_Verificar - 13-Comerciais 2" xfId="26553"/>
    <cellStyle name="s_Valuation _BS Csan CPC 02 &lt;SAP&gt;_BS Cnsl CAA &lt;SAP&gt;_Verificar - 13-Comerciais 2_15-FINANCEIRAS" xfId="26554"/>
    <cellStyle name="s_Valuation _BS Csan CPC 02 &lt;SAP&gt;_BS Cnsl CAA &lt;SAP&gt;_Verificar - 13-Comerciais_15-FINANCEIRAS" xfId="26555"/>
    <cellStyle name="s_Valuation _BS Csan CPC 02 &lt;SAP&gt;_BS Cnsl CAA &lt;SAP&gt;_Verificar - 13-Comerciais_15-FINANCEIRAS_1" xfId="26556"/>
    <cellStyle name="s_Valuation _BS Csan CPC 02 &lt;SAP&gt;_BS Cnsl CAA &lt;SAP&gt;_Verificar - 13-Comerciais_3-Balanço" xfId="26557"/>
    <cellStyle name="s_Valuation _BS Csan CPC 02 &lt;SAP&gt;_BS Cnsl CAA &lt;SAP&gt;_Working Capital" xfId="26558"/>
    <cellStyle name="s_Valuation _BS Csan CPC 02 &lt;SAP&gt;_Caixa restrito" xfId="26559"/>
    <cellStyle name="s_Valuation _BS Csan CPC 02 &lt;SAP&gt;_Caixa restrito 2" xfId="26560"/>
    <cellStyle name="s_Valuation _BS Csan CPC 02 &lt;SAP&gt;_Caixa restrito_7-Estoque" xfId="26561"/>
    <cellStyle name="s_Valuation _BS Csan CPC 02 &lt;SAP&gt;_Caixa restrito_Despesas operacionais " xfId="26562"/>
    <cellStyle name="s_Valuation _BS Csan CPC 02 &lt;SAP&gt;_Caixa restrito_Working Capital" xfId="26563"/>
    <cellStyle name="s_Valuation _BS Csan CPC 02 &lt;SAP&gt;_Centro de Lucros 2010" xfId="26564"/>
    <cellStyle name="s_Valuation _BS Csan CPC 02 &lt;SAP&gt;_Centro de Lucros 2010 2" xfId="26565"/>
    <cellStyle name="s_Valuation _BS Csan CPC 02 &lt;SAP&gt;_Centro de Lucros 2010 2_15-FINANCEIRAS" xfId="26566"/>
    <cellStyle name="s_Valuation _BS Csan CPC 02 &lt;SAP&gt;_Centro de Lucros 2010 2_Mapa variáveis" xfId="26567"/>
    <cellStyle name="s_Valuation _BS Csan CPC 02 &lt;SAP&gt;_Centro de Lucros 2010 2_Variavel" xfId="26568"/>
    <cellStyle name="s_Valuation _BS Csan CPC 02 &lt;SAP&gt;_Centro de Lucros 2010 3" xfId="26569"/>
    <cellStyle name="s_Valuation _BS Csan CPC 02 &lt;SAP&gt;_Centro de Lucros 2010_15-FINANCEIRAS" xfId="26570"/>
    <cellStyle name="s_Valuation _BS Csan CPC 02 &lt;SAP&gt;_Centro de Lucros 2010_15-FINANCEIRAS_1" xfId="26571"/>
    <cellStyle name="s_Valuation _BS Csan CPC 02 &lt;SAP&gt;_Centro de Lucros 2010_2-DRE" xfId="26572"/>
    <cellStyle name="s_Valuation _BS Csan CPC 02 &lt;SAP&gt;_Centro de Lucros 2010_2-DRE 2" xfId="26573"/>
    <cellStyle name="s_Valuation _BS Csan CPC 02 &lt;SAP&gt;_Centro de Lucros 2010_2-DRE_3-Balanço" xfId="26574"/>
    <cellStyle name="s_Valuation _BS Csan CPC 02 &lt;SAP&gt;_Centro de Lucros 2010_2-DRE_3-Balanço_Mapa variáveis" xfId="26575"/>
    <cellStyle name="s_Valuation _BS Csan CPC 02 &lt;SAP&gt;_Centro de Lucros 2010_2-DRE_3-Balanço_Variavel" xfId="26576"/>
    <cellStyle name="s_Valuation _BS Csan CPC 02 &lt;SAP&gt;_Centro de Lucros 2010_2-DRE_Dep_Judiciais-Contingências" xfId="26577"/>
    <cellStyle name="s_Valuation _BS Csan CPC 02 &lt;SAP&gt;_Centro de Lucros 2010_2-DRE_DFC Gerencial" xfId="26578"/>
    <cellStyle name="s_Valuation _BS Csan CPC 02 &lt;SAP&gt;_Centro de Lucros 2010_2-DRE_DMPL" xfId="26579"/>
    <cellStyle name="s_Valuation _BS Csan CPC 02 &lt;SAP&gt;_Centro de Lucros 2010_2-DRE_Mapa variáveis" xfId="26580"/>
    <cellStyle name="s_Valuation _BS Csan CPC 02 &lt;SAP&gt;_Centro de Lucros 2010_2-DRE_Variavel" xfId="26581"/>
    <cellStyle name="s_Valuation _BS Csan CPC 02 &lt;SAP&gt;_Centro de Lucros 2010_3-Balanço" xfId="26582"/>
    <cellStyle name="s_Valuation _BS Csan CPC 02 &lt;SAP&gt;_Centro de Lucros 2010_3-Balanço 2" xfId="26583"/>
    <cellStyle name="s_Valuation _BS Csan CPC 02 &lt;SAP&gt;_Centro de Lucros 2010_3-Balanço 2_15-FINANCEIRAS" xfId="26584"/>
    <cellStyle name="s_Valuation _BS Csan CPC 02 &lt;SAP&gt;_Centro de Lucros 2010_3-Balanço_1" xfId="26585"/>
    <cellStyle name="s_Valuation _BS Csan CPC 02 &lt;SAP&gt;_Centro de Lucros 2010_3-Balanço_1_Mapa variáveis" xfId="26586"/>
    <cellStyle name="s_Valuation _BS Csan CPC 02 &lt;SAP&gt;_Centro de Lucros 2010_3-Balanço_1_Variavel" xfId="26587"/>
    <cellStyle name="s_Valuation _BS Csan CPC 02 &lt;SAP&gt;_Centro de Lucros 2010_3-Balanço_15-FINANCEIRAS" xfId="26588"/>
    <cellStyle name="s_Valuation _BS Csan CPC 02 &lt;SAP&gt;_Centro de Lucros 2010_3-Balanço_15-FINANCEIRAS_1" xfId="26589"/>
    <cellStyle name="s_Valuation _BS Csan CPC 02 &lt;SAP&gt;_Centro de Lucros 2010_3-Balanço_2-DRE" xfId="26590"/>
    <cellStyle name="s_Valuation _BS Csan CPC 02 &lt;SAP&gt;_Centro de Lucros 2010_3-Balanço_2-DRE 2" xfId="26591"/>
    <cellStyle name="s_Valuation _BS Csan CPC 02 &lt;SAP&gt;_Centro de Lucros 2010_3-Balanço_2-DRE_3-Balanço" xfId="26592"/>
    <cellStyle name="s_Valuation _BS Csan CPC 02 &lt;SAP&gt;_Centro de Lucros 2010_3-Balanço_2-DRE_3-Balanço_Mapa variáveis" xfId="26593"/>
    <cellStyle name="s_Valuation _BS Csan CPC 02 &lt;SAP&gt;_Centro de Lucros 2010_3-Balanço_2-DRE_3-Balanço_Variavel" xfId="26594"/>
    <cellStyle name="s_Valuation _BS Csan CPC 02 &lt;SAP&gt;_Centro de Lucros 2010_3-Balanço_2-DRE_Dep_Judiciais-Contingências" xfId="26595"/>
    <cellStyle name="s_Valuation _BS Csan CPC 02 &lt;SAP&gt;_Centro de Lucros 2010_3-Balanço_2-DRE_DFC Gerencial" xfId="26596"/>
    <cellStyle name="s_Valuation _BS Csan CPC 02 &lt;SAP&gt;_Centro de Lucros 2010_3-Balanço_2-DRE_DMPL" xfId="26597"/>
    <cellStyle name="s_Valuation _BS Csan CPC 02 &lt;SAP&gt;_Centro de Lucros 2010_3-Balanço_2-DRE_Mapa variáveis" xfId="26598"/>
    <cellStyle name="s_Valuation _BS Csan CPC 02 &lt;SAP&gt;_Centro de Lucros 2010_3-Balanço_2-DRE_Variavel" xfId="26599"/>
    <cellStyle name="s_Valuation _BS Csan CPC 02 &lt;SAP&gt;_Centro de Lucros 2010_3-Balanço_3-Balanço" xfId="26600"/>
    <cellStyle name="s_Valuation _BS Csan CPC 02 &lt;SAP&gt;_Centro de Lucros 2010_3-Balanço_3-Balanço_Mapa variáveis" xfId="26601"/>
    <cellStyle name="s_Valuation _BS Csan CPC 02 &lt;SAP&gt;_Centro de Lucros 2010_3-Balanço_3-Balanço_Variavel" xfId="26602"/>
    <cellStyle name="s_Valuation _BS Csan CPC 02 &lt;SAP&gt;_Centro de Lucros 2010_3-Balanço_7-Estoque" xfId="26603"/>
    <cellStyle name="s_Valuation _BS Csan CPC 02 &lt;SAP&gt;_Centro de Lucros 2010_3-Balanço_Despesas operacionais " xfId="26604"/>
    <cellStyle name="s_Valuation _BS Csan CPC 02 &lt;SAP&gt;_Centro de Lucros 2010_3-Balanço_Mapa variáveis" xfId="26605"/>
    <cellStyle name="s_Valuation _BS Csan CPC 02 &lt;SAP&gt;_Centro de Lucros 2010_3-Balanço_P&amp;L Raízen Combs" xfId="26606"/>
    <cellStyle name="s_Valuation _BS Csan CPC 02 &lt;SAP&gt;_Centro de Lucros 2010_3-Balanço_P&amp;L RUMO" xfId="26607"/>
    <cellStyle name="s_Valuation _BS Csan CPC 02 &lt;SAP&gt;_Centro de Lucros 2010_3-Balanço_Variavel" xfId="26608"/>
    <cellStyle name="s_Valuation _BS Csan CPC 02 &lt;SAP&gt;_Centro de Lucros 2010_3-Balanço_Working Capital" xfId="26609"/>
    <cellStyle name="s_Valuation _BS Csan CPC 02 &lt;SAP&gt;_Centro de Lucros 2010_7-Estoque" xfId="26610"/>
    <cellStyle name="s_Valuation _BS Csan CPC 02 &lt;SAP&gt;_Centro de Lucros 2010_Balanço" xfId="26611"/>
    <cellStyle name="s_Valuation _BS Csan CPC 02 &lt;SAP&gt;_Centro de Lucros 2010_Balanço_Despesas operacionais " xfId="26612"/>
    <cellStyle name="s_Valuation _BS Csan CPC 02 &lt;SAP&gt;_Centro de Lucros 2010_Balanço_Working Capital" xfId="26613"/>
    <cellStyle name="s_Valuation _BS Csan CPC 02 &lt;SAP&gt;_Centro de Lucros 2010_Despesas operacionais " xfId="26614"/>
    <cellStyle name="s_Valuation _BS Csan CPC 02 &lt;SAP&gt;_Centro de Lucros 2010_IR Diferido" xfId="26615"/>
    <cellStyle name="s_Valuation _BS Csan CPC 02 &lt;SAP&gt;_Centro de Lucros 2010_Mapa variáveis" xfId="26616"/>
    <cellStyle name="s_Valuation _BS Csan CPC 02 &lt;SAP&gt;_Centro de Lucros 2010_P&amp;L Raízen Combs" xfId="26617"/>
    <cellStyle name="s_Valuation _BS Csan CPC 02 &lt;SAP&gt;_Centro de Lucros 2010_P&amp;L RUMO" xfId="26618"/>
    <cellStyle name="s_Valuation _BS Csan CPC 02 &lt;SAP&gt;_Centro de Lucros 2010_Variavel" xfId="26619"/>
    <cellStyle name="s_Valuation _BS Csan CPC 02 &lt;SAP&gt;_Centro de Lucros 2010_Working Capital" xfId="26620"/>
    <cellStyle name="s_Valuation _BS Csan CPC 02 &lt;SAP&gt;_Cosan" xfId="26621"/>
    <cellStyle name="s_Valuation _BS Csan CPC 02 &lt;SAP&gt;_Cosan 10" xfId="26622"/>
    <cellStyle name="s_Valuation _BS Csan CPC 02 &lt;SAP&gt;_Cosan 2" xfId="26623"/>
    <cellStyle name="s_Valuation _BS Csan CPC 02 &lt;SAP&gt;_Cosan 2 2" xfId="26624"/>
    <cellStyle name="s_Valuation _BS Csan CPC 02 &lt;SAP&gt;_Cosan 2 2_15-FINANCEIRAS" xfId="26625"/>
    <cellStyle name="s_Valuation _BS Csan CPC 02 &lt;SAP&gt;_Cosan 2 3" xfId="26626"/>
    <cellStyle name="s_Valuation _BS Csan CPC 02 &lt;SAP&gt;_Cosan 2 4" xfId="26627"/>
    <cellStyle name="s_Valuation _BS Csan CPC 02 &lt;SAP&gt;_Cosan 2 5" xfId="26628"/>
    <cellStyle name="s_Valuation _BS Csan CPC 02 &lt;SAP&gt;_Cosan 2_15-FINANCEIRAS" xfId="26629"/>
    <cellStyle name="s_Valuation _BS Csan CPC 02 &lt;SAP&gt;_Cosan 2_15-FINANCEIRAS_1" xfId="26630"/>
    <cellStyle name="s_Valuation _BS Csan CPC 02 &lt;SAP&gt;_Cosan 2_2-DRE" xfId="26631"/>
    <cellStyle name="s_Valuation _BS Csan CPC 02 &lt;SAP&gt;_Cosan 2_2-DRE 2" xfId="26632"/>
    <cellStyle name="s_Valuation _BS Csan CPC 02 &lt;SAP&gt;_Cosan 2_2-DRE_3-Balanço" xfId="26633"/>
    <cellStyle name="s_Valuation _BS Csan CPC 02 &lt;SAP&gt;_Cosan 2_2-DRE_3-Balanço_Mapa variáveis" xfId="26634"/>
    <cellStyle name="s_Valuation _BS Csan CPC 02 &lt;SAP&gt;_Cosan 2_2-DRE_3-Balanço_Variavel" xfId="26635"/>
    <cellStyle name="s_Valuation _BS Csan CPC 02 &lt;SAP&gt;_Cosan 2_2-DRE_Dep_Judiciais-Contingências" xfId="26636"/>
    <cellStyle name="s_Valuation _BS Csan CPC 02 &lt;SAP&gt;_Cosan 2_2-DRE_DFC Gerencial" xfId="26637"/>
    <cellStyle name="s_Valuation _BS Csan CPC 02 &lt;SAP&gt;_Cosan 2_2-DRE_DMPL" xfId="26638"/>
    <cellStyle name="s_Valuation _BS Csan CPC 02 &lt;SAP&gt;_Cosan 2_2-DRE_Mapa variáveis" xfId="26639"/>
    <cellStyle name="s_Valuation _BS Csan CPC 02 &lt;SAP&gt;_Cosan 2_2-DRE_Variavel" xfId="26640"/>
    <cellStyle name="s_Valuation _BS Csan CPC 02 &lt;SAP&gt;_Cosan 2_3-Balanço" xfId="26641"/>
    <cellStyle name="s_Valuation _BS Csan CPC 02 &lt;SAP&gt;_Cosan 2_3-Balanço_Mapa variáveis" xfId="26642"/>
    <cellStyle name="s_Valuation _BS Csan CPC 02 &lt;SAP&gt;_Cosan 2_3-Balanço_Variavel" xfId="26643"/>
    <cellStyle name="s_Valuation _BS Csan CPC 02 &lt;SAP&gt;_Cosan 2_7-Estoque" xfId="26644"/>
    <cellStyle name="s_Valuation _BS Csan CPC 02 &lt;SAP&gt;_Cosan 2_Despesas operacionais " xfId="26645"/>
    <cellStyle name="s_Valuation _BS Csan CPC 02 &lt;SAP&gt;_Cosan 2_IR Diferido" xfId="26646"/>
    <cellStyle name="s_Valuation _BS Csan CPC 02 &lt;SAP&gt;_Cosan 2_Mapa variáveis" xfId="26647"/>
    <cellStyle name="s_Valuation _BS Csan CPC 02 &lt;SAP&gt;_Cosan 2_P&amp;L Raízen Combs" xfId="26648"/>
    <cellStyle name="s_Valuation _BS Csan CPC 02 &lt;SAP&gt;_Cosan 2_P&amp;L RUMO" xfId="26649"/>
    <cellStyle name="s_Valuation _BS Csan CPC 02 &lt;SAP&gt;_Cosan 2_Variavel" xfId="26650"/>
    <cellStyle name="s_Valuation _BS Csan CPC 02 &lt;SAP&gt;_Cosan 2_Working Capital" xfId="26651"/>
    <cellStyle name="s_Valuation _BS Csan CPC 02 &lt;SAP&gt;_Cosan 3" xfId="26652"/>
    <cellStyle name="s_Valuation _BS Csan CPC 02 &lt;SAP&gt;_Cosan 3 2" xfId="26653"/>
    <cellStyle name="s_Valuation _BS Csan CPC 02 &lt;SAP&gt;_Cosan 3 2_15-FINANCEIRAS" xfId="26654"/>
    <cellStyle name="s_Valuation _BS Csan CPC 02 &lt;SAP&gt;_Cosan 3_15-FINANCEIRAS" xfId="26655"/>
    <cellStyle name="s_Valuation _BS Csan CPC 02 &lt;SAP&gt;_Cosan 3_15-FINANCEIRAS_1" xfId="26656"/>
    <cellStyle name="s_Valuation _BS Csan CPC 02 &lt;SAP&gt;_Cosan 3_2-DRE" xfId="26657"/>
    <cellStyle name="s_Valuation _BS Csan CPC 02 &lt;SAP&gt;_Cosan 3_2-DRE 2" xfId="26658"/>
    <cellStyle name="s_Valuation _BS Csan CPC 02 &lt;SAP&gt;_Cosan 3_2-DRE_3-Balanço" xfId="26659"/>
    <cellStyle name="s_Valuation _BS Csan CPC 02 &lt;SAP&gt;_Cosan 3_2-DRE_3-Balanço_Mapa variáveis" xfId="26660"/>
    <cellStyle name="s_Valuation _BS Csan CPC 02 &lt;SAP&gt;_Cosan 3_2-DRE_3-Balanço_Variavel" xfId="26661"/>
    <cellStyle name="s_Valuation _BS Csan CPC 02 &lt;SAP&gt;_Cosan 3_2-DRE_Dep_Judiciais-Contingências" xfId="26662"/>
    <cellStyle name="s_Valuation _BS Csan CPC 02 &lt;SAP&gt;_Cosan 3_2-DRE_DFC Gerencial" xfId="26663"/>
    <cellStyle name="s_Valuation _BS Csan CPC 02 &lt;SAP&gt;_Cosan 3_2-DRE_DMPL" xfId="26664"/>
    <cellStyle name="s_Valuation _BS Csan CPC 02 &lt;SAP&gt;_Cosan 3_2-DRE_Mapa variáveis" xfId="26665"/>
    <cellStyle name="s_Valuation _BS Csan CPC 02 &lt;SAP&gt;_Cosan 3_2-DRE_Variavel" xfId="26666"/>
    <cellStyle name="s_Valuation _BS Csan CPC 02 &lt;SAP&gt;_Cosan 3_3-Balanço" xfId="26667"/>
    <cellStyle name="s_Valuation _BS Csan CPC 02 &lt;SAP&gt;_Cosan 3_3-Balanço_Mapa variáveis" xfId="26668"/>
    <cellStyle name="s_Valuation _BS Csan CPC 02 &lt;SAP&gt;_Cosan 3_3-Balanço_Variavel" xfId="26669"/>
    <cellStyle name="s_Valuation _BS Csan CPC 02 &lt;SAP&gt;_Cosan 3_7-Estoque" xfId="26670"/>
    <cellStyle name="s_Valuation _BS Csan CPC 02 &lt;SAP&gt;_Cosan 3_Despesas operacionais " xfId="26671"/>
    <cellStyle name="s_Valuation _BS Csan CPC 02 &lt;SAP&gt;_Cosan 3_Mapa variáveis" xfId="26672"/>
    <cellStyle name="s_Valuation _BS Csan CPC 02 &lt;SAP&gt;_Cosan 3_P&amp;L Raízen Combs" xfId="26673"/>
    <cellStyle name="s_Valuation _BS Csan CPC 02 &lt;SAP&gt;_Cosan 3_P&amp;L RUMO" xfId="26674"/>
    <cellStyle name="s_Valuation _BS Csan CPC 02 &lt;SAP&gt;_Cosan 3_Variavel" xfId="26675"/>
    <cellStyle name="s_Valuation _BS Csan CPC 02 &lt;SAP&gt;_Cosan 3_Working Capital" xfId="26676"/>
    <cellStyle name="s_Valuation _BS Csan CPC 02 &lt;SAP&gt;_Cosan 4" xfId="26677"/>
    <cellStyle name="s_Valuation _BS Csan CPC 02 &lt;SAP&gt;_Cosan 4 2" xfId="26678"/>
    <cellStyle name="s_Valuation _BS Csan CPC 02 &lt;SAP&gt;_Cosan 4 2_15-FINANCEIRAS" xfId="26679"/>
    <cellStyle name="s_Valuation _BS Csan CPC 02 &lt;SAP&gt;_Cosan 4_15-FINANCEIRAS" xfId="26680"/>
    <cellStyle name="s_Valuation _BS Csan CPC 02 &lt;SAP&gt;_Cosan 4_15-FINANCEIRAS_1" xfId="26681"/>
    <cellStyle name="s_Valuation _BS Csan CPC 02 &lt;SAP&gt;_Cosan 4_2-DRE" xfId="26682"/>
    <cellStyle name="s_Valuation _BS Csan CPC 02 &lt;SAP&gt;_Cosan 4_2-DRE 2" xfId="26683"/>
    <cellStyle name="s_Valuation _BS Csan CPC 02 &lt;SAP&gt;_Cosan 4_2-DRE_3-Balanço" xfId="26684"/>
    <cellStyle name="s_Valuation _BS Csan CPC 02 &lt;SAP&gt;_Cosan 4_2-DRE_3-Balanço_Mapa variáveis" xfId="26685"/>
    <cellStyle name="s_Valuation _BS Csan CPC 02 &lt;SAP&gt;_Cosan 4_2-DRE_3-Balanço_Variavel" xfId="26686"/>
    <cellStyle name="s_Valuation _BS Csan CPC 02 &lt;SAP&gt;_Cosan 4_2-DRE_Dep_Judiciais-Contingências" xfId="26687"/>
    <cellStyle name="s_Valuation _BS Csan CPC 02 &lt;SAP&gt;_Cosan 4_2-DRE_DFC Gerencial" xfId="26688"/>
    <cellStyle name="s_Valuation _BS Csan CPC 02 &lt;SAP&gt;_Cosan 4_2-DRE_DMPL" xfId="26689"/>
    <cellStyle name="s_Valuation _BS Csan CPC 02 &lt;SAP&gt;_Cosan 4_2-DRE_Mapa variáveis" xfId="26690"/>
    <cellStyle name="s_Valuation _BS Csan CPC 02 &lt;SAP&gt;_Cosan 4_2-DRE_Variavel" xfId="26691"/>
    <cellStyle name="s_Valuation _BS Csan CPC 02 &lt;SAP&gt;_Cosan 4_3-Balanço" xfId="26692"/>
    <cellStyle name="s_Valuation _BS Csan CPC 02 &lt;SAP&gt;_Cosan 4_3-Balanço_Mapa variáveis" xfId="26693"/>
    <cellStyle name="s_Valuation _BS Csan CPC 02 &lt;SAP&gt;_Cosan 4_3-Balanço_Variavel" xfId="26694"/>
    <cellStyle name="s_Valuation _BS Csan CPC 02 &lt;SAP&gt;_Cosan 4_Dep_Judiciais-Contingências" xfId="26695"/>
    <cellStyle name="s_Valuation _BS Csan CPC 02 &lt;SAP&gt;_Cosan 4_DFC Gerencial" xfId="26696"/>
    <cellStyle name="s_Valuation _BS Csan CPC 02 &lt;SAP&gt;_Cosan 4_DMPL" xfId="26697"/>
    <cellStyle name="s_Valuation _BS Csan CPC 02 &lt;SAP&gt;_Cosan 4_Mapa variáveis" xfId="26698"/>
    <cellStyle name="s_Valuation _BS Csan CPC 02 &lt;SAP&gt;_Cosan 4_P&amp;L RUMO" xfId="26699"/>
    <cellStyle name="s_Valuation _BS Csan CPC 02 &lt;SAP&gt;_Cosan 4_Variavel" xfId="26700"/>
    <cellStyle name="s_Valuation _BS Csan CPC 02 &lt;SAP&gt;_Cosan 5" xfId="26701"/>
    <cellStyle name="s_Valuation _BS Csan CPC 02 &lt;SAP&gt;_Cosan 5_15-FINANCEIRAS" xfId="26702"/>
    <cellStyle name="s_Valuation _BS Csan CPC 02 &lt;SAP&gt;_Cosan 5_Mapa variáveis" xfId="26703"/>
    <cellStyle name="s_Valuation _BS Csan CPC 02 &lt;SAP&gt;_Cosan 5_Variavel" xfId="26704"/>
    <cellStyle name="s_Valuation _BS Csan CPC 02 &lt;SAP&gt;_Cosan 6" xfId="26705"/>
    <cellStyle name="s_Valuation _BS Csan CPC 02 &lt;SAP&gt;_Cosan 6_Mapa variáveis" xfId="26706"/>
    <cellStyle name="s_Valuation _BS Csan CPC 02 &lt;SAP&gt;_Cosan 6_Variavel" xfId="26707"/>
    <cellStyle name="s_Valuation _BS Csan CPC 02 &lt;SAP&gt;_Cosan 7" xfId="26708"/>
    <cellStyle name="s_Valuation _BS Csan CPC 02 &lt;SAP&gt;_Cosan 8" xfId="26709"/>
    <cellStyle name="s_Valuation _BS Csan CPC 02 &lt;SAP&gt;_Cosan 9" xfId="26710"/>
    <cellStyle name="s_Valuation _BS Csan CPC 02 &lt;SAP&gt;_Cosan Passivo" xfId="26711"/>
    <cellStyle name="s_Valuation _BS Csan CPC 02 &lt;SAP&gt;_Cosan Passivo 10" xfId="26712"/>
    <cellStyle name="s_Valuation _BS Csan CPC 02 &lt;SAP&gt;_Cosan Passivo 2" xfId="26713"/>
    <cellStyle name="s_Valuation _BS Csan CPC 02 &lt;SAP&gt;_Cosan Passivo 2 2" xfId="26714"/>
    <cellStyle name="s_Valuation _BS Csan CPC 02 &lt;SAP&gt;_Cosan Passivo 2 2_15-FINANCEIRAS" xfId="26715"/>
    <cellStyle name="s_Valuation _BS Csan CPC 02 &lt;SAP&gt;_Cosan Passivo 2 3" xfId="26716"/>
    <cellStyle name="s_Valuation _BS Csan CPC 02 &lt;SAP&gt;_Cosan Passivo 2 4" xfId="26717"/>
    <cellStyle name="s_Valuation _BS Csan CPC 02 &lt;SAP&gt;_Cosan Passivo 2 5" xfId="26718"/>
    <cellStyle name="s_Valuation _BS Csan CPC 02 &lt;SAP&gt;_Cosan Passivo 2_15-FINANCEIRAS" xfId="26719"/>
    <cellStyle name="s_Valuation _BS Csan CPC 02 &lt;SAP&gt;_Cosan Passivo 2_15-FINANCEIRAS_1" xfId="26720"/>
    <cellStyle name="s_Valuation _BS Csan CPC 02 &lt;SAP&gt;_Cosan Passivo 2_2-DRE" xfId="26721"/>
    <cellStyle name="s_Valuation _BS Csan CPC 02 &lt;SAP&gt;_Cosan Passivo 2_2-DRE 2" xfId="26722"/>
    <cellStyle name="s_Valuation _BS Csan CPC 02 &lt;SAP&gt;_Cosan Passivo 2_2-DRE_3-Balanço" xfId="26723"/>
    <cellStyle name="s_Valuation _BS Csan CPC 02 &lt;SAP&gt;_Cosan Passivo 2_2-DRE_3-Balanço_Mapa variáveis" xfId="26724"/>
    <cellStyle name="s_Valuation _BS Csan CPC 02 &lt;SAP&gt;_Cosan Passivo 2_2-DRE_3-Balanço_Variavel" xfId="26725"/>
    <cellStyle name="s_Valuation _BS Csan CPC 02 &lt;SAP&gt;_Cosan Passivo 2_2-DRE_Dep_Judiciais-Contingências" xfId="26726"/>
    <cellStyle name="s_Valuation _BS Csan CPC 02 &lt;SAP&gt;_Cosan Passivo 2_2-DRE_DFC Gerencial" xfId="26727"/>
    <cellStyle name="s_Valuation _BS Csan CPC 02 &lt;SAP&gt;_Cosan Passivo 2_2-DRE_DMPL" xfId="26728"/>
    <cellStyle name="s_Valuation _BS Csan CPC 02 &lt;SAP&gt;_Cosan Passivo 2_2-DRE_Mapa variáveis" xfId="26729"/>
    <cellStyle name="s_Valuation _BS Csan CPC 02 &lt;SAP&gt;_Cosan Passivo 2_2-DRE_Variavel" xfId="26730"/>
    <cellStyle name="s_Valuation _BS Csan CPC 02 &lt;SAP&gt;_Cosan Passivo 2_3-Balanço" xfId="26731"/>
    <cellStyle name="s_Valuation _BS Csan CPC 02 &lt;SAP&gt;_Cosan Passivo 2_3-Balanço_Mapa variáveis" xfId="26732"/>
    <cellStyle name="s_Valuation _BS Csan CPC 02 &lt;SAP&gt;_Cosan Passivo 2_3-Balanço_Variavel" xfId="26733"/>
    <cellStyle name="s_Valuation _BS Csan CPC 02 &lt;SAP&gt;_Cosan Passivo 2_7-Estoque" xfId="26734"/>
    <cellStyle name="s_Valuation _BS Csan CPC 02 &lt;SAP&gt;_Cosan Passivo 2_Despesas operacionais " xfId="26735"/>
    <cellStyle name="s_Valuation _BS Csan CPC 02 &lt;SAP&gt;_Cosan Passivo 2_IR Diferido" xfId="26736"/>
    <cellStyle name="s_Valuation _BS Csan CPC 02 &lt;SAP&gt;_Cosan Passivo 2_Mapa variáveis" xfId="26737"/>
    <cellStyle name="s_Valuation _BS Csan CPC 02 &lt;SAP&gt;_Cosan Passivo 2_P&amp;L Raízen Combs" xfId="26738"/>
    <cellStyle name="s_Valuation _BS Csan CPC 02 &lt;SAP&gt;_Cosan Passivo 2_P&amp;L RUMO" xfId="26739"/>
    <cellStyle name="s_Valuation _BS Csan CPC 02 &lt;SAP&gt;_Cosan Passivo 2_Variavel" xfId="26740"/>
    <cellStyle name="s_Valuation _BS Csan CPC 02 &lt;SAP&gt;_Cosan Passivo 2_Working Capital" xfId="26741"/>
    <cellStyle name="s_Valuation _BS Csan CPC 02 &lt;SAP&gt;_Cosan Passivo 3" xfId="26742"/>
    <cellStyle name="s_Valuation _BS Csan CPC 02 &lt;SAP&gt;_Cosan Passivo 3 2" xfId="26743"/>
    <cellStyle name="s_Valuation _BS Csan CPC 02 &lt;SAP&gt;_Cosan Passivo 3 2_15-FINANCEIRAS" xfId="26744"/>
    <cellStyle name="s_Valuation _BS Csan CPC 02 &lt;SAP&gt;_Cosan Passivo 3_15-FINANCEIRAS" xfId="26745"/>
    <cellStyle name="s_Valuation _BS Csan CPC 02 &lt;SAP&gt;_Cosan Passivo 3_15-FINANCEIRAS_1" xfId="26746"/>
    <cellStyle name="s_Valuation _BS Csan CPC 02 &lt;SAP&gt;_Cosan Passivo 3_2-DRE" xfId="26747"/>
    <cellStyle name="s_Valuation _BS Csan CPC 02 &lt;SAP&gt;_Cosan Passivo 3_2-DRE 2" xfId="26748"/>
    <cellStyle name="s_Valuation _BS Csan CPC 02 &lt;SAP&gt;_Cosan Passivo 3_2-DRE_3-Balanço" xfId="26749"/>
    <cellStyle name="s_Valuation _BS Csan CPC 02 &lt;SAP&gt;_Cosan Passivo 3_2-DRE_3-Balanço_Mapa variáveis" xfId="26750"/>
    <cellStyle name="s_Valuation _BS Csan CPC 02 &lt;SAP&gt;_Cosan Passivo 3_2-DRE_3-Balanço_Variavel" xfId="26751"/>
    <cellStyle name="s_Valuation _BS Csan CPC 02 &lt;SAP&gt;_Cosan Passivo 3_2-DRE_Dep_Judiciais-Contingências" xfId="26752"/>
    <cellStyle name="s_Valuation _BS Csan CPC 02 &lt;SAP&gt;_Cosan Passivo 3_2-DRE_DFC Gerencial" xfId="26753"/>
    <cellStyle name="s_Valuation _BS Csan CPC 02 &lt;SAP&gt;_Cosan Passivo 3_2-DRE_DMPL" xfId="26754"/>
    <cellStyle name="s_Valuation _BS Csan CPC 02 &lt;SAP&gt;_Cosan Passivo 3_2-DRE_Mapa variáveis" xfId="26755"/>
    <cellStyle name="s_Valuation _BS Csan CPC 02 &lt;SAP&gt;_Cosan Passivo 3_2-DRE_Variavel" xfId="26756"/>
    <cellStyle name="s_Valuation _BS Csan CPC 02 &lt;SAP&gt;_Cosan Passivo 3_3-Balanço" xfId="26757"/>
    <cellStyle name="s_Valuation _BS Csan CPC 02 &lt;SAP&gt;_Cosan Passivo 3_3-Balanço_Mapa variáveis" xfId="26758"/>
    <cellStyle name="s_Valuation _BS Csan CPC 02 &lt;SAP&gt;_Cosan Passivo 3_3-Balanço_Variavel" xfId="26759"/>
    <cellStyle name="s_Valuation _BS Csan CPC 02 &lt;SAP&gt;_Cosan Passivo 3_7-Estoque" xfId="26760"/>
    <cellStyle name="s_Valuation _BS Csan CPC 02 &lt;SAP&gt;_Cosan Passivo 3_Despesas operacionais " xfId="26761"/>
    <cellStyle name="s_Valuation _BS Csan CPC 02 &lt;SAP&gt;_Cosan Passivo 3_Mapa variáveis" xfId="26762"/>
    <cellStyle name="s_Valuation _BS Csan CPC 02 &lt;SAP&gt;_Cosan Passivo 3_P&amp;L Raízen Combs" xfId="26763"/>
    <cellStyle name="s_Valuation _BS Csan CPC 02 &lt;SAP&gt;_Cosan Passivo 3_P&amp;L RUMO" xfId="26764"/>
    <cellStyle name="s_Valuation _BS Csan CPC 02 &lt;SAP&gt;_Cosan Passivo 3_Variavel" xfId="26765"/>
    <cellStyle name="s_Valuation _BS Csan CPC 02 &lt;SAP&gt;_Cosan Passivo 3_Working Capital" xfId="26766"/>
    <cellStyle name="s_Valuation _BS Csan CPC 02 &lt;SAP&gt;_Cosan Passivo 4" xfId="26767"/>
    <cellStyle name="s_Valuation _BS Csan CPC 02 &lt;SAP&gt;_Cosan Passivo 4 2" xfId="26768"/>
    <cellStyle name="s_Valuation _BS Csan CPC 02 &lt;SAP&gt;_Cosan Passivo 4 2_15-FINANCEIRAS" xfId="26769"/>
    <cellStyle name="s_Valuation _BS Csan CPC 02 &lt;SAP&gt;_Cosan Passivo 4_15-FINANCEIRAS" xfId="26770"/>
    <cellStyle name="s_Valuation _BS Csan CPC 02 &lt;SAP&gt;_Cosan Passivo 4_15-FINANCEIRAS_1" xfId="26771"/>
    <cellStyle name="s_Valuation _BS Csan CPC 02 &lt;SAP&gt;_Cosan Passivo 4_2-DRE" xfId="26772"/>
    <cellStyle name="s_Valuation _BS Csan CPC 02 &lt;SAP&gt;_Cosan Passivo 4_2-DRE 2" xfId="26773"/>
    <cellStyle name="s_Valuation _BS Csan CPC 02 &lt;SAP&gt;_Cosan Passivo 4_2-DRE_3-Balanço" xfId="26774"/>
    <cellStyle name="s_Valuation _BS Csan CPC 02 &lt;SAP&gt;_Cosan Passivo 4_2-DRE_3-Balanço_Mapa variáveis" xfId="26775"/>
    <cellStyle name="s_Valuation _BS Csan CPC 02 &lt;SAP&gt;_Cosan Passivo 4_2-DRE_3-Balanço_Variavel" xfId="26776"/>
    <cellStyle name="s_Valuation _BS Csan CPC 02 &lt;SAP&gt;_Cosan Passivo 4_2-DRE_Dep_Judiciais-Contingências" xfId="26777"/>
    <cellStyle name="s_Valuation _BS Csan CPC 02 &lt;SAP&gt;_Cosan Passivo 4_2-DRE_DFC Gerencial" xfId="26778"/>
    <cellStyle name="s_Valuation _BS Csan CPC 02 &lt;SAP&gt;_Cosan Passivo 4_2-DRE_DMPL" xfId="26779"/>
    <cellStyle name="s_Valuation _BS Csan CPC 02 &lt;SAP&gt;_Cosan Passivo 4_2-DRE_Mapa variáveis" xfId="26780"/>
    <cellStyle name="s_Valuation _BS Csan CPC 02 &lt;SAP&gt;_Cosan Passivo 4_2-DRE_Variavel" xfId="26781"/>
    <cellStyle name="s_Valuation _BS Csan CPC 02 &lt;SAP&gt;_Cosan Passivo 4_3-Balanço" xfId="26782"/>
    <cellStyle name="s_Valuation _BS Csan CPC 02 &lt;SAP&gt;_Cosan Passivo 4_3-Balanço_Mapa variáveis" xfId="26783"/>
    <cellStyle name="s_Valuation _BS Csan CPC 02 &lt;SAP&gt;_Cosan Passivo 4_3-Balanço_Variavel" xfId="26784"/>
    <cellStyle name="s_Valuation _BS Csan CPC 02 &lt;SAP&gt;_Cosan Passivo 4_Dep_Judiciais-Contingências" xfId="26785"/>
    <cellStyle name="s_Valuation _BS Csan CPC 02 &lt;SAP&gt;_Cosan Passivo 4_DFC Gerencial" xfId="26786"/>
    <cellStyle name="s_Valuation _BS Csan CPC 02 &lt;SAP&gt;_Cosan Passivo 4_DMPL" xfId="26787"/>
    <cellStyle name="s_Valuation _BS Csan CPC 02 &lt;SAP&gt;_Cosan Passivo 4_Mapa variáveis" xfId="26788"/>
    <cellStyle name="s_Valuation _BS Csan CPC 02 &lt;SAP&gt;_Cosan Passivo 4_P&amp;L RUMO" xfId="26789"/>
    <cellStyle name="s_Valuation _BS Csan CPC 02 &lt;SAP&gt;_Cosan Passivo 4_Variavel" xfId="26790"/>
    <cellStyle name="s_Valuation _BS Csan CPC 02 &lt;SAP&gt;_Cosan Passivo 5" xfId="26791"/>
    <cellStyle name="s_Valuation _BS Csan CPC 02 &lt;SAP&gt;_Cosan Passivo 5_15-FINANCEIRAS" xfId="26792"/>
    <cellStyle name="s_Valuation _BS Csan CPC 02 &lt;SAP&gt;_Cosan Passivo 5_Mapa variáveis" xfId="26793"/>
    <cellStyle name="s_Valuation _BS Csan CPC 02 &lt;SAP&gt;_Cosan Passivo 5_Variavel" xfId="26794"/>
    <cellStyle name="s_Valuation _BS Csan CPC 02 &lt;SAP&gt;_Cosan Passivo 6" xfId="26795"/>
    <cellStyle name="s_Valuation _BS Csan CPC 02 &lt;SAP&gt;_Cosan Passivo 6_Mapa variáveis" xfId="26796"/>
    <cellStyle name="s_Valuation _BS Csan CPC 02 &lt;SAP&gt;_Cosan Passivo 6_Variavel" xfId="26797"/>
    <cellStyle name="s_Valuation _BS Csan CPC 02 &lt;SAP&gt;_Cosan Passivo 7" xfId="26798"/>
    <cellStyle name="s_Valuation _BS Csan CPC 02 &lt;SAP&gt;_Cosan Passivo 8" xfId="26799"/>
    <cellStyle name="s_Valuation _BS Csan CPC 02 &lt;SAP&gt;_Cosan Passivo 9" xfId="26800"/>
    <cellStyle name="s_Valuation _BS Csan CPC 02 &lt;SAP&gt;_Cosan Passivo_15-FINANCEIRAS" xfId="26801"/>
    <cellStyle name="s_Valuation _BS Csan CPC 02 &lt;SAP&gt;_Cosan Passivo_15-FINANCEIRAS_1" xfId="26802"/>
    <cellStyle name="s_Valuation _BS Csan CPC 02 &lt;SAP&gt;_Cosan Passivo_26_Instrumentos Financeiros" xfId="26803"/>
    <cellStyle name="s_Valuation _BS Csan CPC 02 &lt;SAP&gt;_Cosan Passivo_26_Instrumentos Financeiros 2" xfId="26804"/>
    <cellStyle name="s_Valuation _BS Csan CPC 02 &lt;SAP&gt;_Cosan Passivo_26_Instrumentos Financeiros 2_15-FINANCEIRAS" xfId="26805"/>
    <cellStyle name="s_Valuation _BS Csan CPC 02 &lt;SAP&gt;_Cosan Passivo_26_Instrumentos Financeiros_1" xfId="26806"/>
    <cellStyle name="s_Valuation _BS Csan CPC 02 &lt;SAP&gt;_Cosan Passivo_26_Instrumentos Financeiros_1 2" xfId="26807"/>
    <cellStyle name="s_Valuation _BS Csan CPC 02 &lt;SAP&gt;_Cosan Passivo_26_Instrumentos Financeiros_1 2_15-FINANCEIRAS" xfId="26808"/>
    <cellStyle name="s_Valuation _BS Csan CPC 02 &lt;SAP&gt;_Cosan Passivo_26_Instrumentos Financeiros_1_15-FINANCEIRAS" xfId="26809"/>
    <cellStyle name="s_Valuation _BS Csan CPC 02 &lt;SAP&gt;_Cosan Passivo_26_Instrumentos Financeiros_1_15-FINANCEIRAS_1" xfId="26810"/>
    <cellStyle name="s_Valuation _BS Csan CPC 02 &lt;SAP&gt;_Cosan Passivo_26_Instrumentos Financeiros_1_2-DRE" xfId="26811"/>
    <cellStyle name="s_Valuation _BS Csan CPC 02 &lt;SAP&gt;_Cosan Passivo_26_Instrumentos Financeiros_1_2-DRE 2" xfId="26812"/>
    <cellStyle name="s_Valuation _BS Csan CPC 02 &lt;SAP&gt;_Cosan Passivo_26_Instrumentos Financeiros_1_2-DRE_3-Balanço" xfId="26813"/>
    <cellStyle name="s_Valuation _BS Csan CPC 02 &lt;SAP&gt;_Cosan Passivo_26_Instrumentos Financeiros_1_2-DRE_3-Balanço_Mapa variáveis" xfId="26814"/>
    <cellStyle name="s_Valuation _BS Csan CPC 02 &lt;SAP&gt;_Cosan Passivo_26_Instrumentos Financeiros_1_2-DRE_3-Balanço_Variavel" xfId="26815"/>
    <cellStyle name="s_Valuation _BS Csan CPC 02 &lt;SAP&gt;_Cosan Passivo_26_Instrumentos Financeiros_1_2-DRE_Dep_Judiciais-Contingências" xfId="26816"/>
    <cellStyle name="s_Valuation _BS Csan CPC 02 &lt;SAP&gt;_Cosan Passivo_26_Instrumentos Financeiros_1_2-DRE_DFC Gerencial" xfId="26817"/>
    <cellStyle name="s_Valuation _BS Csan CPC 02 &lt;SAP&gt;_Cosan Passivo_26_Instrumentos Financeiros_1_2-DRE_DMPL" xfId="26818"/>
    <cellStyle name="s_Valuation _BS Csan CPC 02 &lt;SAP&gt;_Cosan Passivo_26_Instrumentos Financeiros_1_2-DRE_Mapa variáveis" xfId="26819"/>
    <cellStyle name="s_Valuation _BS Csan CPC 02 &lt;SAP&gt;_Cosan Passivo_26_Instrumentos Financeiros_1_2-DRE_Variavel" xfId="26820"/>
    <cellStyle name="s_Valuation _BS Csan CPC 02 &lt;SAP&gt;_Cosan Passivo_26_Instrumentos Financeiros_1_3-Balanço" xfId="26821"/>
    <cellStyle name="s_Valuation _BS Csan CPC 02 &lt;SAP&gt;_Cosan Passivo_26_Instrumentos Financeiros_1_3-Balanço_Mapa variáveis" xfId="26822"/>
    <cellStyle name="s_Valuation _BS Csan CPC 02 &lt;SAP&gt;_Cosan Passivo_26_Instrumentos Financeiros_1_3-Balanço_Variavel" xfId="26823"/>
    <cellStyle name="s_Valuation _BS Csan CPC 02 &lt;SAP&gt;_Cosan Passivo_26_Instrumentos Financeiros_1_7-Estoque" xfId="26824"/>
    <cellStyle name="s_Valuation _BS Csan CPC 02 &lt;SAP&gt;_Cosan Passivo_26_Instrumentos Financeiros_1_Despesas operacionais " xfId="26825"/>
    <cellStyle name="s_Valuation _BS Csan CPC 02 &lt;SAP&gt;_Cosan Passivo_26_Instrumentos Financeiros_1_Mapa variáveis" xfId="26826"/>
    <cellStyle name="s_Valuation _BS Csan CPC 02 &lt;SAP&gt;_Cosan Passivo_26_Instrumentos Financeiros_1_P&amp;L Raízen Combs" xfId="26827"/>
    <cellStyle name="s_Valuation _BS Csan CPC 02 &lt;SAP&gt;_Cosan Passivo_26_Instrumentos Financeiros_1_P&amp;L RUMO" xfId="26828"/>
    <cellStyle name="s_Valuation _BS Csan CPC 02 &lt;SAP&gt;_Cosan Passivo_26_Instrumentos Financeiros_1_Variavel" xfId="26829"/>
    <cellStyle name="s_Valuation _BS Csan CPC 02 &lt;SAP&gt;_Cosan Passivo_26_Instrumentos Financeiros_1_Working Capital" xfId="26830"/>
    <cellStyle name="s_Valuation _BS Csan CPC 02 &lt;SAP&gt;_Cosan Passivo_26_Instrumentos Financeiros_15-FINANCEIRAS" xfId="26831"/>
    <cellStyle name="s_Valuation _BS Csan CPC 02 &lt;SAP&gt;_Cosan Passivo_26_Instrumentos Financeiros_15-FINANCEIRAS_1" xfId="26832"/>
    <cellStyle name="s_Valuation _BS Csan CPC 02 &lt;SAP&gt;_Cosan Passivo_26_Instrumentos Financeiros_2-DRE" xfId="26833"/>
    <cellStyle name="s_Valuation _BS Csan CPC 02 &lt;SAP&gt;_Cosan Passivo_26_Instrumentos Financeiros_2-DRE 2" xfId="26834"/>
    <cellStyle name="s_Valuation _BS Csan CPC 02 &lt;SAP&gt;_Cosan Passivo_26_Instrumentos Financeiros_2-DRE_3-Balanço" xfId="26835"/>
    <cellStyle name="s_Valuation _BS Csan CPC 02 &lt;SAP&gt;_Cosan Passivo_26_Instrumentos Financeiros_2-DRE_3-Balanço_Mapa variáveis" xfId="26836"/>
    <cellStyle name="s_Valuation _BS Csan CPC 02 &lt;SAP&gt;_Cosan Passivo_26_Instrumentos Financeiros_2-DRE_3-Balanço_Variavel" xfId="26837"/>
    <cellStyle name="s_Valuation _BS Csan CPC 02 &lt;SAP&gt;_Cosan Passivo_26_Instrumentos Financeiros_2-DRE_Dep_Judiciais-Contingências" xfId="26838"/>
    <cellStyle name="s_Valuation _BS Csan CPC 02 &lt;SAP&gt;_Cosan Passivo_26_Instrumentos Financeiros_2-DRE_DFC Gerencial" xfId="26839"/>
    <cellStyle name="s_Valuation _BS Csan CPC 02 &lt;SAP&gt;_Cosan Passivo_26_Instrumentos Financeiros_2-DRE_DMPL" xfId="26840"/>
    <cellStyle name="s_Valuation _BS Csan CPC 02 &lt;SAP&gt;_Cosan Passivo_26_Instrumentos Financeiros_2-DRE_Mapa variáveis" xfId="26841"/>
    <cellStyle name="s_Valuation _BS Csan CPC 02 &lt;SAP&gt;_Cosan Passivo_26_Instrumentos Financeiros_2-DRE_Variavel" xfId="26842"/>
    <cellStyle name="s_Valuation _BS Csan CPC 02 &lt;SAP&gt;_Cosan Passivo_26_Instrumentos Financeiros_3-Balanço" xfId="26843"/>
    <cellStyle name="s_Valuation _BS Csan CPC 02 &lt;SAP&gt;_Cosan Passivo_26_Instrumentos Financeiros_3-Balanço_Mapa variáveis" xfId="26844"/>
    <cellStyle name="s_Valuation _BS Csan CPC 02 &lt;SAP&gt;_Cosan Passivo_26_Instrumentos Financeiros_3-Balanço_Variavel" xfId="26845"/>
    <cellStyle name="s_Valuation _BS Csan CPC 02 &lt;SAP&gt;_Cosan Passivo_26_Instrumentos Financeiros_7-Estoque" xfId="26846"/>
    <cellStyle name="s_Valuation _BS Csan CPC 02 &lt;SAP&gt;_Cosan Passivo_26_Instrumentos Financeiros_Despesas operacionais " xfId="26847"/>
    <cellStyle name="s_Valuation _BS Csan CPC 02 &lt;SAP&gt;_Cosan Passivo_26_Instrumentos Financeiros_Mapa variáveis" xfId="26848"/>
    <cellStyle name="s_Valuation _BS Csan CPC 02 &lt;SAP&gt;_Cosan Passivo_26_Instrumentos Financeiros_P&amp;L Raízen Combs" xfId="26849"/>
    <cellStyle name="s_Valuation _BS Csan CPC 02 &lt;SAP&gt;_Cosan Passivo_26_Instrumentos Financeiros_P&amp;L RUMO" xfId="26850"/>
    <cellStyle name="s_Valuation _BS Csan CPC 02 &lt;SAP&gt;_Cosan Passivo_26_Instrumentos Financeiros_Variavel" xfId="26851"/>
    <cellStyle name="s_Valuation _BS Csan CPC 02 &lt;SAP&gt;_Cosan Passivo_26_Instrumentos Financeiros_Working Capital" xfId="26852"/>
    <cellStyle name="s_Valuation _BS Csan CPC 02 &lt;SAP&gt;_Cosan Passivo_2-DRE" xfId="26853"/>
    <cellStyle name="s_Valuation _BS Csan CPC 02 &lt;SAP&gt;_Cosan Passivo_2-DRE 2" xfId="26854"/>
    <cellStyle name="s_Valuation _BS Csan CPC 02 &lt;SAP&gt;_Cosan Passivo_2-DRE 2_15-FINANCEIRAS" xfId="26855"/>
    <cellStyle name="s_Valuation _BS Csan CPC 02 &lt;SAP&gt;_Cosan Passivo_2-DRE_1" xfId="26856"/>
    <cellStyle name="s_Valuation _BS Csan CPC 02 &lt;SAP&gt;_Cosan Passivo_2-DRE_1 2" xfId="26857"/>
    <cellStyle name="s_Valuation _BS Csan CPC 02 &lt;SAP&gt;_Cosan Passivo_2-DRE_1_3-Balanço" xfId="26858"/>
    <cellStyle name="s_Valuation _BS Csan CPC 02 &lt;SAP&gt;_Cosan Passivo_2-DRE_1_3-Balanço_Mapa variáveis" xfId="26859"/>
    <cellStyle name="s_Valuation _BS Csan CPC 02 &lt;SAP&gt;_Cosan Passivo_2-DRE_1_3-Balanço_Variavel" xfId="26860"/>
    <cellStyle name="s_Valuation _BS Csan CPC 02 &lt;SAP&gt;_Cosan Passivo_2-DRE_1_Dep_Judiciais-Contingências" xfId="26861"/>
    <cellStyle name="s_Valuation _BS Csan CPC 02 &lt;SAP&gt;_Cosan Passivo_2-DRE_1_DFC Gerencial" xfId="26862"/>
    <cellStyle name="s_Valuation _BS Csan CPC 02 &lt;SAP&gt;_Cosan Passivo_2-DRE_1_DMPL" xfId="26863"/>
    <cellStyle name="s_Valuation _BS Csan CPC 02 &lt;SAP&gt;_Cosan Passivo_2-DRE_1_Mapa variáveis" xfId="26864"/>
    <cellStyle name="s_Valuation _BS Csan CPC 02 &lt;SAP&gt;_Cosan Passivo_2-DRE_1_Variavel" xfId="26865"/>
    <cellStyle name="s_Valuation _BS Csan CPC 02 &lt;SAP&gt;_Cosan Passivo_2-DRE_15-FINANCEIRAS" xfId="26866"/>
    <cellStyle name="s_Valuation _BS Csan CPC 02 &lt;SAP&gt;_Cosan Passivo_2-DRE_15-FINANCEIRAS_1" xfId="26867"/>
    <cellStyle name="s_Valuation _BS Csan CPC 02 &lt;SAP&gt;_Cosan Passivo_2-DRE_2-DRE" xfId="26868"/>
    <cellStyle name="s_Valuation _BS Csan CPC 02 &lt;SAP&gt;_Cosan Passivo_2-DRE_2-DRE 2" xfId="26869"/>
    <cellStyle name="s_Valuation _BS Csan CPC 02 &lt;SAP&gt;_Cosan Passivo_2-DRE_2-DRE_3-Balanço" xfId="26870"/>
    <cellStyle name="s_Valuation _BS Csan CPC 02 &lt;SAP&gt;_Cosan Passivo_2-DRE_2-DRE_3-Balanço_Mapa variáveis" xfId="26871"/>
    <cellStyle name="s_Valuation _BS Csan CPC 02 &lt;SAP&gt;_Cosan Passivo_2-DRE_2-DRE_3-Balanço_Variavel" xfId="26872"/>
    <cellStyle name="s_Valuation _BS Csan CPC 02 &lt;SAP&gt;_Cosan Passivo_2-DRE_2-DRE_Dep_Judiciais-Contingências" xfId="26873"/>
    <cellStyle name="s_Valuation _BS Csan CPC 02 &lt;SAP&gt;_Cosan Passivo_2-DRE_2-DRE_DFC Gerencial" xfId="26874"/>
    <cellStyle name="s_Valuation _BS Csan CPC 02 &lt;SAP&gt;_Cosan Passivo_2-DRE_2-DRE_DMPL" xfId="26875"/>
    <cellStyle name="s_Valuation _BS Csan CPC 02 &lt;SAP&gt;_Cosan Passivo_2-DRE_2-DRE_Mapa variáveis" xfId="26876"/>
    <cellStyle name="s_Valuation _BS Csan CPC 02 &lt;SAP&gt;_Cosan Passivo_2-DRE_2-DRE_Variavel" xfId="26877"/>
    <cellStyle name="s_Valuation _BS Csan CPC 02 &lt;SAP&gt;_Cosan Passivo_2-DRE_3-Balanço" xfId="26878"/>
    <cellStyle name="s_Valuation _BS Csan CPC 02 &lt;SAP&gt;_Cosan Passivo_2-DRE_3-Balanço_Mapa variáveis" xfId="26879"/>
    <cellStyle name="s_Valuation _BS Csan CPC 02 &lt;SAP&gt;_Cosan Passivo_2-DRE_3-Balanço_Variavel" xfId="26880"/>
    <cellStyle name="s_Valuation _BS Csan CPC 02 &lt;SAP&gt;_Cosan Passivo_2-DRE_7-Estoque" xfId="26881"/>
    <cellStyle name="s_Valuation _BS Csan CPC 02 &lt;SAP&gt;_Cosan Passivo_2-DRE_Despesas operacionais " xfId="26882"/>
    <cellStyle name="s_Valuation _BS Csan CPC 02 &lt;SAP&gt;_Cosan Passivo_2-DRE_Mapa variáveis" xfId="26883"/>
    <cellStyle name="s_Valuation _BS Csan CPC 02 &lt;SAP&gt;_Cosan Passivo_2-DRE_P&amp;L Raízen Combs" xfId="26884"/>
    <cellStyle name="s_Valuation _BS Csan CPC 02 &lt;SAP&gt;_Cosan Passivo_2-DRE_P&amp;L RUMO" xfId="26885"/>
    <cellStyle name="s_Valuation _BS Csan CPC 02 &lt;SAP&gt;_Cosan Passivo_2-DRE_Variavel" xfId="26886"/>
    <cellStyle name="s_Valuation _BS Csan CPC 02 &lt;SAP&gt;_Cosan Passivo_2-DRE_Working Capital" xfId="26887"/>
    <cellStyle name="s_Valuation _BS Csan CPC 02 &lt;SAP&gt;_Cosan Passivo_3-Balanço" xfId="26888"/>
    <cellStyle name="s_Valuation _BS Csan CPC 02 &lt;SAP&gt;_Cosan Passivo_3-Balanço 2" xfId="26889"/>
    <cellStyle name="s_Valuation _BS Csan CPC 02 &lt;SAP&gt;_Cosan Passivo_3-Balanço 2_15-FINANCEIRAS" xfId="26890"/>
    <cellStyle name="s_Valuation _BS Csan CPC 02 &lt;SAP&gt;_Cosan Passivo_3-Balanço_1" xfId="26891"/>
    <cellStyle name="s_Valuation _BS Csan CPC 02 &lt;SAP&gt;_Cosan Passivo_3-Balanço_1 2" xfId="26892"/>
    <cellStyle name="s_Valuation _BS Csan CPC 02 &lt;SAP&gt;_Cosan Passivo_3-Balanço_1 2_15-FINANCEIRAS" xfId="26893"/>
    <cellStyle name="s_Valuation _BS Csan CPC 02 &lt;SAP&gt;_Cosan Passivo_3-Balanço_1_15-FINANCEIRAS" xfId="26894"/>
    <cellStyle name="s_Valuation _BS Csan CPC 02 &lt;SAP&gt;_Cosan Passivo_3-Balanço_1_15-FINANCEIRAS_1" xfId="26895"/>
    <cellStyle name="s_Valuation _BS Csan CPC 02 &lt;SAP&gt;_Cosan Passivo_3-Balanço_1_2-DRE" xfId="26896"/>
    <cellStyle name="s_Valuation _BS Csan CPC 02 &lt;SAP&gt;_Cosan Passivo_3-Balanço_1_2-DRE 2" xfId="26897"/>
    <cellStyle name="s_Valuation _BS Csan CPC 02 &lt;SAP&gt;_Cosan Passivo_3-Balanço_1_2-DRE_3-Balanço" xfId="26898"/>
    <cellStyle name="s_Valuation _BS Csan CPC 02 &lt;SAP&gt;_Cosan Passivo_3-Balanço_1_2-DRE_3-Balanço_Mapa variáveis" xfId="26899"/>
    <cellStyle name="s_Valuation _BS Csan CPC 02 &lt;SAP&gt;_Cosan Passivo_3-Balanço_1_2-DRE_3-Balanço_Variavel" xfId="26900"/>
    <cellStyle name="s_Valuation _BS Csan CPC 02 &lt;SAP&gt;_Cosan Passivo_3-Balanço_1_2-DRE_Dep_Judiciais-Contingências" xfId="26901"/>
    <cellStyle name="s_Valuation _BS Csan CPC 02 &lt;SAP&gt;_Cosan Passivo_3-Balanço_1_2-DRE_DFC Gerencial" xfId="26902"/>
    <cellStyle name="s_Valuation _BS Csan CPC 02 &lt;SAP&gt;_Cosan Passivo_3-Balanço_1_2-DRE_DMPL" xfId="26903"/>
    <cellStyle name="s_Valuation _BS Csan CPC 02 &lt;SAP&gt;_Cosan Passivo_3-Balanço_1_2-DRE_Mapa variáveis" xfId="26904"/>
    <cellStyle name="s_Valuation _BS Csan CPC 02 &lt;SAP&gt;_Cosan Passivo_3-Balanço_1_2-DRE_Variavel" xfId="26905"/>
    <cellStyle name="s_Valuation _BS Csan CPC 02 &lt;SAP&gt;_Cosan Passivo_3-Balanço_1_3-Balanço" xfId="26906"/>
    <cellStyle name="s_Valuation _BS Csan CPC 02 &lt;SAP&gt;_Cosan Passivo_3-Balanço_1_3-Balanço_Mapa variáveis" xfId="26907"/>
    <cellStyle name="s_Valuation _BS Csan CPC 02 &lt;SAP&gt;_Cosan Passivo_3-Balanço_1_3-Balanço_Variavel" xfId="26908"/>
    <cellStyle name="s_Valuation _BS Csan CPC 02 &lt;SAP&gt;_Cosan Passivo_3-Balanço_1_7-Estoque" xfId="26909"/>
    <cellStyle name="s_Valuation _BS Csan CPC 02 &lt;SAP&gt;_Cosan Passivo_3-Balanço_1_Despesas operacionais " xfId="26910"/>
    <cellStyle name="s_Valuation _BS Csan CPC 02 &lt;SAP&gt;_Cosan Passivo_3-Balanço_1_Mapa variáveis" xfId="26911"/>
    <cellStyle name="s_Valuation _BS Csan CPC 02 &lt;SAP&gt;_Cosan Passivo_3-Balanço_1_P&amp;L Raízen Combs" xfId="26912"/>
    <cellStyle name="s_Valuation _BS Csan CPC 02 &lt;SAP&gt;_Cosan Passivo_3-Balanço_1_P&amp;L RUMO" xfId="26913"/>
    <cellStyle name="s_Valuation _BS Csan CPC 02 &lt;SAP&gt;_Cosan Passivo_3-Balanço_1_Variavel" xfId="26914"/>
    <cellStyle name="s_Valuation _BS Csan CPC 02 &lt;SAP&gt;_Cosan Passivo_3-Balanço_1_Working Capital" xfId="26915"/>
    <cellStyle name="s_Valuation _BS Csan CPC 02 &lt;SAP&gt;_Cosan Passivo_3-Balanço_15-FINANCEIRAS" xfId="26916"/>
    <cellStyle name="s_Valuation _BS Csan CPC 02 &lt;SAP&gt;_Cosan Passivo_3-Balanço_15-FINANCEIRAS_1" xfId="26917"/>
    <cellStyle name="s_Valuation _BS Csan CPC 02 &lt;SAP&gt;_Cosan Passivo_3-Balanço_2" xfId="26918"/>
    <cellStyle name="s_Valuation _BS Csan CPC 02 &lt;SAP&gt;_Cosan Passivo_3-Balanço_2_Mapa variáveis" xfId="26919"/>
    <cellStyle name="s_Valuation _BS Csan CPC 02 &lt;SAP&gt;_Cosan Passivo_3-Balanço_2_Variavel" xfId="26920"/>
    <cellStyle name="s_Valuation _BS Csan CPC 02 &lt;SAP&gt;_Cosan Passivo_3-Balanço_2-DRE" xfId="26921"/>
    <cellStyle name="s_Valuation _BS Csan CPC 02 &lt;SAP&gt;_Cosan Passivo_3-Balanço_2-DRE 2" xfId="26922"/>
    <cellStyle name="s_Valuation _BS Csan CPC 02 &lt;SAP&gt;_Cosan Passivo_3-Balanço_2-DRE_3-Balanço" xfId="26923"/>
    <cellStyle name="s_Valuation _BS Csan CPC 02 &lt;SAP&gt;_Cosan Passivo_3-Balanço_2-DRE_3-Balanço_Mapa variáveis" xfId="26924"/>
    <cellStyle name="s_Valuation _BS Csan CPC 02 &lt;SAP&gt;_Cosan Passivo_3-Balanço_2-DRE_3-Balanço_Variavel" xfId="26925"/>
    <cellStyle name="s_Valuation _BS Csan CPC 02 &lt;SAP&gt;_Cosan Passivo_3-Balanço_2-DRE_Dep_Judiciais-Contingências" xfId="26926"/>
    <cellStyle name="s_Valuation _BS Csan CPC 02 &lt;SAP&gt;_Cosan Passivo_3-Balanço_2-DRE_DFC Gerencial" xfId="26927"/>
    <cellStyle name="s_Valuation _BS Csan CPC 02 &lt;SAP&gt;_Cosan Passivo_3-Balanço_2-DRE_DMPL" xfId="26928"/>
    <cellStyle name="s_Valuation _BS Csan CPC 02 &lt;SAP&gt;_Cosan Passivo_3-Balanço_2-DRE_Mapa variáveis" xfId="26929"/>
    <cellStyle name="s_Valuation _BS Csan CPC 02 &lt;SAP&gt;_Cosan Passivo_3-Balanço_2-DRE_Variavel" xfId="26930"/>
    <cellStyle name="s_Valuation _BS Csan CPC 02 &lt;SAP&gt;_Cosan Passivo_3-Balanço_3-Balanço" xfId="26931"/>
    <cellStyle name="s_Valuation _BS Csan CPC 02 &lt;SAP&gt;_Cosan Passivo_3-Balanço_3-Balanço_Mapa variáveis" xfId="26932"/>
    <cellStyle name="s_Valuation _BS Csan CPC 02 &lt;SAP&gt;_Cosan Passivo_3-Balanço_3-Balanço_Variavel" xfId="26933"/>
    <cellStyle name="s_Valuation _BS Csan CPC 02 &lt;SAP&gt;_Cosan Passivo_3-Balanço_7-Estoque" xfId="26934"/>
    <cellStyle name="s_Valuation _BS Csan CPC 02 &lt;SAP&gt;_Cosan Passivo_3-Balanço_Despesas operacionais " xfId="26935"/>
    <cellStyle name="s_Valuation _BS Csan CPC 02 &lt;SAP&gt;_Cosan Passivo_3-Balanço_Mapa variáveis" xfId="26936"/>
    <cellStyle name="s_Valuation _BS Csan CPC 02 &lt;SAP&gt;_Cosan Passivo_3-Balanço_P&amp;L Raízen Combs" xfId="26937"/>
    <cellStyle name="s_Valuation _BS Csan CPC 02 &lt;SAP&gt;_Cosan Passivo_3-Balanço_P&amp;L RUMO" xfId="26938"/>
    <cellStyle name="s_Valuation _BS Csan CPC 02 &lt;SAP&gt;_Cosan Passivo_3-Balanço_Variavel" xfId="26939"/>
    <cellStyle name="s_Valuation _BS Csan CPC 02 &lt;SAP&gt;_Cosan Passivo_3-Balanço_Working Capital" xfId="26940"/>
    <cellStyle name="s_Valuation _BS Csan CPC 02 &lt;SAP&gt;_Cosan Passivo_4-DMPL" xfId="26941"/>
    <cellStyle name="s_Valuation _BS Csan CPC 02 &lt;SAP&gt;_Cosan Passivo_4-DMPL 2" xfId="26942"/>
    <cellStyle name="s_Valuation _BS Csan CPC 02 &lt;SAP&gt;_Cosan Passivo_4-DMPL 2_15-FINANCEIRAS" xfId="26943"/>
    <cellStyle name="s_Valuation _BS Csan CPC 02 &lt;SAP&gt;_Cosan Passivo_4-DMPL_15-FINANCEIRAS" xfId="26944"/>
    <cellStyle name="s_Valuation _BS Csan CPC 02 &lt;SAP&gt;_Cosan Passivo_4-DMPL_15-FINANCEIRAS_1" xfId="26945"/>
    <cellStyle name="s_Valuation _BS Csan CPC 02 &lt;SAP&gt;_Cosan Passivo_4-DMPL_2-DRE" xfId="26946"/>
    <cellStyle name="s_Valuation _BS Csan CPC 02 &lt;SAP&gt;_Cosan Passivo_4-DMPL_2-DRE 2" xfId="26947"/>
    <cellStyle name="s_Valuation _BS Csan CPC 02 &lt;SAP&gt;_Cosan Passivo_4-DMPL_2-DRE_3-Balanço" xfId="26948"/>
    <cellStyle name="s_Valuation _BS Csan CPC 02 &lt;SAP&gt;_Cosan Passivo_4-DMPL_2-DRE_3-Balanço_Mapa variáveis" xfId="26949"/>
    <cellStyle name="s_Valuation _BS Csan CPC 02 &lt;SAP&gt;_Cosan Passivo_4-DMPL_2-DRE_3-Balanço_Variavel" xfId="26950"/>
    <cellStyle name="s_Valuation _BS Csan CPC 02 &lt;SAP&gt;_Cosan Passivo_4-DMPL_2-DRE_Dep_Judiciais-Contingências" xfId="26951"/>
    <cellStyle name="s_Valuation _BS Csan CPC 02 &lt;SAP&gt;_Cosan Passivo_4-DMPL_2-DRE_DFC Gerencial" xfId="26952"/>
    <cellStyle name="s_Valuation _BS Csan CPC 02 &lt;SAP&gt;_Cosan Passivo_4-DMPL_2-DRE_DMPL" xfId="26953"/>
    <cellStyle name="s_Valuation _BS Csan CPC 02 &lt;SAP&gt;_Cosan Passivo_4-DMPL_2-DRE_Mapa variáveis" xfId="26954"/>
    <cellStyle name="s_Valuation _BS Csan CPC 02 &lt;SAP&gt;_Cosan Passivo_4-DMPL_2-DRE_Variavel" xfId="26955"/>
    <cellStyle name="s_Valuation _BS Csan CPC 02 &lt;SAP&gt;_Cosan Passivo_4-DMPL_3-Balanço" xfId="26956"/>
    <cellStyle name="s_Valuation _BS Csan CPC 02 &lt;SAP&gt;_Cosan Passivo_4-DMPL_3-Balanço_Mapa variáveis" xfId="26957"/>
    <cellStyle name="s_Valuation _BS Csan CPC 02 &lt;SAP&gt;_Cosan Passivo_4-DMPL_3-Balanço_Variavel" xfId="26958"/>
    <cellStyle name="s_Valuation _BS Csan CPC 02 &lt;SAP&gt;_Cosan Passivo_4-DMPL_Dep_Judiciais-Contingências" xfId="26959"/>
    <cellStyle name="s_Valuation _BS Csan CPC 02 &lt;SAP&gt;_Cosan Passivo_4-DMPL_DFC Gerencial" xfId="26960"/>
    <cellStyle name="s_Valuation _BS Csan CPC 02 &lt;SAP&gt;_Cosan Passivo_4-DMPL_DMPL" xfId="26961"/>
    <cellStyle name="s_Valuation _BS Csan CPC 02 &lt;SAP&gt;_Cosan Passivo_4-DMPL_Mapa variáveis" xfId="26962"/>
    <cellStyle name="s_Valuation _BS Csan CPC 02 &lt;SAP&gt;_Cosan Passivo_4-DMPL_P&amp;L RUMO" xfId="26963"/>
    <cellStyle name="s_Valuation _BS Csan CPC 02 &lt;SAP&gt;_Cosan Passivo_4-DMPL_Variavel" xfId="26964"/>
    <cellStyle name="s_Valuation _BS Csan CPC 02 &lt;SAP&gt;_Cosan Passivo_7-Estoque" xfId="26965"/>
    <cellStyle name="s_Valuation _BS Csan CPC 02 &lt;SAP&gt;_Cosan Passivo_8-Impostos" xfId="26966"/>
    <cellStyle name="s_Valuation _BS Csan CPC 02 &lt;SAP&gt;_Cosan Passivo_8-Impostos 2" xfId="26967"/>
    <cellStyle name="s_Valuation _BS Csan CPC 02 &lt;SAP&gt;_Cosan Passivo_8-Impostos 2_15-FINANCEIRAS" xfId="26968"/>
    <cellStyle name="s_Valuation _BS Csan CPC 02 &lt;SAP&gt;_Cosan Passivo_8-Impostos_15-FINANCEIRAS" xfId="26969"/>
    <cellStyle name="s_Valuation _BS Csan CPC 02 &lt;SAP&gt;_Cosan Passivo_8-Impostos_15-FINANCEIRAS_1" xfId="26970"/>
    <cellStyle name="s_Valuation _BS Csan CPC 02 &lt;SAP&gt;_Cosan Passivo_8-Impostos_2-DRE" xfId="26971"/>
    <cellStyle name="s_Valuation _BS Csan CPC 02 &lt;SAP&gt;_Cosan Passivo_8-Impostos_2-DRE 2" xfId="26972"/>
    <cellStyle name="s_Valuation _BS Csan CPC 02 &lt;SAP&gt;_Cosan Passivo_8-Impostos_2-DRE_3-Balanço" xfId="26973"/>
    <cellStyle name="s_Valuation _BS Csan CPC 02 &lt;SAP&gt;_Cosan Passivo_8-Impostos_2-DRE_3-Balanço_Mapa variáveis" xfId="26974"/>
    <cellStyle name="s_Valuation _BS Csan CPC 02 &lt;SAP&gt;_Cosan Passivo_8-Impostos_2-DRE_3-Balanço_Variavel" xfId="26975"/>
    <cellStyle name="s_Valuation _BS Csan CPC 02 &lt;SAP&gt;_Cosan Passivo_8-Impostos_2-DRE_Dep_Judiciais-Contingências" xfId="26976"/>
    <cellStyle name="s_Valuation _BS Csan CPC 02 &lt;SAP&gt;_Cosan Passivo_8-Impostos_2-DRE_DFC Gerencial" xfId="26977"/>
    <cellStyle name="s_Valuation _BS Csan CPC 02 &lt;SAP&gt;_Cosan Passivo_8-Impostos_2-DRE_DMPL" xfId="26978"/>
    <cellStyle name="s_Valuation _BS Csan CPC 02 &lt;SAP&gt;_Cosan Passivo_8-Impostos_2-DRE_Mapa variáveis" xfId="26979"/>
    <cellStyle name="s_Valuation _BS Csan CPC 02 &lt;SAP&gt;_Cosan Passivo_8-Impostos_2-DRE_Variavel" xfId="26980"/>
    <cellStyle name="s_Valuation _BS Csan CPC 02 &lt;SAP&gt;_Cosan Passivo_8-Impostos_3-Balanço" xfId="26981"/>
    <cellStyle name="s_Valuation _BS Csan CPC 02 &lt;SAP&gt;_Cosan Passivo_8-Impostos_3-Balanço_Mapa variáveis" xfId="26982"/>
    <cellStyle name="s_Valuation _BS Csan CPC 02 &lt;SAP&gt;_Cosan Passivo_8-Impostos_3-Balanço_Variavel" xfId="26983"/>
    <cellStyle name="s_Valuation _BS Csan CPC 02 &lt;SAP&gt;_Cosan Passivo_8-Impostos_Dep_Judiciais-Contingências" xfId="26984"/>
    <cellStyle name="s_Valuation _BS Csan CPC 02 &lt;SAP&gt;_Cosan Passivo_8-Impostos_DFC Gerencial" xfId="26985"/>
    <cellStyle name="s_Valuation _BS Csan CPC 02 &lt;SAP&gt;_Cosan Passivo_8-Impostos_DMPL" xfId="26986"/>
    <cellStyle name="s_Valuation _BS Csan CPC 02 &lt;SAP&gt;_Cosan Passivo_8-Impostos_Mapa variáveis" xfId="26987"/>
    <cellStyle name="s_Valuation _BS Csan CPC 02 &lt;SAP&gt;_Cosan Passivo_8-Impostos_P&amp;L RUMO" xfId="26988"/>
    <cellStyle name="s_Valuation _BS Csan CPC 02 &lt;SAP&gt;_Cosan Passivo_8-Impostos_Variavel" xfId="26989"/>
    <cellStyle name="s_Valuation _BS Csan CPC 02 &lt;SAP&gt;_Cosan Passivo_Acerto FV e Ajustes Manuais" xfId="26990"/>
    <cellStyle name="s_Valuation _BS Csan CPC 02 &lt;SAP&gt;_Cosan Passivo_Acerto FV e Ajustes Manuais_Despesas operacionais " xfId="26991"/>
    <cellStyle name="s_Valuation _BS Csan CPC 02 &lt;SAP&gt;_Cosan Passivo_Acerto FV e Ajustes Manuais_Working Capital" xfId="26992"/>
    <cellStyle name="s_Valuation _BS Csan CPC 02 &lt;SAP&gt;_Cosan Passivo_Balanço" xfId="26993"/>
    <cellStyle name="s_Valuation _BS Csan CPC 02 &lt;SAP&gt;_Cosan Passivo_Balanço_Despesas operacionais " xfId="26994"/>
    <cellStyle name="s_Valuation _BS Csan CPC 02 &lt;SAP&gt;_Cosan Passivo_Balanço_Working Capital" xfId="26995"/>
    <cellStyle name="s_Valuation _BS Csan CPC 02 &lt;SAP&gt;_Cosan Passivo_Base Junho" xfId="26996"/>
    <cellStyle name="s_Valuation _BS Csan CPC 02 &lt;SAP&gt;_Cosan Passivo_Base Junho 2" xfId="26997"/>
    <cellStyle name="s_Valuation _BS Csan CPC 02 &lt;SAP&gt;_Cosan Passivo_Base Junho_Base Julho" xfId="26998"/>
    <cellStyle name="s_Valuation _BS Csan CPC 02 &lt;SAP&gt;_Cosan Passivo_Base Junho_Base Julho 2" xfId="26999"/>
    <cellStyle name="s_Valuation _BS Csan CPC 02 &lt;SAP&gt;_Cosan Passivo_Base Junho_Base Julho_Mapa variáveis" xfId="27000"/>
    <cellStyle name="s_Valuation _BS Csan CPC 02 &lt;SAP&gt;_Cosan Passivo_Base Junho_Base Julho_Taxa Efetiva Cosan - Acumulado até Setembro 2011" xfId="27001"/>
    <cellStyle name="s_Valuation _BS Csan CPC 02 &lt;SAP&gt;_Cosan Passivo_Base Junho_Base Julho_Taxa Efetiva Cosan - Acumulado até Setembro 2011_Mapa variáveis" xfId="27002"/>
    <cellStyle name="s_Valuation _BS Csan CPC 02 &lt;SAP&gt;_Cosan Passivo_Base Junho_Base Julho_Taxa Efetiva Cosan - Acumulado até Setembro 2011_Variavel" xfId="27003"/>
    <cellStyle name="s_Valuation _BS Csan CPC 02 &lt;SAP&gt;_Cosan Passivo_Base Junho_Base Julho_Variavel" xfId="27004"/>
    <cellStyle name="s_Valuation _BS Csan CPC 02 &lt;SAP&gt;_Cosan Passivo_Base Junho_Mapa variáveis" xfId="27005"/>
    <cellStyle name="s_Valuation _BS Csan CPC 02 &lt;SAP&gt;_Cosan Passivo_Base Junho_Variavel" xfId="27006"/>
    <cellStyle name="s_Valuation _BS Csan CPC 02 &lt;SAP&gt;_Cosan Passivo_Caixa restrito" xfId="27007"/>
    <cellStyle name="s_Valuation _BS Csan CPC 02 &lt;SAP&gt;_Cosan Passivo_Caixa restrito 2" xfId="27008"/>
    <cellStyle name="s_Valuation _BS Csan CPC 02 &lt;SAP&gt;_Cosan Passivo_Caixa restrito_7-Estoque" xfId="27009"/>
    <cellStyle name="s_Valuation _BS Csan CPC 02 &lt;SAP&gt;_Cosan Passivo_Caixa restrito_Despesas operacionais " xfId="27010"/>
    <cellStyle name="s_Valuation _BS Csan CPC 02 &lt;SAP&gt;_Cosan Passivo_Caixa restrito_Working Capital" xfId="27011"/>
    <cellStyle name="s_Valuation _BS Csan CPC 02 &lt;SAP&gt;_Cosan Passivo_COSAN SA CONSOLID_MÊS" xfId="27012"/>
    <cellStyle name="s_Valuation _BS Csan CPC 02 &lt;SAP&gt;_Cosan Passivo_Despesas operacionais " xfId="27013"/>
    <cellStyle name="s_Valuation _BS Csan CPC 02 &lt;SAP&gt;_Cosan Passivo_Display" xfId="27014"/>
    <cellStyle name="s_Valuation _BS Csan CPC 02 &lt;SAP&gt;_Cosan Passivo_Display 2" xfId="27015"/>
    <cellStyle name="s_Valuation _BS Csan CPC 02 &lt;SAP&gt;_Cosan Passivo_Display 2_15-FINANCEIRAS" xfId="27016"/>
    <cellStyle name="s_Valuation _BS Csan CPC 02 &lt;SAP&gt;_Cosan Passivo_Display 3" xfId="27017"/>
    <cellStyle name="s_Valuation _BS Csan CPC 02 &lt;SAP&gt;_Cosan Passivo_Display 4" xfId="27018"/>
    <cellStyle name="s_Valuation _BS Csan CPC 02 &lt;SAP&gt;_Cosan Passivo_Display_15-FINANCEIRAS" xfId="27019"/>
    <cellStyle name="s_Valuation _BS Csan CPC 02 &lt;SAP&gt;_Cosan Passivo_Display_15-FINANCEIRAS_1" xfId="27020"/>
    <cellStyle name="s_Valuation _BS Csan CPC 02 &lt;SAP&gt;_Cosan Passivo_Display_2-DRE" xfId="27021"/>
    <cellStyle name="s_Valuation _BS Csan CPC 02 &lt;SAP&gt;_Cosan Passivo_Display_2-DRE 2" xfId="27022"/>
    <cellStyle name="s_Valuation _BS Csan CPC 02 &lt;SAP&gt;_Cosan Passivo_Display_2-DRE_3-Balanço" xfId="27023"/>
    <cellStyle name="s_Valuation _BS Csan CPC 02 &lt;SAP&gt;_Cosan Passivo_Display_2-DRE_3-Balanço_Mapa variáveis" xfId="27024"/>
    <cellStyle name="s_Valuation _BS Csan CPC 02 &lt;SAP&gt;_Cosan Passivo_Display_2-DRE_3-Balanço_Variavel" xfId="27025"/>
    <cellStyle name="s_Valuation _BS Csan CPC 02 &lt;SAP&gt;_Cosan Passivo_Display_2-DRE_Dep_Judiciais-Contingências" xfId="27026"/>
    <cellStyle name="s_Valuation _BS Csan CPC 02 &lt;SAP&gt;_Cosan Passivo_Display_2-DRE_DFC Gerencial" xfId="27027"/>
    <cellStyle name="s_Valuation _BS Csan CPC 02 &lt;SAP&gt;_Cosan Passivo_Display_2-DRE_DMPL" xfId="27028"/>
    <cellStyle name="s_Valuation _BS Csan CPC 02 &lt;SAP&gt;_Cosan Passivo_Display_2-DRE_Mapa variáveis" xfId="27029"/>
    <cellStyle name="s_Valuation _BS Csan CPC 02 &lt;SAP&gt;_Cosan Passivo_Display_2-DRE_Variavel" xfId="27030"/>
    <cellStyle name="s_Valuation _BS Csan CPC 02 &lt;SAP&gt;_Cosan Passivo_Display_3-Balanço" xfId="27031"/>
    <cellStyle name="s_Valuation _BS Csan CPC 02 &lt;SAP&gt;_Cosan Passivo_Display_3-Balanço_Mapa variáveis" xfId="27032"/>
    <cellStyle name="s_Valuation _BS Csan CPC 02 &lt;SAP&gt;_Cosan Passivo_Display_3-Balanço_Variavel" xfId="27033"/>
    <cellStyle name="s_Valuation _BS Csan CPC 02 &lt;SAP&gt;_Cosan Passivo_Display_7-Estoque" xfId="27034"/>
    <cellStyle name="s_Valuation _BS Csan CPC 02 &lt;SAP&gt;_Cosan Passivo_Display_Despesas operacionais " xfId="27035"/>
    <cellStyle name="s_Valuation _BS Csan CPC 02 &lt;SAP&gt;_Cosan Passivo_Display_Mapa variáveis" xfId="27036"/>
    <cellStyle name="s_Valuation _BS Csan CPC 02 &lt;SAP&gt;_Cosan Passivo_Display_P&amp;L Raízen Combs" xfId="27037"/>
    <cellStyle name="s_Valuation _BS Csan CPC 02 &lt;SAP&gt;_Cosan Passivo_Display_P&amp;L RUMO" xfId="27038"/>
    <cellStyle name="s_Valuation _BS Csan CPC 02 &lt;SAP&gt;_Cosan Passivo_Display_Variavel" xfId="27039"/>
    <cellStyle name="s_Valuation _BS Csan CPC 02 &lt;SAP&gt;_Cosan Passivo_Display_Working Capital" xfId="27040"/>
    <cellStyle name="s_Valuation _BS Csan CPC 02 &lt;SAP&gt;_Cosan Passivo_FINANCEIRAS" xfId="27041"/>
    <cellStyle name="s_Valuation _BS Csan CPC 02 &lt;SAP&gt;_Cosan Passivo_FINANCEIRAS_Dep_Judiciais-Contingências" xfId="27042"/>
    <cellStyle name="s_Valuation _BS Csan CPC 02 &lt;SAP&gt;_Cosan Passivo_FINANCEIRAS_DFC Gerencial" xfId="27043"/>
    <cellStyle name="s_Valuation _BS Csan CPC 02 &lt;SAP&gt;_Cosan Passivo_FINANCEIRAS_DMPL" xfId="27044"/>
    <cellStyle name="s_Valuation _BS Csan CPC 02 &lt;SAP&gt;_Cosan Passivo_FINANCEIRAS_Mapa variáveis" xfId="27045"/>
    <cellStyle name="s_Valuation _BS Csan CPC 02 &lt;SAP&gt;_Cosan Passivo_FINANCEIRAS_Variavel" xfId="27046"/>
    <cellStyle name="s_Valuation _BS Csan CPC 02 &lt;SAP&gt;_Cosan Passivo_Instrumentos Financeiros" xfId="27047"/>
    <cellStyle name="s_Valuation _BS Csan CPC 02 &lt;SAP&gt;_Cosan Passivo_Instrumentos Financeiros 2" xfId="27048"/>
    <cellStyle name="s_Valuation _BS Csan CPC 02 &lt;SAP&gt;_Cosan Passivo_Instrumentos Financeiros 2_15-FINANCEIRAS" xfId="27049"/>
    <cellStyle name="s_Valuation _BS Csan CPC 02 &lt;SAP&gt;_Cosan Passivo_Instrumentos Financeiros_15-FINANCEIRAS" xfId="27050"/>
    <cellStyle name="s_Valuation _BS Csan CPC 02 &lt;SAP&gt;_Cosan Passivo_Instrumentos Financeiros_15-FINANCEIRAS_1" xfId="27051"/>
    <cellStyle name="s_Valuation _BS Csan CPC 02 &lt;SAP&gt;_Cosan Passivo_Instrumentos Financeiros_2-DRE" xfId="27052"/>
    <cellStyle name="s_Valuation _BS Csan CPC 02 &lt;SAP&gt;_Cosan Passivo_Instrumentos Financeiros_2-DRE 2" xfId="27053"/>
    <cellStyle name="s_Valuation _BS Csan CPC 02 &lt;SAP&gt;_Cosan Passivo_Instrumentos Financeiros_2-DRE_3-Balanço" xfId="27054"/>
    <cellStyle name="s_Valuation _BS Csan CPC 02 &lt;SAP&gt;_Cosan Passivo_Instrumentos Financeiros_2-DRE_3-Balanço_Mapa variáveis" xfId="27055"/>
    <cellStyle name="s_Valuation _BS Csan CPC 02 &lt;SAP&gt;_Cosan Passivo_Instrumentos Financeiros_2-DRE_3-Balanço_Variavel" xfId="27056"/>
    <cellStyle name="s_Valuation _BS Csan CPC 02 &lt;SAP&gt;_Cosan Passivo_Instrumentos Financeiros_2-DRE_Dep_Judiciais-Contingências" xfId="27057"/>
    <cellStyle name="s_Valuation _BS Csan CPC 02 &lt;SAP&gt;_Cosan Passivo_Instrumentos Financeiros_2-DRE_DFC Gerencial" xfId="27058"/>
    <cellStyle name="s_Valuation _BS Csan CPC 02 &lt;SAP&gt;_Cosan Passivo_Instrumentos Financeiros_2-DRE_DMPL" xfId="27059"/>
    <cellStyle name="s_Valuation _BS Csan CPC 02 &lt;SAP&gt;_Cosan Passivo_Instrumentos Financeiros_2-DRE_Mapa variáveis" xfId="27060"/>
    <cellStyle name="s_Valuation _BS Csan CPC 02 &lt;SAP&gt;_Cosan Passivo_Instrumentos Financeiros_2-DRE_Variavel" xfId="27061"/>
    <cellStyle name="s_Valuation _BS Csan CPC 02 &lt;SAP&gt;_Cosan Passivo_Instrumentos Financeiros_3-Balanço" xfId="27062"/>
    <cellStyle name="s_Valuation _BS Csan CPC 02 &lt;SAP&gt;_Cosan Passivo_Instrumentos Financeiros_3-Balanço_Mapa variáveis" xfId="27063"/>
    <cellStyle name="s_Valuation _BS Csan CPC 02 &lt;SAP&gt;_Cosan Passivo_Instrumentos Financeiros_3-Balanço_Variavel" xfId="27064"/>
    <cellStyle name="s_Valuation _BS Csan CPC 02 &lt;SAP&gt;_Cosan Passivo_Instrumentos Financeiros_7-Estoque" xfId="27065"/>
    <cellStyle name="s_Valuation _BS Csan CPC 02 &lt;SAP&gt;_Cosan Passivo_Instrumentos Financeiros_Despesas operacionais " xfId="27066"/>
    <cellStyle name="s_Valuation _BS Csan CPC 02 &lt;SAP&gt;_Cosan Passivo_Instrumentos Financeiros_Mapa variáveis" xfId="27067"/>
    <cellStyle name="s_Valuation _BS Csan CPC 02 &lt;SAP&gt;_Cosan Passivo_Instrumentos Financeiros_P&amp;L Raízen Combs" xfId="27068"/>
    <cellStyle name="s_Valuation _BS Csan CPC 02 &lt;SAP&gt;_Cosan Passivo_Instrumentos Financeiros_P&amp;L RUMO" xfId="27069"/>
    <cellStyle name="s_Valuation _BS Csan CPC 02 &lt;SAP&gt;_Cosan Passivo_Instrumentos Financeiros_Variavel" xfId="27070"/>
    <cellStyle name="s_Valuation _BS Csan CPC 02 &lt;SAP&gt;_Cosan Passivo_Instrumentos Financeiros_Working Capital" xfId="27071"/>
    <cellStyle name="s_Valuation _BS Csan CPC 02 &lt;SAP&gt;_Cosan Passivo_IR Diferido" xfId="27072"/>
    <cellStyle name="s_Valuation _BS Csan CPC 02 &lt;SAP&gt;_Cosan Passivo_Ir e CS Ativo Mar 2010 (Ifrs)" xfId="27073"/>
    <cellStyle name="s_Valuation _BS Csan CPC 02 &lt;SAP&gt;_Cosan Passivo_Ir e CS Ativo Mar 2010 (Ifrs)_Mapa variáveis" xfId="27074"/>
    <cellStyle name="s_Valuation _BS Csan CPC 02 &lt;SAP&gt;_Cosan Passivo_Ir e CS Ativo Mar 2010 (Ifrs)_Variavel" xfId="27075"/>
    <cellStyle name="s_Valuation _BS Csan CPC 02 &lt;SAP&gt;_Cosan Passivo_Ir e CS Dez 2011 Cosan Novo" xfId="27076"/>
    <cellStyle name="s_Valuation _BS Csan CPC 02 &lt;SAP&gt;_Cosan Passivo_Ir e CS Dez 2011 Cosan Novo_Mapa variáveis" xfId="27077"/>
    <cellStyle name="s_Valuation _BS Csan CPC 02 &lt;SAP&gt;_Cosan Passivo_Ir e CS Dez 2011 Cosan Novo_Plan1" xfId="27078"/>
    <cellStyle name="s_Valuation _BS Csan CPC 02 &lt;SAP&gt;_Cosan Passivo_Ir e CS Dez 2011 Cosan Novo_Plan1_Mapa variáveis" xfId="27079"/>
    <cellStyle name="s_Valuation _BS Csan CPC 02 &lt;SAP&gt;_Cosan Passivo_Ir e CS Dez 2011 Cosan Novo_Plan1_Variavel" xfId="27080"/>
    <cellStyle name="s_Valuation _BS Csan CPC 02 &lt;SAP&gt;_Cosan Passivo_Ir e CS Dez 2011 Cosan Novo_Variavel" xfId="27081"/>
    <cellStyle name="s_Valuation _BS Csan CPC 02 &lt;SAP&gt;_Cosan Passivo_Mapa 3T12" xfId="27082"/>
    <cellStyle name="s_Valuation _BS Csan CPC 02 &lt;SAP&gt;_Cosan Passivo_Mapa 3T12 2" xfId="27083"/>
    <cellStyle name="s_Valuation _BS Csan CPC 02 &lt;SAP&gt;_Cosan Passivo_Mapa 3T12 2_15-FINANCEIRAS" xfId="27084"/>
    <cellStyle name="s_Valuation _BS Csan CPC 02 &lt;SAP&gt;_Cosan Passivo_Mapa 3T12_15-FINANCEIRAS" xfId="27085"/>
    <cellStyle name="s_Valuation _BS Csan CPC 02 &lt;SAP&gt;_Cosan Passivo_Mapa 3T12_15-FINANCEIRAS_1" xfId="27086"/>
    <cellStyle name="s_Valuation _BS Csan CPC 02 &lt;SAP&gt;_Cosan Passivo_Mapa 3T12_2-DRE" xfId="27087"/>
    <cellStyle name="s_Valuation _BS Csan CPC 02 &lt;SAP&gt;_Cosan Passivo_Mapa 3T12_2-DRE 2" xfId="27088"/>
    <cellStyle name="s_Valuation _BS Csan CPC 02 &lt;SAP&gt;_Cosan Passivo_Mapa 3T12_2-DRE_3-Balanço" xfId="27089"/>
    <cellStyle name="s_Valuation _BS Csan CPC 02 &lt;SAP&gt;_Cosan Passivo_Mapa 3T12_2-DRE_3-Balanço_Mapa variáveis" xfId="27090"/>
    <cellStyle name="s_Valuation _BS Csan CPC 02 &lt;SAP&gt;_Cosan Passivo_Mapa 3T12_2-DRE_3-Balanço_Variavel" xfId="27091"/>
    <cellStyle name="s_Valuation _BS Csan CPC 02 &lt;SAP&gt;_Cosan Passivo_Mapa 3T12_2-DRE_Dep_Judiciais-Contingências" xfId="27092"/>
    <cellStyle name="s_Valuation _BS Csan CPC 02 &lt;SAP&gt;_Cosan Passivo_Mapa 3T12_2-DRE_DFC Gerencial" xfId="27093"/>
    <cellStyle name="s_Valuation _BS Csan CPC 02 &lt;SAP&gt;_Cosan Passivo_Mapa 3T12_2-DRE_DMPL" xfId="27094"/>
    <cellStyle name="s_Valuation _BS Csan CPC 02 &lt;SAP&gt;_Cosan Passivo_Mapa 3T12_2-DRE_Mapa variáveis" xfId="27095"/>
    <cellStyle name="s_Valuation _BS Csan CPC 02 &lt;SAP&gt;_Cosan Passivo_Mapa 3T12_2-DRE_Variavel" xfId="27096"/>
    <cellStyle name="s_Valuation _BS Csan CPC 02 &lt;SAP&gt;_Cosan Passivo_Mapa 3T12_3-Balanço" xfId="27097"/>
    <cellStyle name="s_Valuation _BS Csan CPC 02 &lt;SAP&gt;_Cosan Passivo_Mapa 3T12_3-Balanço_Mapa variáveis" xfId="27098"/>
    <cellStyle name="s_Valuation _BS Csan CPC 02 &lt;SAP&gt;_Cosan Passivo_Mapa 3T12_3-Balanço_Variavel" xfId="27099"/>
    <cellStyle name="s_Valuation _BS Csan CPC 02 &lt;SAP&gt;_Cosan Passivo_Mapa 3T12_Dep_Judiciais-Contingências" xfId="27100"/>
    <cellStyle name="s_Valuation _BS Csan CPC 02 &lt;SAP&gt;_Cosan Passivo_Mapa 3T12_DFC Gerencial" xfId="27101"/>
    <cellStyle name="s_Valuation _BS Csan CPC 02 &lt;SAP&gt;_Cosan Passivo_Mapa 3T12_DMPL" xfId="27102"/>
    <cellStyle name="s_Valuation _BS Csan CPC 02 &lt;SAP&gt;_Cosan Passivo_Mapa 3T12_Mapa variáveis" xfId="27103"/>
    <cellStyle name="s_Valuation _BS Csan CPC 02 &lt;SAP&gt;_Cosan Passivo_Mapa 3T12_P&amp;L RUMO" xfId="27104"/>
    <cellStyle name="s_Valuation _BS Csan CPC 02 &lt;SAP&gt;_Cosan Passivo_Mapa 3T12_Variavel" xfId="27105"/>
    <cellStyle name="s_Valuation _BS Csan CPC 02 &lt;SAP&gt;_Cosan Passivo_Mapa variáveis" xfId="27106"/>
    <cellStyle name="s_Valuation _BS Csan CPC 02 &lt;SAP&gt;_Cosan Passivo_Mapa variáveis_1" xfId="27107"/>
    <cellStyle name="s_Valuation _BS Csan CPC 02 &lt;SAP&gt;_Cosan Passivo_Mapa Variáveis_Mapa variáveis" xfId="27108"/>
    <cellStyle name="s_Valuation _BS Csan CPC 02 &lt;SAP&gt;_Cosan Passivo_P&amp;L Raízen Combs" xfId="27109"/>
    <cellStyle name="s_Valuation _BS Csan CPC 02 &lt;SAP&gt;_Cosan Passivo_P&amp;L RUMO" xfId="27110"/>
    <cellStyle name="s_Valuation _BS Csan CPC 02 &lt;SAP&gt;_Cosan Passivo_Plan1" xfId="27111"/>
    <cellStyle name="s_Valuation _BS Csan CPC 02 &lt;SAP&gt;_Cosan Passivo_Plan1_Mapa variáveis" xfId="27112"/>
    <cellStyle name="s_Valuation _BS Csan CPC 02 &lt;SAP&gt;_Cosan Passivo_Plan1_Variavel" xfId="27113"/>
    <cellStyle name="s_Valuation _BS Csan CPC 02 &lt;SAP&gt;_Cosan Passivo_Plan2" xfId="27114"/>
    <cellStyle name="s_Valuation _BS Csan CPC 02 &lt;SAP&gt;_Cosan Passivo_Plan2 2" xfId="27115"/>
    <cellStyle name="s_Valuation _BS Csan CPC 02 &lt;SAP&gt;_Cosan Passivo_Plan2 2_15-FINANCEIRAS" xfId="27116"/>
    <cellStyle name="s_Valuation _BS Csan CPC 02 &lt;SAP&gt;_Cosan Passivo_Plan2 3" xfId="27117"/>
    <cellStyle name="s_Valuation _BS Csan CPC 02 &lt;SAP&gt;_Cosan Passivo_Plan2 4" xfId="27118"/>
    <cellStyle name="s_Valuation _BS Csan CPC 02 &lt;SAP&gt;_Cosan Passivo_Plan2_15-FINANCEIRAS" xfId="27119"/>
    <cellStyle name="s_Valuation _BS Csan CPC 02 &lt;SAP&gt;_Cosan Passivo_Plan2_15-FINANCEIRAS_1" xfId="27120"/>
    <cellStyle name="s_Valuation _BS Csan CPC 02 &lt;SAP&gt;_Cosan Passivo_Plan2_2-DRE" xfId="27121"/>
    <cellStyle name="s_Valuation _BS Csan CPC 02 &lt;SAP&gt;_Cosan Passivo_Plan2_2-DRE 2" xfId="27122"/>
    <cellStyle name="s_Valuation _BS Csan CPC 02 &lt;SAP&gt;_Cosan Passivo_Plan2_2-DRE_3-Balanço" xfId="27123"/>
    <cellStyle name="s_Valuation _BS Csan CPC 02 &lt;SAP&gt;_Cosan Passivo_Plan2_2-DRE_3-Balanço_Mapa variáveis" xfId="27124"/>
    <cellStyle name="s_Valuation _BS Csan CPC 02 &lt;SAP&gt;_Cosan Passivo_Plan2_2-DRE_3-Balanço_Variavel" xfId="27125"/>
    <cellStyle name="s_Valuation _BS Csan CPC 02 &lt;SAP&gt;_Cosan Passivo_Plan2_2-DRE_Dep_Judiciais-Contingências" xfId="27126"/>
    <cellStyle name="s_Valuation _BS Csan CPC 02 &lt;SAP&gt;_Cosan Passivo_Plan2_2-DRE_DFC Gerencial" xfId="27127"/>
    <cellStyle name="s_Valuation _BS Csan CPC 02 &lt;SAP&gt;_Cosan Passivo_Plan2_2-DRE_DMPL" xfId="27128"/>
    <cellStyle name="s_Valuation _BS Csan CPC 02 &lt;SAP&gt;_Cosan Passivo_Plan2_2-DRE_Mapa variáveis" xfId="27129"/>
    <cellStyle name="s_Valuation _BS Csan CPC 02 &lt;SAP&gt;_Cosan Passivo_Plan2_2-DRE_Variavel" xfId="27130"/>
    <cellStyle name="s_Valuation _BS Csan CPC 02 &lt;SAP&gt;_Cosan Passivo_Plan2_3-Balanço" xfId="27131"/>
    <cellStyle name="s_Valuation _BS Csan CPC 02 &lt;SAP&gt;_Cosan Passivo_Plan2_3-Balanço_Mapa variáveis" xfId="27132"/>
    <cellStyle name="s_Valuation _BS Csan CPC 02 &lt;SAP&gt;_Cosan Passivo_Plan2_3-Balanço_Variavel" xfId="27133"/>
    <cellStyle name="s_Valuation _BS Csan CPC 02 &lt;SAP&gt;_Cosan Passivo_Plan2_7-Estoque" xfId="27134"/>
    <cellStyle name="s_Valuation _BS Csan CPC 02 &lt;SAP&gt;_Cosan Passivo_Plan2_Despesas operacionais " xfId="27135"/>
    <cellStyle name="s_Valuation _BS Csan CPC 02 &lt;SAP&gt;_Cosan Passivo_Plan2_Mapa variáveis" xfId="27136"/>
    <cellStyle name="s_Valuation _BS Csan CPC 02 &lt;SAP&gt;_Cosan Passivo_Plan2_P&amp;L Raízen Combs" xfId="27137"/>
    <cellStyle name="s_Valuation _BS Csan CPC 02 &lt;SAP&gt;_Cosan Passivo_Plan2_P&amp;L RUMO" xfId="27138"/>
    <cellStyle name="s_Valuation _BS Csan CPC 02 &lt;SAP&gt;_Cosan Passivo_Plan2_Variavel" xfId="27139"/>
    <cellStyle name="s_Valuation _BS Csan CPC 02 &lt;SAP&gt;_Cosan Passivo_Plan2_Working Capital" xfId="27140"/>
    <cellStyle name="s_Valuation _BS Csan CPC 02 &lt;SAP&gt;_Cosan Passivo_Taxa Efetiva Cosan - Acumulado até Setembro 2011" xfId="27141"/>
    <cellStyle name="s_Valuation _BS Csan CPC 02 &lt;SAP&gt;_Cosan Passivo_Taxa Efetiva Cosan - Acumulado até Setembro 2011_Mapa variáveis" xfId="27142"/>
    <cellStyle name="s_Valuation _BS Csan CPC 02 &lt;SAP&gt;_Cosan Passivo_Taxa Efetiva Cosan - Acumulado até Setembro 2011_Variavel" xfId="27143"/>
    <cellStyle name="s_Valuation _BS Csan CPC 02 &lt;SAP&gt;_Cosan Passivo_Variavel" xfId="27144"/>
    <cellStyle name="s_Valuation _BS Csan CPC 02 &lt;SAP&gt;_Cosan Passivo_Working Capital" xfId="27145"/>
    <cellStyle name="s_Valuation _BS Csan CPC 02 &lt;SAP&gt;_COSAN SA CONSOLID_MÊS" xfId="27146"/>
    <cellStyle name="s_Valuation _BS Csan CPC 02 &lt;SAP&gt;_Cosan_1" xfId="27147"/>
    <cellStyle name="s_Valuation _BS Csan CPC 02 &lt;SAP&gt;_Cosan_1_Mapa variáveis" xfId="27148"/>
    <cellStyle name="s_Valuation _BS Csan CPC 02 &lt;SAP&gt;_Cosan_1_Variavel" xfId="27149"/>
    <cellStyle name="s_Valuation _BS Csan CPC 02 &lt;SAP&gt;_Cosan_15-FINANCEIRAS" xfId="27150"/>
    <cellStyle name="s_Valuation _BS Csan CPC 02 &lt;SAP&gt;_Cosan_15-FINANCEIRAS_1" xfId="27151"/>
    <cellStyle name="s_Valuation _BS Csan CPC 02 &lt;SAP&gt;_Cosan_26_Instrumentos Financeiros" xfId="27152"/>
    <cellStyle name="s_Valuation _BS Csan CPC 02 &lt;SAP&gt;_Cosan_26_Instrumentos Financeiros 2" xfId="27153"/>
    <cellStyle name="s_Valuation _BS Csan CPC 02 &lt;SAP&gt;_Cosan_26_Instrumentos Financeiros 2_15-FINANCEIRAS" xfId="27154"/>
    <cellStyle name="s_Valuation _BS Csan CPC 02 &lt;SAP&gt;_Cosan_26_Instrumentos Financeiros_1" xfId="27155"/>
    <cellStyle name="s_Valuation _BS Csan CPC 02 &lt;SAP&gt;_Cosan_26_Instrumentos Financeiros_1 2" xfId="27156"/>
    <cellStyle name="s_Valuation _BS Csan CPC 02 &lt;SAP&gt;_Cosan_26_Instrumentos Financeiros_1 2_15-FINANCEIRAS" xfId="27157"/>
    <cellStyle name="s_Valuation _BS Csan CPC 02 &lt;SAP&gt;_Cosan_26_Instrumentos Financeiros_1_15-FINANCEIRAS" xfId="27158"/>
    <cellStyle name="s_Valuation _BS Csan CPC 02 &lt;SAP&gt;_Cosan_26_Instrumentos Financeiros_1_15-FINANCEIRAS_1" xfId="27159"/>
    <cellStyle name="s_Valuation _BS Csan CPC 02 &lt;SAP&gt;_Cosan_26_Instrumentos Financeiros_1_2-DRE" xfId="27160"/>
    <cellStyle name="s_Valuation _BS Csan CPC 02 &lt;SAP&gt;_Cosan_26_Instrumentos Financeiros_1_2-DRE 2" xfId="27161"/>
    <cellStyle name="s_Valuation _BS Csan CPC 02 &lt;SAP&gt;_Cosan_26_Instrumentos Financeiros_1_2-DRE_3-Balanço" xfId="27162"/>
    <cellStyle name="s_Valuation _BS Csan CPC 02 &lt;SAP&gt;_Cosan_26_Instrumentos Financeiros_1_2-DRE_3-Balanço_Mapa variáveis" xfId="27163"/>
    <cellStyle name="s_Valuation _BS Csan CPC 02 &lt;SAP&gt;_Cosan_26_Instrumentos Financeiros_1_2-DRE_3-Balanço_Variavel" xfId="27164"/>
    <cellStyle name="s_Valuation _BS Csan CPC 02 &lt;SAP&gt;_Cosan_26_Instrumentos Financeiros_1_2-DRE_Dep_Judiciais-Contingências" xfId="27165"/>
    <cellStyle name="s_Valuation _BS Csan CPC 02 &lt;SAP&gt;_Cosan_26_Instrumentos Financeiros_1_2-DRE_DFC Gerencial" xfId="27166"/>
    <cellStyle name="s_Valuation _BS Csan CPC 02 &lt;SAP&gt;_Cosan_26_Instrumentos Financeiros_1_2-DRE_DMPL" xfId="27167"/>
    <cellStyle name="s_Valuation _BS Csan CPC 02 &lt;SAP&gt;_Cosan_26_Instrumentos Financeiros_1_2-DRE_Mapa variáveis" xfId="27168"/>
    <cellStyle name="s_Valuation _BS Csan CPC 02 &lt;SAP&gt;_Cosan_26_Instrumentos Financeiros_1_2-DRE_Variavel" xfId="27169"/>
    <cellStyle name="s_Valuation _BS Csan CPC 02 &lt;SAP&gt;_Cosan_26_Instrumentos Financeiros_1_3-Balanço" xfId="27170"/>
    <cellStyle name="s_Valuation _BS Csan CPC 02 &lt;SAP&gt;_Cosan_26_Instrumentos Financeiros_1_3-Balanço_Mapa variáveis" xfId="27171"/>
    <cellStyle name="s_Valuation _BS Csan CPC 02 &lt;SAP&gt;_Cosan_26_Instrumentos Financeiros_1_3-Balanço_Variavel" xfId="27172"/>
    <cellStyle name="s_Valuation _BS Csan CPC 02 &lt;SAP&gt;_Cosan_26_Instrumentos Financeiros_1_7-Estoque" xfId="27173"/>
    <cellStyle name="s_Valuation _BS Csan CPC 02 &lt;SAP&gt;_Cosan_26_Instrumentos Financeiros_1_Despesas operacionais " xfId="27174"/>
    <cellStyle name="s_Valuation _BS Csan CPC 02 &lt;SAP&gt;_Cosan_26_Instrumentos Financeiros_1_Mapa variáveis" xfId="27175"/>
    <cellStyle name="s_Valuation _BS Csan CPC 02 &lt;SAP&gt;_Cosan_26_Instrumentos Financeiros_1_P&amp;L Raízen Combs" xfId="27176"/>
    <cellStyle name="s_Valuation _BS Csan CPC 02 &lt;SAP&gt;_Cosan_26_Instrumentos Financeiros_1_P&amp;L RUMO" xfId="27177"/>
    <cellStyle name="s_Valuation _BS Csan CPC 02 &lt;SAP&gt;_Cosan_26_Instrumentos Financeiros_1_Variavel" xfId="27178"/>
    <cellStyle name="s_Valuation _BS Csan CPC 02 &lt;SAP&gt;_Cosan_26_Instrumentos Financeiros_1_Working Capital" xfId="27179"/>
    <cellStyle name="s_Valuation _BS Csan CPC 02 &lt;SAP&gt;_Cosan_26_Instrumentos Financeiros_15-FINANCEIRAS" xfId="27180"/>
    <cellStyle name="s_Valuation _BS Csan CPC 02 &lt;SAP&gt;_Cosan_26_Instrumentos Financeiros_15-FINANCEIRAS_1" xfId="27181"/>
    <cellStyle name="s_Valuation _BS Csan CPC 02 &lt;SAP&gt;_Cosan_26_Instrumentos Financeiros_2-DRE" xfId="27182"/>
    <cellStyle name="s_Valuation _BS Csan CPC 02 &lt;SAP&gt;_Cosan_26_Instrumentos Financeiros_2-DRE 2" xfId="27183"/>
    <cellStyle name="s_Valuation _BS Csan CPC 02 &lt;SAP&gt;_Cosan_26_Instrumentos Financeiros_2-DRE_3-Balanço" xfId="27184"/>
    <cellStyle name="s_Valuation _BS Csan CPC 02 &lt;SAP&gt;_Cosan_26_Instrumentos Financeiros_2-DRE_3-Balanço_Mapa variáveis" xfId="27185"/>
    <cellStyle name="s_Valuation _BS Csan CPC 02 &lt;SAP&gt;_Cosan_26_Instrumentos Financeiros_2-DRE_3-Balanço_Variavel" xfId="27186"/>
    <cellStyle name="s_Valuation _BS Csan CPC 02 &lt;SAP&gt;_Cosan_26_Instrumentos Financeiros_2-DRE_Dep_Judiciais-Contingências" xfId="27187"/>
    <cellStyle name="s_Valuation _BS Csan CPC 02 &lt;SAP&gt;_Cosan_26_Instrumentos Financeiros_2-DRE_DFC Gerencial" xfId="27188"/>
    <cellStyle name="s_Valuation _BS Csan CPC 02 &lt;SAP&gt;_Cosan_26_Instrumentos Financeiros_2-DRE_DMPL" xfId="27189"/>
    <cellStyle name="s_Valuation _BS Csan CPC 02 &lt;SAP&gt;_Cosan_26_Instrumentos Financeiros_2-DRE_Mapa variáveis" xfId="27190"/>
    <cellStyle name="s_Valuation _BS Csan CPC 02 &lt;SAP&gt;_Cosan_26_Instrumentos Financeiros_2-DRE_Variavel" xfId="27191"/>
    <cellStyle name="s_Valuation _BS Csan CPC 02 &lt;SAP&gt;_Cosan_26_Instrumentos Financeiros_3-Balanço" xfId="27192"/>
    <cellStyle name="s_Valuation _BS Csan CPC 02 &lt;SAP&gt;_Cosan_26_Instrumentos Financeiros_3-Balanço_Mapa variáveis" xfId="27193"/>
    <cellStyle name="s_Valuation _BS Csan CPC 02 &lt;SAP&gt;_Cosan_26_Instrumentos Financeiros_3-Balanço_Variavel" xfId="27194"/>
    <cellStyle name="s_Valuation _BS Csan CPC 02 &lt;SAP&gt;_Cosan_26_Instrumentos Financeiros_7-Estoque" xfId="27195"/>
    <cellStyle name="s_Valuation _BS Csan CPC 02 &lt;SAP&gt;_Cosan_26_Instrumentos Financeiros_Despesas operacionais " xfId="27196"/>
    <cellStyle name="s_Valuation _BS Csan CPC 02 &lt;SAP&gt;_Cosan_26_Instrumentos Financeiros_Mapa variáveis" xfId="27197"/>
    <cellStyle name="s_Valuation _BS Csan CPC 02 &lt;SAP&gt;_Cosan_26_Instrumentos Financeiros_P&amp;L Raízen Combs" xfId="27198"/>
    <cellStyle name="s_Valuation _BS Csan CPC 02 &lt;SAP&gt;_Cosan_26_Instrumentos Financeiros_P&amp;L RUMO" xfId="27199"/>
    <cellStyle name="s_Valuation _BS Csan CPC 02 &lt;SAP&gt;_Cosan_26_Instrumentos Financeiros_Variavel" xfId="27200"/>
    <cellStyle name="s_Valuation _BS Csan CPC 02 &lt;SAP&gt;_Cosan_26_Instrumentos Financeiros_Working Capital" xfId="27201"/>
    <cellStyle name="s_Valuation _BS Csan CPC 02 &lt;SAP&gt;_Cosan_2-DRE" xfId="27202"/>
    <cellStyle name="s_Valuation _BS Csan CPC 02 &lt;SAP&gt;_Cosan_2-DRE 2" xfId="27203"/>
    <cellStyle name="s_Valuation _BS Csan CPC 02 &lt;SAP&gt;_Cosan_2-DRE 2_15-FINANCEIRAS" xfId="27204"/>
    <cellStyle name="s_Valuation _BS Csan CPC 02 &lt;SAP&gt;_Cosan_2-DRE_1" xfId="27205"/>
    <cellStyle name="s_Valuation _BS Csan CPC 02 &lt;SAP&gt;_Cosan_2-DRE_1 2" xfId="27206"/>
    <cellStyle name="s_Valuation _BS Csan CPC 02 &lt;SAP&gt;_Cosan_2-DRE_1_3-Balanço" xfId="27207"/>
    <cellStyle name="s_Valuation _BS Csan CPC 02 &lt;SAP&gt;_Cosan_2-DRE_1_3-Balanço_Mapa variáveis" xfId="27208"/>
    <cellStyle name="s_Valuation _BS Csan CPC 02 &lt;SAP&gt;_Cosan_2-DRE_1_3-Balanço_Variavel" xfId="27209"/>
    <cellStyle name="s_Valuation _BS Csan CPC 02 &lt;SAP&gt;_Cosan_2-DRE_1_Dep_Judiciais-Contingências" xfId="27210"/>
    <cellStyle name="s_Valuation _BS Csan CPC 02 &lt;SAP&gt;_Cosan_2-DRE_1_DFC Gerencial" xfId="27211"/>
    <cellStyle name="s_Valuation _BS Csan CPC 02 &lt;SAP&gt;_Cosan_2-DRE_1_DMPL" xfId="27212"/>
    <cellStyle name="s_Valuation _BS Csan CPC 02 &lt;SAP&gt;_Cosan_2-DRE_1_Mapa variáveis" xfId="27213"/>
    <cellStyle name="s_Valuation _BS Csan CPC 02 &lt;SAP&gt;_Cosan_2-DRE_1_Variavel" xfId="27214"/>
    <cellStyle name="s_Valuation _BS Csan CPC 02 &lt;SAP&gt;_Cosan_2-DRE_15-FINANCEIRAS" xfId="27215"/>
    <cellStyle name="s_Valuation _BS Csan CPC 02 &lt;SAP&gt;_Cosan_2-DRE_15-FINANCEIRAS_1" xfId="27216"/>
    <cellStyle name="s_Valuation _BS Csan CPC 02 &lt;SAP&gt;_Cosan_2-DRE_2-DRE" xfId="27217"/>
    <cellStyle name="s_Valuation _BS Csan CPC 02 &lt;SAP&gt;_Cosan_2-DRE_2-DRE 2" xfId="27218"/>
    <cellStyle name="s_Valuation _BS Csan CPC 02 &lt;SAP&gt;_Cosan_2-DRE_2-DRE_3-Balanço" xfId="27219"/>
    <cellStyle name="s_Valuation _BS Csan CPC 02 &lt;SAP&gt;_Cosan_2-DRE_2-DRE_3-Balanço_Mapa variáveis" xfId="27220"/>
    <cellStyle name="s_Valuation _BS Csan CPC 02 &lt;SAP&gt;_Cosan_2-DRE_2-DRE_3-Balanço_Variavel" xfId="27221"/>
    <cellStyle name="s_Valuation _BS Csan CPC 02 &lt;SAP&gt;_Cosan_2-DRE_2-DRE_Dep_Judiciais-Contingências" xfId="27222"/>
    <cellStyle name="s_Valuation _BS Csan CPC 02 &lt;SAP&gt;_Cosan_2-DRE_2-DRE_DFC Gerencial" xfId="27223"/>
    <cellStyle name="s_Valuation _BS Csan CPC 02 &lt;SAP&gt;_Cosan_2-DRE_2-DRE_DMPL" xfId="27224"/>
    <cellStyle name="s_Valuation _BS Csan CPC 02 &lt;SAP&gt;_Cosan_2-DRE_2-DRE_Mapa variáveis" xfId="27225"/>
    <cellStyle name="s_Valuation _BS Csan CPC 02 &lt;SAP&gt;_Cosan_2-DRE_2-DRE_Variavel" xfId="27226"/>
    <cellStyle name="s_Valuation _BS Csan CPC 02 &lt;SAP&gt;_Cosan_2-DRE_3-Balanço" xfId="27227"/>
    <cellStyle name="s_Valuation _BS Csan CPC 02 &lt;SAP&gt;_Cosan_2-DRE_3-Balanço_Mapa variáveis" xfId="27228"/>
    <cellStyle name="s_Valuation _BS Csan CPC 02 &lt;SAP&gt;_Cosan_2-DRE_3-Balanço_Variavel" xfId="27229"/>
    <cellStyle name="s_Valuation _BS Csan CPC 02 &lt;SAP&gt;_Cosan_2-DRE_7-Estoque" xfId="27230"/>
    <cellStyle name="s_Valuation _BS Csan CPC 02 &lt;SAP&gt;_Cosan_2-DRE_Despesas operacionais " xfId="27231"/>
    <cellStyle name="s_Valuation _BS Csan CPC 02 &lt;SAP&gt;_Cosan_2-DRE_Mapa variáveis" xfId="27232"/>
    <cellStyle name="s_Valuation _BS Csan CPC 02 &lt;SAP&gt;_Cosan_2-DRE_P&amp;L Raízen Combs" xfId="27233"/>
    <cellStyle name="s_Valuation _BS Csan CPC 02 &lt;SAP&gt;_Cosan_2-DRE_P&amp;L RUMO" xfId="27234"/>
    <cellStyle name="s_Valuation _BS Csan CPC 02 &lt;SAP&gt;_Cosan_2-DRE_Variavel" xfId="27235"/>
    <cellStyle name="s_Valuation _BS Csan CPC 02 &lt;SAP&gt;_Cosan_2-DRE_Working Capital" xfId="27236"/>
    <cellStyle name="s_Valuation _BS Csan CPC 02 &lt;SAP&gt;_Cosan_3-Balanço" xfId="27237"/>
    <cellStyle name="s_Valuation _BS Csan CPC 02 &lt;SAP&gt;_Cosan_3-Balanço 2" xfId="27238"/>
    <cellStyle name="s_Valuation _BS Csan CPC 02 &lt;SAP&gt;_Cosan_3-Balanço 2_15-FINANCEIRAS" xfId="27239"/>
    <cellStyle name="s_Valuation _BS Csan CPC 02 &lt;SAP&gt;_Cosan_3-Balanço_1" xfId="27240"/>
    <cellStyle name="s_Valuation _BS Csan CPC 02 &lt;SAP&gt;_Cosan_3-Balanço_1 2" xfId="27241"/>
    <cellStyle name="s_Valuation _BS Csan CPC 02 &lt;SAP&gt;_Cosan_3-Balanço_1 2_15-FINANCEIRAS" xfId="27242"/>
    <cellStyle name="s_Valuation _BS Csan CPC 02 &lt;SAP&gt;_Cosan_3-Balanço_1_15-FINANCEIRAS" xfId="27243"/>
    <cellStyle name="s_Valuation _BS Csan CPC 02 &lt;SAP&gt;_Cosan_3-Balanço_1_15-FINANCEIRAS_1" xfId="27244"/>
    <cellStyle name="s_Valuation _BS Csan CPC 02 &lt;SAP&gt;_Cosan_3-Balanço_1_2-DRE" xfId="27245"/>
    <cellStyle name="s_Valuation _BS Csan CPC 02 &lt;SAP&gt;_Cosan_3-Balanço_1_2-DRE 2" xfId="27246"/>
    <cellStyle name="s_Valuation _BS Csan CPC 02 &lt;SAP&gt;_Cosan_3-Balanço_1_2-DRE_3-Balanço" xfId="27247"/>
    <cellStyle name="s_Valuation _BS Csan CPC 02 &lt;SAP&gt;_Cosan_3-Balanço_1_2-DRE_3-Balanço_Mapa variáveis" xfId="27248"/>
    <cellStyle name="s_Valuation _BS Csan CPC 02 &lt;SAP&gt;_Cosan_3-Balanço_1_2-DRE_3-Balanço_Variavel" xfId="27249"/>
    <cellStyle name="s_Valuation _BS Csan CPC 02 &lt;SAP&gt;_Cosan_3-Balanço_1_2-DRE_Dep_Judiciais-Contingências" xfId="27250"/>
    <cellStyle name="s_Valuation _BS Csan CPC 02 &lt;SAP&gt;_Cosan_3-Balanço_1_2-DRE_DFC Gerencial" xfId="27251"/>
    <cellStyle name="s_Valuation _BS Csan CPC 02 &lt;SAP&gt;_Cosan_3-Balanço_1_2-DRE_DMPL" xfId="27252"/>
    <cellStyle name="s_Valuation _BS Csan CPC 02 &lt;SAP&gt;_Cosan_3-Balanço_1_2-DRE_Mapa variáveis" xfId="27253"/>
    <cellStyle name="s_Valuation _BS Csan CPC 02 &lt;SAP&gt;_Cosan_3-Balanço_1_2-DRE_Variavel" xfId="27254"/>
    <cellStyle name="s_Valuation _BS Csan CPC 02 &lt;SAP&gt;_Cosan_3-Balanço_1_3-Balanço" xfId="27255"/>
    <cellStyle name="s_Valuation _BS Csan CPC 02 &lt;SAP&gt;_Cosan_3-Balanço_1_3-Balanço_Mapa variáveis" xfId="27256"/>
    <cellStyle name="s_Valuation _BS Csan CPC 02 &lt;SAP&gt;_Cosan_3-Balanço_1_3-Balanço_Variavel" xfId="27257"/>
    <cellStyle name="s_Valuation _BS Csan CPC 02 &lt;SAP&gt;_Cosan_3-Balanço_1_7-Estoque" xfId="27258"/>
    <cellStyle name="s_Valuation _BS Csan CPC 02 &lt;SAP&gt;_Cosan_3-Balanço_1_Despesas operacionais " xfId="27259"/>
    <cellStyle name="s_Valuation _BS Csan CPC 02 &lt;SAP&gt;_Cosan_3-Balanço_1_Mapa variáveis" xfId="27260"/>
    <cellStyle name="s_Valuation _BS Csan CPC 02 &lt;SAP&gt;_Cosan_3-Balanço_1_P&amp;L Raízen Combs" xfId="27261"/>
    <cellStyle name="s_Valuation _BS Csan CPC 02 &lt;SAP&gt;_Cosan_3-Balanço_1_P&amp;L RUMO" xfId="27262"/>
    <cellStyle name="s_Valuation _BS Csan CPC 02 &lt;SAP&gt;_Cosan_3-Balanço_1_Variavel" xfId="27263"/>
    <cellStyle name="s_Valuation _BS Csan CPC 02 &lt;SAP&gt;_Cosan_3-Balanço_1_Working Capital" xfId="27264"/>
    <cellStyle name="s_Valuation _BS Csan CPC 02 &lt;SAP&gt;_Cosan_3-Balanço_15-FINANCEIRAS" xfId="27265"/>
    <cellStyle name="s_Valuation _BS Csan CPC 02 &lt;SAP&gt;_Cosan_3-Balanço_15-FINANCEIRAS_1" xfId="27266"/>
    <cellStyle name="s_Valuation _BS Csan CPC 02 &lt;SAP&gt;_Cosan_3-Balanço_2" xfId="27267"/>
    <cellStyle name="s_Valuation _BS Csan CPC 02 &lt;SAP&gt;_Cosan_3-Balanço_2_Mapa variáveis" xfId="27268"/>
    <cellStyle name="s_Valuation _BS Csan CPC 02 &lt;SAP&gt;_Cosan_3-Balanço_2_Variavel" xfId="27269"/>
    <cellStyle name="s_Valuation _BS Csan CPC 02 &lt;SAP&gt;_Cosan_3-Balanço_2-DRE" xfId="27270"/>
    <cellStyle name="s_Valuation _BS Csan CPC 02 &lt;SAP&gt;_Cosan_3-Balanço_2-DRE 2" xfId="27271"/>
    <cellStyle name="s_Valuation _BS Csan CPC 02 &lt;SAP&gt;_Cosan_3-Balanço_2-DRE_3-Balanço" xfId="27272"/>
    <cellStyle name="s_Valuation _BS Csan CPC 02 &lt;SAP&gt;_Cosan_3-Balanço_2-DRE_3-Balanço_Mapa variáveis" xfId="27273"/>
    <cellStyle name="s_Valuation _BS Csan CPC 02 &lt;SAP&gt;_Cosan_3-Balanço_2-DRE_3-Balanço_Variavel" xfId="27274"/>
    <cellStyle name="s_Valuation _BS Csan CPC 02 &lt;SAP&gt;_Cosan_3-Balanço_2-DRE_Dep_Judiciais-Contingências" xfId="27275"/>
    <cellStyle name="s_Valuation _BS Csan CPC 02 &lt;SAP&gt;_Cosan_3-Balanço_2-DRE_DFC Gerencial" xfId="27276"/>
    <cellStyle name="s_Valuation _BS Csan CPC 02 &lt;SAP&gt;_Cosan_3-Balanço_2-DRE_DMPL" xfId="27277"/>
    <cellStyle name="s_Valuation _BS Csan CPC 02 &lt;SAP&gt;_Cosan_3-Balanço_2-DRE_Mapa variáveis" xfId="27278"/>
    <cellStyle name="s_Valuation _BS Csan CPC 02 &lt;SAP&gt;_Cosan_3-Balanço_2-DRE_Variavel" xfId="27279"/>
    <cellStyle name="s_Valuation _BS Csan CPC 02 &lt;SAP&gt;_Cosan_3-Balanço_3-Balanço" xfId="27280"/>
    <cellStyle name="s_Valuation _BS Csan CPC 02 &lt;SAP&gt;_Cosan_3-Balanço_3-Balanço_Mapa variáveis" xfId="27281"/>
    <cellStyle name="s_Valuation _BS Csan CPC 02 &lt;SAP&gt;_Cosan_3-Balanço_3-Balanço_Variavel" xfId="27282"/>
    <cellStyle name="s_Valuation _BS Csan CPC 02 &lt;SAP&gt;_Cosan_3-Balanço_7-Estoque" xfId="27283"/>
    <cellStyle name="s_Valuation _BS Csan CPC 02 &lt;SAP&gt;_Cosan_3-Balanço_Despesas operacionais " xfId="27284"/>
    <cellStyle name="s_Valuation _BS Csan CPC 02 &lt;SAP&gt;_Cosan_3-Balanço_Mapa variáveis" xfId="27285"/>
    <cellStyle name="s_Valuation _BS Csan CPC 02 &lt;SAP&gt;_Cosan_3-Balanço_P&amp;L Raízen Combs" xfId="27286"/>
    <cellStyle name="s_Valuation _BS Csan CPC 02 &lt;SAP&gt;_Cosan_3-Balanço_P&amp;L RUMO" xfId="27287"/>
    <cellStyle name="s_Valuation _BS Csan CPC 02 &lt;SAP&gt;_Cosan_3-Balanço_Variavel" xfId="27288"/>
    <cellStyle name="s_Valuation _BS Csan CPC 02 &lt;SAP&gt;_Cosan_3-Balanço_Working Capital" xfId="27289"/>
    <cellStyle name="s_Valuation _BS Csan CPC 02 &lt;SAP&gt;_Cosan_4-DMPL" xfId="27290"/>
    <cellStyle name="s_Valuation _BS Csan CPC 02 &lt;SAP&gt;_Cosan_4-DMPL 2" xfId="27291"/>
    <cellStyle name="s_Valuation _BS Csan CPC 02 &lt;SAP&gt;_Cosan_4-DMPL 2_15-FINANCEIRAS" xfId="27292"/>
    <cellStyle name="s_Valuation _BS Csan CPC 02 &lt;SAP&gt;_Cosan_4-DMPL_15-FINANCEIRAS" xfId="27293"/>
    <cellStyle name="s_Valuation _BS Csan CPC 02 &lt;SAP&gt;_Cosan_4-DMPL_15-FINANCEIRAS_1" xfId="27294"/>
    <cellStyle name="s_Valuation _BS Csan CPC 02 &lt;SAP&gt;_Cosan_4-DMPL_2-DRE" xfId="27295"/>
    <cellStyle name="s_Valuation _BS Csan CPC 02 &lt;SAP&gt;_Cosan_4-DMPL_2-DRE 2" xfId="27296"/>
    <cellStyle name="s_Valuation _BS Csan CPC 02 &lt;SAP&gt;_Cosan_4-DMPL_2-DRE_3-Balanço" xfId="27297"/>
    <cellStyle name="s_Valuation _BS Csan CPC 02 &lt;SAP&gt;_Cosan_4-DMPL_2-DRE_3-Balanço_Mapa variáveis" xfId="27298"/>
    <cellStyle name="s_Valuation _BS Csan CPC 02 &lt;SAP&gt;_Cosan_4-DMPL_2-DRE_3-Balanço_Variavel" xfId="27299"/>
    <cellStyle name="s_Valuation _BS Csan CPC 02 &lt;SAP&gt;_Cosan_4-DMPL_2-DRE_Dep_Judiciais-Contingências" xfId="27300"/>
    <cellStyle name="s_Valuation _BS Csan CPC 02 &lt;SAP&gt;_Cosan_4-DMPL_2-DRE_DFC Gerencial" xfId="27301"/>
    <cellStyle name="s_Valuation _BS Csan CPC 02 &lt;SAP&gt;_Cosan_4-DMPL_2-DRE_DMPL" xfId="27302"/>
    <cellStyle name="s_Valuation _BS Csan CPC 02 &lt;SAP&gt;_Cosan_4-DMPL_2-DRE_Mapa variáveis" xfId="27303"/>
    <cellStyle name="s_Valuation _BS Csan CPC 02 &lt;SAP&gt;_Cosan_4-DMPL_2-DRE_Variavel" xfId="27304"/>
    <cellStyle name="s_Valuation _BS Csan CPC 02 &lt;SAP&gt;_Cosan_4-DMPL_3-Balanço" xfId="27305"/>
    <cellStyle name="s_Valuation _BS Csan CPC 02 &lt;SAP&gt;_Cosan_4-DMPL_3-Balanço_Mapa variáveis" xfId="27306"/>
    <cellStyle name="s_Valuation _BS Csan CPC 02 &lt;SAP&gt;_Cosan_4-DMPL_3-Balanço_Variavel" xfId="27307"/>
    <cellStyle name="s_Valuation _BS Csan CPC 02 &lt;SAP&gt;_Cosan_4-DMPL_Dep_Judiciais-Contingências" xfId="27308"/>
    <cellStyle name="s_Valuation _BS Csan CPC 02 &lt;SAP&gt;_Cosan_4-DMPL_DFC Gerencial" xfId="27309"/>
    <cellStyle name="s_Valuation _BS Csan CPC 02 &lt;SAP&gt;_Cosan_4-DMPL_DMPL" xfId="27310"/>
    <cellStyle name="s_Valuation _BS Csan CPC 02 &lt;SAP&gt;_Cosan_4-DMPL_Mapa variáveis" xfId="27311"/>
    <cellStyle name="s_Valuation _BS Csan CPC 02 &lt;SAP&gt;_Cosan_4-DMPL_P&amp;L RUMO" xfId="27312"/>
    <cellStyle name="s_Valuation _BS Csan CPC 02 &lt;SAP&gt;_Cosan_4-DMPL_Variavel" xfId="27313"/>
    <cellStyle name="s_Valuation _BS Csan CPC 02 &lt;SAP&gt;_Cosan_7-Estoque" xfId="27314"/>
    <cellStyle name="s_Valuation _BS Csan CPC 02 &lt;SAP&gt;_Cosan_8-Impostos" xfId="27315"/>
    <cellStyle name="s_Valuation _BS Csan CPC 02 &lt;SAP&gt;_Cosan_8-Impostos 2" xfId="27316"/>
    <cellStyle name="s_Valuation _BS Csan CPC 02 &lt;SAP&gt;_Cosan_8-Impostos 2_15-FINANCEIRAS" xfId="27317"/>
    <cellStyle name="s_Valuation _BS Csan CPC 02 &lt;SAP&gt;_Cosan_8-Impostos_15-FINANCEIRAS" xfId="27318"/>
    <cellStyle name="s_Valuation _BS Csan CPC 02 &lt;SAP&gt;_Cosan_8-Impostos_15-FINANCEIRAS_1" xfId="27319"/>
    <cellStyle name="s_Valuation _BS Csan CPC 02 &lt;SAP&gt;_Cosan_8-Impostos_2-DRE" xfId="27320"/>
    <cellStyle name="s_Valuation _BS Csan CPC 02 &lt;SAP&gt;_Cosan_8-Impostos_2-DRE 2" xfId="27321"/>
    <cellStyle name="s_Valuation _BS Csan CPC 02 &lt;SAP&gt;_Cosan_8-Impostos_2-DRE_3-Balanço" xfId="27322"/>
    <cellStyle name="s_Valuation _BS Csan CPC 02 &lt;SAP&gt;_Cosan_8-Impostos_2-DRE_3-Balanço_Mapa variáveis" xfId="27323"/>
    <cellStyle name="s_Valuation _BS Csan CPC 02 &lt;SAP&gt;_Cosan_8-Impostos_2-DRE_3-Balanço_Variavel" xfId="27324"/>
    <cellStyle name="s_Valuation _BS Csan CPC 02 &lt;SAP&gt;_Cosan_8-Impostos_2-DRE_Dep_Judiciais-Contingências" xfId="27325"/>
    <cellStyle name="s_Valuation _BS Csan CPC 02 &lt;SAP&gt;_Cosan_8-Impostos_2-DRE_DFC Gerencial" xfId="27326"/>
    <cellStyle name="s_Valuation _BS Csan CPC 02 &lt;SAP&gt;_Cosan_8-Impostos_2-DRE_DMPL" xfId="27327"/>
    <cellStyle name="s_Valuation _BS Csan CPC 02 &lt;SAP&gt;_Cosan_8-Impostos_2-DRE_Mapa variáveis" xfId="27328"/>
    <cellStyle name="s_Valuation _BS Csan CPC 02 &lt;SAP&gt;_Cosan_8-Impostos_2-DRE_Variavel" xfId="27329"/>
    <cellStyle name="s_Valuation _BS Csan CPC 02 &lt;SAP&gt;_Cosan_8-Impostos_3-Balanço" xfId="27330"/>
    <cellStyle name="s_Valuation _BS Csan CPC 02 &lt;SAP&gt;_Cosan_8-Impostos_3-Balanço_Mapa variáveis" xfId="27331"/>
    <cellStyle name="s_Valuation _BS Csan CPC 02 &lt;SAP&gt;_Cosan_8-Impostos_3-Balanço_Variavel" xfId="27332"/>
    <cellStyle name="s_Valuation _BS Csan CPC 02 &lt;SAP&gt;_Cosan_8-Impostos_Dep_Judiciais-Contingências" xfId="27333"/>
    <cellStyle name="s_Valuation _BS Csan CPC 02 &lt;SAP&gt;_Cosan_8-Impostos_DFC Gerencial" xfId="27334"/>
    <cellStyle name="s_Valuation _BS Csan CPC 02 &lt;SAP&gt;_Cosan_8-Impostos_DMPL" xfId="27335"/>
    <cellStyle name="s_Valuation _BS Csan CPC 02 &lt;SAP&gt;_Cosan_8-Impostos_Mapa variáveis" xfId="27336"/>
    <cellStyle name="s_Valuation _BS Csan CPC 02 &lt;SAP&gt;_Cosan_8-Impostos_P&amp;L RUMO" xfId="27337"/>
    <cellStyle name="s_Valuation _BS Csan CPC 02 &lt;SAP&gt;_Cosan_8-Impostos_Variavel" xfId="27338"/>
    <cellStyle name="s_Valuation _BS Csan CPC 02 &lt;SAP&gt;_Cosan_Acerto FV e Ajustes Manuais" xfId="27339"/>
    <cellStyle name="s_Valuation _BS Csan CPC 02 &lt;SAP&gt;_Cosan_Acerto FV e Ajustes Manuais_Despesas operacionais " xfId="27340"/>
    <cellStyle name="s_Valuation _BS Csan CPC 02 &lt;SAP&gt;_Cosan_Acerto FV e Ajustes Manuais_Working Capital" xfId="27341"/>
    <cellStyle name="s_Valuation _BS Csan CPC 02 &lt;SAP&gt;_Cosan_Balanço" xfId="27342"/>
    <cellStyle name="s_Valuation _BS Csan CPC 02 &lt;SAP&gt;_Cosan_Balanço_Despesas operacionais " xfId="27343"/>
    <cellStyle name="s_Valuation _BS Csan CPC 02 &lt;SAP&gt;_Cosan_Balanço_Working Capital" xfId="27344"/>
    <cellStyle name="s_Valuation _BS Csan CPC 02 &lt;SAP&gt;_Cosan_Base Junho" xfId="27345"/>
    <cellStyle name="s_Valuation _BS Csan CPC 02 &lt;SAP&gt;_Cosan_Base Junho 2" xfId="27346"/>
    <cellStyle name="s_Valuation _BS Csan CPC 02 &lt;SAP&gt;_Cosan_Base Junho_Base Julho" xfId="27347"/>
    <cellStyle name="s_Valuation _BS Csan CPC 02 &lt;SAP&gt;_Cosan_Base Junho_Base Julho 2" xfId="27348"/>
    <cellStyle name="s_Valuation _BS Csan CPC 02 &lt;SAP&gt;_Cosan_Base Junho_Base Julho_Mapa variáveis" xfId="27349"/>
    <cellStyle name="s_Valuation _BS Csan CPC 02 &lt;SAP&gt;_Cosan_Base Junho_Base Julho_Taxa Efetiva Cosan - Acumulado até Setembro 2011" xfId="27350"/>
    <cellStyle name="s_Valuation _BS Csan CPC 02 &lt;SAP&gt;_Cosan_Base Junho_Base Julho_Taxa Efetiva Cosan - Acumulado até Setembro 2011_Mapa variáveis" xfId="27351"/>
    <cellStyle name="s_Valuation _BS Csan CPC 02 &lt;SAP&gt;_Cosan_Base Junho_Base Julho_Taxa Efetiva Cosan - Acumulado até Setembro 2011_Variavel" xfId="27352"/>
    <cellStyle name="s_Valuation _BS Csan CPC 02 &lt;SAP&gt;_Cosan_Base Junho_Base Julho_Variavel" xfId="27353"/>
    <cellStyle name="s_Valuation _BS Csan CPC 02 &lt;SAP&gt;_Cosan_Base Junho_Mapa variáveis" xfId="27354"/>
    <cellStyle name="s_Valuation _BS Csan CPC 02 &lt;SAP&gt;_Cosan_Base Junho_Variavel" xfId="27355"/>
    <cellStyle name="s_Valuation _BS Csan CPC 02 &lt;SAP&gt;_Cosan_Caixa restrito" xfId="27356"/>
    <cellStyle name="s_Valuation _BS Csan CPC 02 &lt;SAP&gt;_Cosan_Caixa restrito 2" xfId="27357"/>
    <cellStyle name="s_Valuation _BS Csan CPC 02 &lt;SAP&gt;_Cosan_Caixa restrito_7-Estoque" xfId="27358"/>
    <cellStyle name="s_Valuation _BS Csan CPC 02 &lt;SAP&gt;_Cosan_Caixa restrito_Despesas operacionais " xfId="27359"/>
    <cellStyle name="s_Valuation _BS Csan CPC 02 &lt;SAP&gt;_Cosan_Caixa restrito_Working Capital" xfId="27360"/>
    <cellStyle name="s_Valuation _BS Csan CPC 02 &lt;SAP&gt;_Cosan_COSAN SA CONSOLID_MÊS" xfId="27361"/>
    <cellStyle name="s_Valuation _BS Csan CPC 02 &lt;SAP&gt;_Cosan_Despesas operacionais " xfId="27362"/>
    <cellStyle name="s_Valuation _BS Csan CPC 02 &lt;SAP&gt;_Cosan_Display" xfId="27363"/>
    <cellStyle name="s_Valuation _BS Csan CPC 02 &lt;SAP&gt;_Cosan_Display 2" xfId="27364"/>
    <cellStyle name="s_Valuation _BS Csan CPC 02 &lt;SAP&gt;_Cosan_Display 2_15-FINANCEIRAS" xfId="27365"/>
    <cellStyle name="s_Valuation _BS Csan CPC 02 &lt;SAP&gt;_Cosan_Display 3" xfId="27366"/>
    <cellStyle name="s_Valuation _BS Csan CPC 02 &lt;SAP&gt;_Cosan_Display 4" xfId="27367"/>
    <cellStyle name="s_Valuation _BS Csan CPC 02 &lt;SAP&gt;_Cosan_Display_15-FINANCEIRAS" xfId="27368"/>
    <cellStyle name="s_Valuation _BS Csan CPC 02 &lt;SAP&gt;_Cosan_Display_15-FINANCEIRAS_1" xfId="27369"/>
    <cellStyle name="s_Valuation _BS Csan CPC 02 &lt;SAP&gt;_Cosan_Display_2-DRE" xfId="27370"/>
    <cellStyle name="s_Valuation _BS Csan CPC 02 &lt;SAP&gt;_Cosan_Display_2-DRE 2" xfId="27371"/>
    <cellStyle name="s_Valuation _BS Csan CPC 02 &lt;SAP&gt;_Cosan_Display_2-DRE_3-Balanço" xfId="27372"/>
    <cellStyle name="s_Valuation _BS Csan CPC 02 &lt;SAP&gt;_Cosan_Display_2-DRE_3-Balanço_Mapa variáveis" xfId="27373"/>
    <cellStyle name="s_Valuation _BS Csan CPC 02 &lt;SAP&gt;_Cosan_Display_2-DRE_3-Balanço_Variavel" xfId="27374"/>
    <cellStyle name="s_Valuation _BS Csan CPC 02 &lt;SAP&gt;_Cosan_Display_2-DRE_Dep_Judiciais-Contingências" xfId="27375"/>
    <cellStyle name="s_Valuation _BS Csan CPC 02 &lt;SAP&gt;_Cosan_Display_2-DRE_DFC Gerencial" xfId="27376"/>
    <cellStyle name="s_Valuation _BS Csan CPC 02 &lt;SAP&gt;_Cosan_Display_2-DRE_DMPL" xfId="27377"/>
    <cellStyle name="s_Valuation _BS Csan CPC 02 &lt;SAP&gt;_Cosan_Display_2-DRE_Mapa variáveis" xfId="27378"/>
    <cellStyle name="s_Valuation _BS Csan CPC 02 &lt;SAP&gt;_Cosan_Display_2-DRE_Variavel" xfId="27379"/>
    <cellStyle name="s_Valuation _BS Csan CPC 02 &lt;SAP&gt;_Cosan_Display_3-Balanço" xfId="27380"/>
    <cellStyle name="s_Valuation _BS Csan CPC 02 &lt;SAP&gt;_Cosan_Display_3-Balanço_Mapa variáveis" xfId="27381"/>
    <cellStyle name="s_Valuation _BS Csan CPC 02 &lt;SAP&gt;_Cosan_Display_3-Balanço_Variavel" xfId="27382"/>
    <cellStyle name="s_Valuation _BS Csan CPC 02 &lt;SAP&gt;_Cosan_Display_7-Estoque" xfId="27383"/>
    <cellStyle name="s_Valuation _BS Csan CPC 02 &lt;SAP&gt;_Cosan_Display_Despesas operacionais " xfId="27384"/>
    <cellStyle name="s_Valuation _BS Csan CPC 02 &lt;SAP&gt;_Cosan_Display_Mapa variáveis" xfId="27385"/>
    <cellStyle name="s_Valuation _BS Csan CPC 02 &lt;SAP&gt;_Cosan_Display_P&amp;L Raízen Combs" xfId="27386"/>
    <cellStyle name="s_Valuation _BS Csan CPC 02 &lt;SAP&gt;_Cosan_Display_P&amp;L RUMO" xfId="27387"/>
    <cellStyle name="s_Valuation _BS Csan CPC 02 &lt;SAP&gt;_Cosan_Display_Variavel" xfId="27388"/>
    <cellStyle name="s_Valuation _BS Csan CPC 02 &lt;SAP&gt;_Cosan_Display_Working Capital" xfId="27389"/>
    <cellStyle name="s_Valuation _BS Csan CPC 02 &lt;SAP&gt;_Cosan_FINANCEIRAS" xfId="27390"/>
    <cellStyle name="s_Valuation _BS Csan CPC 02 &lt;SAP&gt;_Cosan_FINANCEIRAS_Dep_Judiciais-Contingências" xfId="27391"/>
    <cellStyle name="s_Valuation _BS Csan CPC 02 &lt;SAP&gt;_Cosan_FINANCEIRAS_DFC Gerencial" xfId="27392"/>
    <cellStyle name="s_Valuation _BS Csan CPC 02 &lt;SAP&gt;_Cosan_FINANCEIRAS_DMPL" xfId="27393"/>
    <cellStyle name="s_Valuation _BS Csan CPC 02 &lt;SAP&gt;_Cosan_FINANCEIRAS_Mapa variáveis" xfId="27394"/>
    <cellStyle name="s_Valuation _BS Csan CPC 02 &lt;SAP&gt;_Cosan_FINANCEIRAS_Variavel" xfId="27395"/>
    <cellStyle name="s_Valuation _BS Csan CPC 02 &lt;SAP&gt;_Cosan_Instrumentos Financeiros" xfId="27396"/>
    <cellStyle name="s_Valuation _BS Csan CPC 02 &lt;SAP&gt;_Cosan_Instrumentos Financeiros 2" xfId="27397"/>
    <cellStyle name="s_Valuation _BS Csan CPC 02 &lt;SAP&gt;_Cosan_Instrumentos Financeiros 2_15-FINANCEIRAS" xfId="27398"/>
    <cellStyle name="s_Valuation _BS Csan CPC 02 &lt;SAP&gt;_Cosan_Instrumentos Financeiros_15-FINANCEIRAS" xfId="27399"/>
    <cellStyle name="s_Valuation _BS Csan CPC 02 &lt;SAP&gt;_Cosan_Instrumentos Financeiros_15-FINANCEIRAS_1" xfId="27400"/>
    <cellStyle name="s_Valuation _BS Csan CPC 02 &lt;SAP&gt;_Cosan_Instrumentos Financeiros_2-DRE" xfId="27401"/>
    <cellStyle name="s_Valuation _BS Csan CPC 02 &lt;SAP&gt;_Cosan_Instrumentos Financeiros_2-DRE 2" xfId="27402"/>
    <cellStyle name="s_Valuation _BS Csan CPC 02 &lt;SAP&gt;_Cosan_Instrumentos Financeiros_2-DRE_3-Balanço" xfId="27403"/>
    <cellStyle name="s_Valuation _BS Csan CPC 02 &lt;SAP&gt;_Cosan_Instrumentos Financeiros_2-DRE_3-Balanço_Mapa variáveis" xfId="27404"/>
    <cellStyle name="s_Valuation _BS Csan CPC 02 &lt;SAP&gt;_Cosan_Instrumentos Financeiros_2-DRE_3-Balanço_Variavel" xfId="27405"/>
    <cellStyle name="s_Valuation _BS Csan CPC 02 &lt;SAP&gt;_Cosan_Instrumentos Financeiros_2-DRE_Dep_Judiciais-Contingências" xfId="27406"/>
    <cellStyle name="s_Valuation _BS Csan CPC 02 &lt;SAP&gt;_Cosan_Instrumentos Financeiros_2-DRE_DFC Gerencial" xfId="27407"/>
    <cellStyle name="s_Valuation _BS Csan CPC 02 &lt;SAP&gt;_Cosan_Instrumentos Financeiros_2-DRE_DMPL" xfId="27408"/>
    <cellStyle name="s_Valuation _BS Csan CPC 02 &lt;SAP&gt;_Cosan_Instrumentos Financeiros_2-DRE_Mapa variáveis" xfId="27409"/>
    <cellStyle name="s_Valuation _BS Csan CPC 02 &lt;SAP&gt;_Cosan_Instrumentos Financeiros_2-DRE_Variavel" xfId="27410"/>
    <cellStyle name="s_Valuation _BS Csan CPC 02 &lt;SAP&gt;_Cosan_Instrumentos Financeiros_3-Balanço" xfId="27411"/>
    <cellStyle name="s_Valuation _BS Csan CPC 02 &lt;SAP&gt;_Cosan_Instrumentos Financeiros_3-Balanço_Mapa variáveis" xfId="27412"/>
    <cellStyle name="s_Valuation _BS Csan CPC 02 &lt;SAP&gt;_Cosan_Instrumentos Financeiros_3-Balanço_Variavel" xfId="27413"/>
    <cellStyle name="s_Valuation _BS Csan CPC 02 &lt;SAP&gt;_Cosan_Instrumentos Financeiros_7-Estoque" xfId="27414"/>
    <cellStyle name="s_Valuation _BS Csan CPC 02 &lt;SAP&gt;_Cosan_Instrumentos Financeiros_Despesas operacionais " xfId="27415"/>
    <cellStyle name="s_Valuation _BS Csan CPC 02 &lt;SAP&gt;_Cosan_Instrumentos Financeiros_Mapa variáveis" xfId="27416"/>
    <cellStyle name="s_Valuation _BS Csan CPC 02 &lt;SAP&gt;_Cosan_Instrumentos Financeiros_P&amp;L Raízen Combs" xfId="27417"/>
    <cellStyle name="s_Valuation _BS Csan CPC 02 &lt;SAP&gt;_Cosan_Instrumentos Financeiros_P&amp;L RUMO" xfId="27418"/>
    <cellStyle name="s_Valuation _BS Csan CPC 02 &lt;SAP&gt;_Cosan_Instrumentos Financeiros_Variavel" xfId="27419"/>
    <cellStyle name="s_Valuation _BS Csan CPC 02 &lt;SAP&gt;_Cosan_Instrumentos Financeiros_Working Capital" xfId="27420"/>
    <cellStyle name="s_Valuation _BS Csan CPC 02 &lt;SAP&gt;_Cosan_IR Diferido" xfId="27421"/>
    <cellStyle name="s_Valuation _BS Csan CPC 02 &lt;SAP&gt;_Cosan_Ir e CS Ativo Mar 2010 (Ifrs)" xfId="27422"/>
    <cellStyle name="s_Valuation _BS Csan CPC 02 &lt;SAP&gt;_Cosan_Ir e CS Ativo Mar 2010 (Ifrs)_Mapa variáveis" xfId="27423"/>
    <cellStyle name="s_Valuation _BS Csan CPC 02 &lt;SAP&gt;_Cosan_Ir e CS Ativo Mar 2010 (Ifrs)_Variavel" xfId="27424"/>
    <cellStyle name="s_Valuation _BS Csan CPC 02 &lt;SAP&gt;_Cosan_Ir e CS Dez 2011 Cosan Novo" xfId="27425"/>
    <cellStyle name="s_Valuation _BS Csan CPC 02 &lt;SAP&gt;_Cosan_Ir e CS Dez 2011 Cosan Novo_Mapa variáveis" xfId="27426"/>
    <cellStyle name="s_Valuation _BS Csan CPC 02 &lt;SAP&gt;_Cosan_Ir e CS Dez 2011 Cosan Novo_Plan1" xfId="27427"/>
    <cellStyle name="s_Valuation _BS Csan CPC 02 &lt;SAP&gt;_Cosan_Ir e CS Dez 2011 Cosan Novo_Plan1_Mapa variáveis" xfId="27428"/>
    <cellStyle name="s_Valuation _BS Csan CPC 02 &lt;SAP&gt;_Cosan_Ir e CS Dez 2011 Cosan Novo_Plan1_Variavel" xfId="27429"/>
    <cellStyle name="s_Valuation _BS Csan CPC 02 &lt;SAP&gt;_Cosan_Ir e CS Dez 2011 Cosan Novo_Variavel" xfId="27430"/>
    <cellStyle name="s_Valuation _BS Csan CPC 02 &lt;SAP&gt;_Cosan_Mapa 3T12" xfId="27431"/>
    <cellStyle name="s_Valuation _BS Csan CPC 02 &lt;SAP&gt;_Cosan_Mapa 3T12 2" xfId="27432"/>
    <cellStyle name="s_Valuation _BS Csan CPC 02 &lt;SAP&gt;_Cosan_Mapa 3T12 2_15-FINANCEIRAS" xfId="27433"/>
    <cellStyle name="s_Valuation _BS Csan CPC 02 &lt;SAP&gt;_Cosan_Mapa 3T12_15-FINANCEIRAS" xfId="27434"/>
    <cellStyle name="s_Valuation _BS Csan CPC 02 &lt;SAP&gt;_Cosan_Mapa 3T12_15-FINANCEIRAS_1" xfId="27435"/>
    <cellStyle name="s_Valuation _BS Csan CPC 02 &lt;SAP&gt;_Cosan_Mapa 3T12_2-DRE" xfId="27436"/>
    <cellStyle name="s_Valuation _BS Csan CPC 02 &lt;SAP&gt;_Cosan_Mapa 3T12_2-DRE 2" xfId="27437"/>
    <cellStyle name="s_Valuation _BS Csan CPC 02 &lt;SAP&gt;_Cosan_Mapa 3T12_2-DRE_3-Balanço" xfId="27438"/>
    <cellStyle name="s_Valuation _BS Csan CPC 02 &lt;SAP&gt;_Cosan_Mapa 3T12_2-DRE_3-Balanço_Mapa variáveis" xfId="27439"/>
    <cellStyle name="s_Valuation _BS Csan CPC 02 &lt;SAP&gt;_Cosan_Mapa 3T12_2-DRE_3-Balanço_Variavel" xfId="27440"/>
    <cellStyle name="s_Valuation _BS Csan CPC 02 &lt;SAP&gt;_Cosan_Mapa 3T12_2-DRE_Dep_Judiciais-Contingências" xfId="27441"/>
    <cellStyle name="s_Valuation _BS Csan CPC 02 &lt;SAP&gt;_Cosan_Mapa 3T12_2-DRE_DFC Gerencial" xfId="27442"/>
    <cellStyle name="s_Valuation _BS Csan CPC 02 &lt;SAP&gt;_Cosan_Mapa 3T12_2-DRE_DMPL" xfId="27443"/>
    <cellStyle name="s_Valuation _BS Csan CPC 02 &lt;SAP&gt;_Cosan_Mapa 3T12_2-DRE_Mapa variáveis" xfId="27444"/>
    <cellStyle name="s_Valuation _BS Csan CPC 02 &lt;SAP&gt;_Cosan_Mapa 3T12_2-DRE_Variavel" xfId="27445"/>
    <cellStyle name="s_Valuation _BS Csan CPC 02 &lt;SAP&gt;_Cosan_Mapa 3T12_3-Balanço" xfId="27446"/>
    <cellStyle name="s_Valuation _BS Csan CPC 02 &lt;SAP&gt;_Cosan_Mapa 3T12_3-Balanço_Mapa variáveis" xfId="27447"/>
    <cellStyle name="s_Valuation _BS Csan CPC 02 &lt;SAP&gt;_Cosan_Mapa 3T12_3-Balanço_Variavel" xfId="27448"/>
    <cellStyle name="s_Valuation _BS Csan CPC 02 &lt;SAP&gt;_Cosan_Mapa 3T12_Dep_Judiciais-Contingências" xfId="27449"/>
    <cellStyle name="s_Valuation _BS Csan CPC 02 &lt;SAP&gt;_Cosan_Mapa 3T12_DFC Gerencial" xfId="27450"/>
    <cellStyle name="s_Valuation _BS Csan CPC 02 &lt;SAP&gt;_Cosan_Mapa 3T12_DMPL" xfId="27451"/>
    <cellStyle name="s_Valuation _BS Csan CPC 02 &lt;SAP&gt;_Cosan_Mapa 3T12_Mapa variáveis" xfId="27452"/>
    <cellStyle name="s_Valuation _BS Csan CPC 02 &lt;SAP&gt;_Cosan_Mapa 3T12_P&amp;L RUMO" xfId="27453"/>
    <cellStyle name="s_Valuation _BS Csan CPC 02 &lt;SAP&gt;_Cosan_Mapa 3T12_Variavel" xfId="27454"/>
    <cellStyle name="s_Valuation _BS Csan CPC 02 &lt;SAP&gt;_Cosan_Mapa variáveis" xfId="27455"/>
    <cellStyle name="s_Valuation _BS Csan CPC 02 &lt;SAP&gt;_Cosan_Mapa variáveis_1" xfId="27456"/>
    <cellStyle name="s_Valuation _BS Csan CPC 02 &lt;SAP&gt;_Cosan_Mapa Variáveis_Mapa variáveis" xfId="27457"/>
    <cellStyle name="s_Valuation _BS Csan CPC 02 &lt;SAP&gt;_Cosan_P&amp;L Raízen Combs" xfId="27458"/>
    <cellStyle name="s_Valuation _BS Csan CPC 02 &lt;SAP&gt;_Cosan_P&amp;L RUMO" xfId="27459"/>
    <cellStyle name="s_Valuation _BS Csan CPC 02 &lt;SAP&gt;_Cosan_Plan1" xfId="27460"/>
    <cellStyle name="s_Valuation _BS Csan CPC 02 &lt;SAP&gt;_Cosan_Plan1_Mapa variáveis" xfId="27461"/>
    <cellStyle name="s_Valuation _BS Csan CPC 02 &lt;SAP&gt;_Cosan_Plan1_Variavel" xfId="27462"/>
    <cellStyle name="s_Valuation _BS Csan CPC 02 &lt;SAP&gt;_Cosan_Plan2" xfId="27463"/>
    <cellStyle name="s_Valuation _BS Csan CPC 02 &lt;SAP&gt;_Cosan_Plan2 2" xfId="27464"/>
    <cellStyle name="s_Valuation _BS Csan CPC 02 &lt;SAP&gt;_Cosan_Plan2 2_15-FINANCEIRAS" xfId="27465"/>
    <cellStyle name="s_Valuation _BS Csan CPC 02 &lt;SAP&gt;_Cosan_Plan2 3" xfId="27466"/>
    <cellStyle name="s_Valuation _BS Csan CPC 02 &lt;SAP&gt;_Cosan_Plan2 4" xfId="27467"/>
    <cellStyle name="s_Valuation _BS Csan CPC 02 &lt;SAP&gt;_Cosan_Plan2_15-FINANCEIRAS" xfId="27468"/>
    <cellStyle name="s_Valuation _BS Csan CPC 02 &lt;SAP&gt;_Cosan_Plan2_15-FINANCEIRAS_1" xfId="27469"/>
    <cellStyle name="s_Valuation _BS Csan CPC 02 &lt;SAP&gt;_Cosan_Plan2_2-DRE" xfId="27470"/>
    <cellStyle name="s_Valuation _BS Csan CPC 02 &lt;SAP&gt;_Cosan_Plan2_2-DRE 2" xfId="27471"/>
    <cellStyle name="s_Valuation _BS Csan CPC 02 &lt;SAP&gt;_Cosan_Plan2_2-DRE_3-Balanço" xfId="27472"/>
    <cellStyle name="s_Valuation _BS Csan CPC 02 &lt;SAP&gt;_Cosan_Plan2_2-DRE_3-Balanço_Mapa variáveis" xfId="27473"/>
    <cellStyle name="s_Valuation _BS Csan CPC 02 &lt;SAP&gt;_Cosan_Plan2_2-DRE_3-Balanço_Variavel" xfId="27474"/>
    <cellStyle name="s_Valuation _BS Csan CPC 02 &lt;SAP&gt;_Cosan_Plan2_2-DRE_Dep_Judiciais-Contingências" xfId="27475"/>
    <cellStyle name="s_Valuation _BS Csan CPC 02 &lt;SAP&gt;_Cosan_Plan2_2-DRE_DFC Gerencial" xfId="27476"/>
    <cellStyle name="s_Valuation _BS Csan CPC 02 &lt;SAP&gt;_Cosan_Plan2_2-DRE_DMPL" xfId="27477"/>
    <cellStyle name="s_Valuation _BS Csan CPC 02 &lt;SAP&gt;_Cosan_Plan2_2-DRE_Mapa variáveis" xfId="27478"/>
    <cellStyle name="s_Valuation _BS Csan CPC 02 &lt;SAP&gt;_Cosan_Plan2_2-DRE_Variavel" xfId="27479"/>
    <cellStyle name="s_Valuation _BS Csan CPC 02 &lt;SAP&gt;_Cosan_Plan2_3-Balanço" xfId="27480"/>
    <cellStyle name="s_Valuation _BS Csan CPC 02 &lt;SAP&gt;_Cosan_Plan2_3-Balanço_Mapa variáveis" xfId="27481"/>
    <cellStyle name="s_Valuation _BS Csan CPC 02 &lt;SAP&gt;_Cosan_Plan2_3-Balanço_Variavel" xfId="27482"/>
    <cellStyle name="s_Valuation _BS Csan CPC 02 &lt;SAP&gt;_Cosan_Plan2_7-Estoque" xfId="27483"/>
    <cellStyle name="s_Valuation _BS Csan CPC 02 &lt;SAP&gt;_Cosan_Plan2_Despesas operacionais " xfId="27484"/>
    <cellStyle name="s_Valuation _BS Csan CPC 02 &lt;SAP&gt;_Cosan_Plan2_Mapa variáveis" xfId="27485"/>
    <cellStyle name="s_Valuation _BS Csan CPC 02 &lt;SAP&gt;_Cosan_Plan2_P&amp;L Raízen Combs" xfId="27486"/>
    <cellStyle name="s_Valuation _BS Csan CPC 02 &lt;SAP&gt;_Cosan_Plan2_P&amp;L RUMO" xfId="27487"/>
    <cellStyle name="s_Valuation _BS Csan CPC 02 &lt;SAP&gt;_Cosan_Plan2_Variavel" xfId="27488"/>
    <cellStyle name="s_Valuation _BS Csan CPC 02 &lt;SAP&gt;_Cosan_Plan2_Working Capital" xfId="27489"/>
    <cellStyle name="s_Valuation _BS Csan CPC 02 &lt;SAP&gt;_Cosan_Taxa Efetiva Cosan - Acumulado até Setembro 2011" xfId="27490"/>
    <cellStyle name="s_Valuation _BS Csan CPC 02 &lt;SAP&gt;_Cosan_Taxa Efetiva Cosan - Acumulado até Setembro 2011_Mapa variáveis" xfId="27491"/>
    <cellStyle name="s_Valuation _BS Csan CPC 02 &lt;SAP&gt;_Cosan_Taxa Efetiva Cosan - Acumulado até Setembro 2011_Variavel" xfId="27492"/>
    <cellStyle name="s_Valuation _BS Csan CPC 02 &lt;SAP&gt;_Cosan_Variavel" xfId="27493"/>
    <cellStyle name="s_Valuation _BS Csan CPC 02 &lt;SAP&gt;_Cosan_Working Capital" xfId="27494"/>
    <cellStyle name="s_Valuation _BS Csan CPC 02 &lt;SAP&gt;_Crédito PisCofins" xfId="27495"/>
    <cellStyle name="s_Valuation _BS Csan CPC 02 &lt;SAP&gt;_Crédito PisCofins 2" xfId="27496"/>
    <cellStyle name="s_Valuation _BS Csan CPC 02 &lt;SAP&gt;_Crédito PisCofins 2_15-FINANCEIRAS" xfId="27497"/>
    <cellStyle name="s_Valuation _BS Csan CPC 02 &lt;SAP&gt;_Crédito PisCofins 2_Mapa variáveis" xfId="27498"/>
    <cellStyle name="s_Valuation _BS Csan CPC 02 &lt;SAP&gt;_Crédito PisCofins 2_Variavel" xfId="27499"/>
    <cellStyle name="s_Valuation _BS Csan CPC 02 &lt;SAP&gt;_Crédito PisCofins 3" xfId="27500"/>
    <cellStyle name="s_Valuation _BS Csan CPC 02 &lt;SAP&gt;_Crédito PisCofins_15-FINANCEIRAS" xfId="27501"/>
    <cellStyle name="s_Valuation _BS Csan CPC 02 &lt;SAP&gt;_Crédito PisCofins_15-FINANCEIRAS_1" xfId="27502"/>
    <cellStyle name="s_Valuation _BS Csan CPC 02 &lt;SAP&gt;_Crédito PisCofins_2-DRE" xfId="27503"/>
    <cellStyle name="s_Valuation _BS Csan CPC 02 &lt;SAP&gt;_Crédito PisCofins_2-DRE 2" xfId="27504"/>
    <cellStyle name="s_Valuation _BS Csan CPC 02 &lt;SAP&gt;_Crédito PisCofins_2-DRE_3-Balanço" xfId="27505"/>
    <cellStyle name="s_Valuation _BS Csan CPC 02 &lt;SAP&gt;_Crédito PisCofins_2-DRE_3-Balanço_Mapa variáveis" xfId="27506"/>
    <cellStyle name="s_Valuation _BS Csan CPC 02 &lt;SAP&gt;_Crédito PisCofins_2-DRE_3-Balanço_Variavel" xfId="27507"/>
    <cellStyle name="s_Valuation _BS Csan CPC 02 &lt;SAP&gt;_Crédito PisCofins_2-DRE_Dep_Judiciais-Contingências" xfId="27508"/>
    <cellStyle name="s_Valuation _BS Csan CPC 02 &lt;SAP&gt;_Crédito PisCofins_2-DRE_DFC Gerencial" xfId="27509"/>
    <cellStyle name="s_Valuation _BS Csan CPC 02 &lt;SAP&gt;_Crédito PisCofins_2-DRE_DMPL" xfId="27510"/>
    <cellStyle name="s_Valuation _BS Csan CPC 02 &lt;SAP&gt;_Crédito PisCofins_2-DRE_Mapa variáveis" xfId="27511"/>
    <cellStyle name="s_Valuation _BS Csan CPC 02 &lt;SAP&gt;_Crédito PisCofins_2-DRE_Variavel" xfId="27512"/>
    <cellStyle name="s_Valuation _BS Csan CPC 02 &lt;SAP&gt;_Crédito PisCofins_3-Balanço" xfId="27513"/>
    <cellStyle name="s_Valuation _BS Csan CPC 02 &lt;SAP&gt;_Crédito PisCofins_3-Balanço 2" xfId="27514"/>
    <cellStyle name="s_Valuation _BS Csan CPC 02 &lt;SAP&gt;_Crédito PisCofins_3-Balanço 2_15-FINANCEIRAS" xfId="27515"/>
    <cellStyle name="s_Valuation _BS Csan CPC 02 &lt;SAP&gt;_Crédito PisCofins_3-Balanço_1" xfId="27516"/>
    <cellStyle name="s_Valuation _BS Csan CPC 02 &lt;SAP&gt;_Crédito PisCofins_3-Balanço_1_Mapa variáveis" xfId="27517"/>
    <cellStyle name="s_Valuation _BS Csan CPC 02 &lt;SAP&gt;_Crédito PisCofins_3-Balanço_1_Variavel" xfId="27518"/>
    <cellStyle name="s_Valuation _BS Csan CPC 02 &lt;SAP&gt;_Crédito PisCofins_3-Balanço_15-FINANCEIRAS" xfId="27519"/>
    <cellStyle name="s_Valuation _BS Csan CPC 02 &lt;SAP&gt;_Crédito PisCofins_3-Balanço_15-FINANCEIRAS_1" xfId="27520"/>
    <cellStyle name="s_Valuation _BS Csan CPC 02 &lt;SAP&gt;_Crédito PisCofins_3-Balanço_2-DRE" xfId="27521"/>
    <cellStyle name="s_Valuation _BS Csan CPC 02 &lt;SAP&gt;_Crédito PisCofins_3-Balanço_2-DRE 2" xfId="27522"/>
    <cellStyle name="s_Valuation _BS Csan CPC 02 &lt;SAP&gt;_Crédito PisCofins_3-Balanço_2-DRE_3-Balanço" xfId="27523"/>
    <cellStyle name="s_Valuation _BS Csan CPC 02 &lt;SAP&gt;_Crédito PisCofins_3-Balanço_2-DRE_3-Balanço_Mapa variáveis" xfId="27524"/>
    <cellStyle name="s_Valuation _BS Csan CPC 02 &lt;SAP&gt;_Crédito PisCofins_3-Balanço_2-DRE_3-Balanço_Variavel" xfId="27525"/>
    <cellStyle name="s_Valuation _BS Csan CPC 02 &lt;SAP&gt;_Crédito PisCofins_3-Balanço_2-DRE_Dep_Judiciais-Contingências" xfId="27526"/>
    <cellStyle name="s_Valuation _BS Csan CPC 02 &lt;SAP&gt;_Crédito PisCofins_3-Balanço_2-DRE_DFC Gerencial" xfId="27527"/>
    <cellStyle name="s_Valuation _BS Csan CPC 02 &lt;SAP&gt;_Crédito PisCofins_3-Balanço_2-DRE_DMPL" xfId="27528"/>
    <cellStyle name="s_Valuation _BS Csan CPC 02 &lt;SAP&gt;_Crédito PisCofins_3-Balanço_2-DRE_Mapa variáveis" xfId="27529"/>
    <cellStyle name="s_Valuation _BS Csan CPC 02 &lt;SAP&gt;_Crédito PisCofins_3-Balanço_2-DRE_Variavel" xfId="27530"/>
    <cellStyle name="s_Valuation _BS Csan CPC 02 &lt;SAP&gt;_Crédito PisCofins_3-Balanço_3-Balanço" xfId="27531"/>
    <cellStyle name="s_Valuation _BS Csan CPC 02 &lt;SAP&gt;_Crédito PisCofins_3-Balanço_3-Balanço_Mapa variáveis" xfId="27532"/>
    <cellStyle name="s_Valuation _BS Csan CPC 02 &lt;SAP&gt;_Crédito PisCofins_3-Balanço_3-Balanço_Variavel" xfId="27533"/>
    <cellStyle name="s_Valuation _BS Csan CPC 02 &lt;SAP&gt;_Crédito PisCofins_3-Balanço_7-Estoque" xfId="27534"/>
    <cellStyle name="s_Valuation _BS Csan CPC 02 &lt;SAP&gt;_Crédito PisCofins_3-Balanço_Despesas operacionais " xfId="27535"/>
    <cellStyle name="s_Valuation _BS Csan CPC 02 &lt;SAP&gt;_Crédito PisCofins_3-Balanço_Mapa variáveis" xfId="27536"/>
    <cellStyle name="s_Valuation _BS Csan CPC 02 &lt;SAP&gt;_Crédito PisCofins_3-Balanço_P&amp;L Raízen Combs" xfId="27537"/>
    <cellStyle name="s_Valuation _BS Csan CPC 02 &lt;SAP&gt;_Crédito PisCofins_3-Balanço_P&amp;L RUMO" xfId="27538"/>
    <cellStyle name="s_Valuation _BS Csan CPC 02 &lt;SAP&gt;_Crédito PisCofins_3-Balanço_Variavel" xfId="27539"/>
    <cellStyle name="s_Valuation _BS Csan CPC 02 &lt;SAP&gt;_Crédito PisCofins_3-Balanço_Working Capital" xfId="27540"/>
    <cellStyle name="s_Valuation _BS Csan CPC 02 &lt;SAP&gt;_Crédito PisCofins_7-Estoque" xfId="27541"/>
    <cellStyle name="s_Valuation _BS Csan CPC 02 &lt;SAP&gt;_Crédito PisCofins_Balanço" xfId="27542"/>
    <cellStyle name="s_Valuation _BS Csan CPC 02 &lt;SAP&gt;_Crédito PisCofins_Balanço_Despesas operacionais " xfId="27543"/>
    <cellStyle name="s_Valuation _BS Csan CPC 02 &lt;SAP&gt;_Crédito PisCofins_Balanço_Working Capital" xfId="27544"/>
    <cellStyle name="s_Valuation _BS Csan CPC 02 &lt;SAP&gt;_Crédito PisCofins_CCL" xfId="27545"/>
    <cellStyle name="s_Valuation _BS Csan CPC 02 &lt;SAP&gt;_Crédito PisCofins_CCL 2" xfId="27546"/>
    <cellStyle name="s_Valuation _BS Csan CPC 02 &lt;SAP&gt;_Crédito PisCofins_CCL 2_15-FINANCEIRAS" xfId="27547"/>
    <cellStyle name="s_Valuation _BS Csan CPC 02 &lt;SAP&gt;_Crédito PisCofins_CCL 2_Mapa variáveis" xfId="27548"/>
    <cellStyle name="s_Valuation _BS Csan CPC 02 &lt;SAP&gt;_Crédito PisCofins_CCL 2_Variavel" xfId="27549"/>
    <cellStyle name="s_Valuation _BS Csan CPC 02 &lt;SAP&gt;_Crédito PisCofins_CCL 3" xfId="27550"/>
    <cellStyle name="s_Valuation _BS Csan CPC 02 &lt;SAP&gt;_Crédito PisCofins_CCL_15-FINANCEIRAS" xfId="27551"/>
    <cellStyle name="s_Valuation _BS Csan CPC 02 &lt;SAP&gt;_Crédito PisCofins_CCL_15-FINANCEIRAS_1" xfId="27552"/>
    <cellStyle name="s_Valuation _BS Csan CPC 02 &lt;SAP&gt;_Crédito PisCofins_CCL_2-DRE" xfId="27553"/>
    <cellStyle name="s_Valuation _BS Csan CPC 02 &lt;SAP&gt;_Crédito PisCofins_CCL_2-DRE 2" xfId="27554"/>
    <cellStyle name="s_Valuation _BS Csan CPC 02 &lt;SAP&gt;_Crédito PisCofins_CCL_2-DRE_3-Balanço" xfId="27555"/>
    <cellStyle name="s_Valuation _BS Csan CPC 02 &lt;SAP&gt;_Crédito PisCofins_CCL_2-DRE_3-Balanço_Mapa variáveis" xfId="27556"/>
    <cellStyle name="s_Valuation _BS Csan CPC 02 &lt;SAP&gt;_Crédito PisCofins_CCL_2-DRE_3-Balanço_Variavel" xfId="27557"/>
    <cellStyle name="s_Valuation _BS Csan CPC 02 &lt;SAP&gt;_Crédito PisCofins_CCL_2-DRE_Dep_Judiciais-Contingências" xfId="27558"/>
    <cellStyle name="s_Valuation _BS Csan CPC 02 &lt;SAP&gt;_Crédito PisCofins_CCL_2-DRE_DFC Gerencial" xfId="27559"/>
    <cellStyle name="s_Valuation _BS Csan CPC 02 &lt;SAP&gt;_Crédito PisCofins_CCL_2-DRE_DMPL" xfId="27560"/>
    <cellStyle name="s_Valuation _BS Csan CPC 02 &lt;SAP&gt;_Crédito PisCofins_CCL_2-DRE_Mapa variáveis" xfId="27561"/>
    <cellStyle name="s_Valuation _BS Csan CPC 02 &lt;SAP&gt;_Crédito PisCofins_CCL_2-DRE_Variavel" xfId="27562"/>
    <cellStyle name="s_Valuation _BS Csan CPC 02 &lt;SAP&gt;_Crédito PisCofins_CCL_3-Balanço" xfId="27563"/>
    <cellStyle name="s_Valuation _BS Csan CPC 02 &lt;SAP&gt;_Crédito PisCofins_CCL_3-Balanço 2" xfId="27564"/>
    <cellStyle name="s_Valuation _BS Csan CPC 02 &lt;SAP&gt;_Crédito PisCofins_CCL_3-Balanço 2_15-FINANCEIRAS" xfId="27565"/>
    <cellStyle name="s_Valuation _BS Csan CPC 02 &lt;SAP&gt;_Crédito PisCofins_CCL_3-Balanço_1" xfId="27566"/>
    <cellStyle name="s_Valuation _BS Csan CPC 02 &lt;SAP&gt;_Crédito PisCofins_CCL_3-Balanço_1_Mapa variáveis" xfId="27567"/>
    <cellStyle name="s_Valuation _BS Csan CPC 02 &lt;SAP&gt;_Crédito PisCofins_CCL_3-Balanço_1_Variavel" xfId="27568"/>
    <cellStyle name="s_Valuation _BS Csan CPC 02 &lt;SAP&gt;_Crédito PisCofins_CCL_3-Balanço_15-FINANCEIRAS" xfId="27569"/>
    <cellStyle name="s_Valuation _BS Csan CPC 02 &lt;SAP&gt;_Crédito PisCofins_CCL_3-Balanço_15-FINANCEIRAS_1" xfId="27570"/>
    <cellStyle name="s_Valuation _BS Csan CPC 02 &lt;SAP&gt;_Crédito PisCofins_CCL_3-Balanço_2-DRE" xfId="27571"/>
    <cellStyle name="s_Valuation _BS Csan CPC 02 &lt;SAP&gt;_Crédito PisCofins_CCL_3-Balanço_2-DRE 2" xfId="27572"/>
    <cellStyle name="s_Valuation _BS Csan CPC 02 &lt;SAP&gt;_Crédito PisCofins_CCL_3-Balanço_2-DRE_3-Balanço" xfId="27573"/>
    <cellStyle name="s_Valuation _BS Csan CPC 02 &lt;SAP&gt;_Crédito PisCofins_CCL_3-Balanço_2-DRE_3-Balanço_Mapa variáveis" xfId="27574"/>
    <cellStyle name="s_Valuation _BS Csan CPC 02 &lt;SAP&gt;_Crédito PisCofins_CCL_3-Balanço_2-DRE_3-Balanço_Variavel" xfId="27575"/>
    <cellStyle name="s_Valuation _BS Csan CPC 02 &lt;SAP&gt;_Crédito PisCofins_CCL_3-Balanço_2-DRE_Dep_Judiciais-Contingências" xfId="27576"/>
    <cellStyle name="s_Valuation _BS Csan CPC 02 &lt;SAP&gt;_Crédito PisCofins_CCL_3-Balanço_2-DRE_DFC Gerencial" xfId="27577"/>
    <cellStyle name="s_Valuation _BS Csan CPC 02 &lt;SAP&gt;_Crédito PisCofins_CCL_3-Balanço_2-DRE_DMPL" xfId="27578"/>
    <cellStyle name="s_Valuation _BS Csan CPC 02 &lt;SAP&gt;_Crédito PisCofins_CCL_3-Balanço_2-DRE_Mapa variáveis" xfId="27579"/>
    <cellStyle name="s_Valuation _BS Csan CPC 02 &lt;SAP&gt;_Crédito PisCofins_CCL_3-Balanço_2-DRE_Variavel" xfId="27580"/>
    <cellStyle name="s_Valuation _BS Csan CPC 02 &lt;SAP&gt;_Crédito PisCofins_CCL_3-Balanço_3-Balanço" xfId="27581"/>
    <cellStyle name="s_Valuation _BS Csan CPC 02 &lt;SAP&gt;_Crédito PisCofins_CCL_3-Balanço_3-Balanço_Mapa variáveis" xfId="27582"/>
    <cellStyle name="s_Valuation _BS Csan CPC 02 &lt;SAP&gt;_Crédito PisCofins_CCL_3-Balanço_3-Balanço_Variavel" xfId="27583"/>
    <cellStyle name="s_Valuation _BS Csan CPC 02 &lt;SAP&gt;_Crédito PisCofins_CCL_3-Balanço_7-Estoque" xfId="27584"/>
    <cellStyle name="s_Valuation _BS Csan CPC 02 &lt;SAP&gt;_Crédito PisCofins_CCL_3-Balanço_Despesas operacionais " xfId="27585"/>
    <cellStyle name="s_Valuation _BS Csan CPC 02 &lt;SAP&gt;_Crédito PisCofins_CCL_3-Balanço_Mapa variáveis" xfId="27586"/>
    <cellStyle name="s_Valuation _BS Csan CPC 02 &lt;SAP&gt;_Crédito PisCofins_CCL_3-Balanço_P&amp;L Raízen Combs" xfId="27587"/>
    <cellStyle name="s_Valuation _BS Csan CPC 02 &lt;SAP&gt;_Crédito PisCofins_CCL_3-Balanço_P&amp;L RUMO" xfId="27588"/>
    <cellStyle name="s_Valuation _BS Csan CPC 02 &lt;SAP&gt;_Crédito PisCofins_CCL_3-Balanço_Variavel" xfId="27589"/>
    <cellStyle name="s_Valuation _BS Csan CPC 02 &lt;SAP&gt;_Crédito PisCofins_CCL_3-Balanço_Working Capital" xfId="27590"/>
    <cellStyle name="s_Valuation _BS Csan CPC 02 &lt;SAP&gt;_Crédito PisCofins_CCL_7-Estoque" xfId="27591"/>
    <cellStyle name="s_Valuation _BS Csan CPC 02 &lt;SAP&gt;_Crédito PisCofins_CCL_Balanço" xfId="27592"/>
    <cellStyle name="s_Valuation _BS Csan CPC 02 &lt;SAP&gt;_Crédito PisCofins_CCL_Balanço_Despesas operacionais " xfId="27593"/>
    <cellStyle name="s_Valuation _BS Csan CPC 02 &lt;SAP&gt;_Crédito PisCofins_CCL_Balanço_Working Capital" xfId="27594"/>
    <cellStyle name="s_Valuation _BS Csan CPC 02 &lt;SAP&gt;_Crédito PisCofins_CCL_Despesas operacionais " xfId="27595"/>
    <cellStyle name="s_Valuation _BS Csan CPC 02 &lt;SAP&gt;_Crédito PisCofins_CCL_IR Diferido" xfId="27596"/>
    <cellStyle name="s_Valuation _BS Csan CPC 02 &lt;SAP&gt;_Crédito PisCofins_CCL_Mapa variáveis" xfId="27597"/>
    <cellStyle name="s_Valuation _BS Csan CPC 02 &lt;SAP&gt;_Crédito PisCofins_CCL_P&amp;L Raízen Combs" xfId="27598"/>
    <cellStyle name="s_Valuation _BS Csan CPC 02 &lt;SAP&gt;_Crédito PisCofins_CCL_P&amp;L RUMO" xfId="27599"/>
    <cellStyle name="s_Valuation _BS Csan CPC 02 &lt;SAP&gt;_Crédito PisCofins_CCL_Variavel" xfId="27600"/>
    <cellStyle name="s_Valuation _BS Csan CPC 02 &lt;SAP&gt;_Crédito PisCofins_CCL_Working Capital" xfId="27601"/>
    <cellStyle name="s_Valuation _BS Csan CPC 02 &lt;SAP&gt;_Crédito PisCofins_Despesas operacionais " xfId="27602"/>
    <cellStyle name="s_Valuation _BS Csan CPC 02 &lt;SAP&gt;_Crédito PisCofins_Diferenças outubro CAN- (2)" xfId="27603"/>
    <cellStyle name="s_Valuation _BS Csan CPC 02 &lt;SAP&gt;_Crédito PisCofins_Diferenças outubro CAN- (2) 2" xfId="27604"/>
    <cellStyle name="s_Valuation _BS Csan CPC 02 &lt;SAP&gt;_Crédito PisCofins_Diferenças outubro CAN- (2) 2_15-FINANCEIRAS" xfId="27605"/>
    <cellStyle name="s_Valuation _BS Csan CPC 02 &lt;SAP&gt;_Crédito PisCofins_Diferenças outubro CAN- (2) 2_Mapa variáveis" xfId="27606"/>
    <cellStyle name="s_Valuation _BS Csan CPC 02 &lt;SAP&gt;_Crédito PisCofins_Diferenças outubro CAN- (2) 2_Variavel" xfId="27607"/>
    <cellStyle name="s_Valuation _BS Csan CPC 02 &lt;SAP&gt;_Crédito PisCofins_Diferenças outubro CAN- (2) 3" xfId="27608"/>
    <cellStyle name="s_Valuation _BS Csan CPC 02 &lt;SAP&gt;_Crédito PisCofins_Diferenças outubro CAN- (2)_15-FINANCEIRAS" xfId="27609"/>
    <cellStyle name="s_Valuation _BS Csan CPC 02 &lt;SAP&gt;_Crédito PisCofins_Diferenças outubro CAN- (2)_15-FINANCEIRAS_1" xfId="27610"/>
    <cellStyle name="s_Valuation _BS Csan CPC 02 &lt;SAP&gt;_Crédito PisCofins_Diferenças outubro CAN- (2)_2-DRE" xfId="27611"/>
    <cellStyle name="s_Valuation _BS Csan CPC 02 &lt;SAP&gt;_Crédito PisCofins_Diferenças outubro CAN- (2)_2-DRE 2" xfId="27612"/>
    <cellStyle name="s_Valuation _BS Csan CPC 02 &lt;SAP&gt;_Crédito PisCofins_Diferenças outubro CAN- (2)_2-DRE_3-Balanço" xfId="27613"/>
    <cellStyle name="s_Valuation _BS Csan CPC 02 &lt;SAP&gt;_Crédito PisCofins_Diferenças outubro CAN- (2)_2-DRE_3-Balanço_Mapa variáveis" xfId="27614"/>
    <cellStyle name="s_Valuation _BS Csan CPC 02 &lt;SAP&gt;_Crédito PisCofins_Diferenças outubro CAN- (2)_2-DRE_3-Balanço_Variavel" xfId="27615"/>
    <cellStyle name="s_Valuation _BS Csan CPC 02 &lt;SAP&gt;_Crédito PisCofins_Diferenças outubro CAN- (2)_2-DRE_Dep_Judiciais-Contingências" xfId="27616"/>
    <cellStyle name="s_Valuation _BS Csan CPC 02 &lt;SAP&gt;_Crédito PisCofins_Diferenças outubro CAN- (2)_2-DRE_DFC Gerencial" xfId="27617"/>
    <cellStyle name="s_Valuation _BS Csan CPC 02 &lt;SAP&gt;_Crédito PisCofins_Diferenças outubro CAN- (2)_2-DRE_DMPL" xfId="27618"/>
    <cellStyle name="s_Valuation _BS Csan CPC 02 &lt;SAP&gt;_Crédito PisCofins_Diferenças outubro CAN- (2)_2-DRE_Mapa variáveis" xfId="27619"/>
    <cellStyle name="s_Valuation _BS Csan CPC 02 &lt;SAP&gt;_Crédito PisCofins_Diferenças outubro CAN- (2)_2-DRE_Variavel" xfId="27620"/>
    <cellStyle name="s_Valuation _BS Csan CPC 02 &lt;SAP&gt;_Crédito PisCofins_Diferenças outubro CAN- (2)_3-Balanço" xfId="27621"/>
    <cellStyle name="s_Valuation _BS Csan CPC 02 &lt;SAP&gt;_Crédito PisCofins_Diferenças outubro CAN- (2)_3-Balanço 2" xfId="27622"/>
    <cellStyle name="s_Valuation _BS Csan CPC 02 &lt;SAP&gt;_Crédito PisCofins_Diferenças outubro CAN- (2)_3-Balanço 2_15-FINANCEIRAS" xfId="27623"/>
    <cellStyle name="s_Valuation _BS Csan CPC 02 &lt;SAP&gt;_Crédito PisCofins_Diferenças outubro CAN- (2)_3-Balanço_1" xfId="27624"/>
    <cellStyle name="s_Valuation _BS Csan CPC 02 &lt;SAP&gt;_Crédito PisCofins_Diferenças outubro CAN- (2)_3-Balanço_1_Mapa variáveis" xfId="27625"/>
    <cellStyle name="s_Valuation _BS Csan CPC 02 &lt;SAP&gt;_Crédito PisCofins_Diferenças outubro CAN- (2)_3-Balanço_1_Variavel" xfId="27626"/>
    <cellStyle name="s_Valuation _BS Csan CPC 02 &lt;SAP&gt;_Crédito PisCofins_Diferenças outubro CAN- (2)_3-Balanço_15-FINANCEIRAS" xfId="27627"/>
    <cellStyle name="s_Valuation _BS Csan CPC 02 &lt;SAP&gt;_Crédito PisCofins_Diferenças outubro CAN- (2)_3-Balanço_15-FINANCEIRAS_1" xfId="27628"/>
    <cellStyle name="s_Valuation _BS Csan CPC 02 &lt;SAP&gt;_Crédito PisCofins_Diferenças outubro CAN- (2)_3-Balanço_2-DRE" xfId="27629"/>
    <cellStyle name="s_Valuation _BS Csan CPC 02 &lt;SAP&gt;_Crédito PisCofins_Diferenças outubro CAN- (2)_3-Balanço_2-DRE 2" xfId="27630"/>
    <cellStyle name="s_Valuation _BS Csan CPC 02 &lt;SAP&gt;_Crédito PisCofins_Diferenças outubro CAN- (2)_3-Balanço_2-DRE_3-Balanço" xfId="27631"/>
    <cellStyle name="s_Valuation _BS Csan CPC 02 &lt;SAP&gt;_Crédito PisCofins_Diferenças outubro CAN- (2)_3-Balanço_2-DRE_3-Balanço_Mapa variáveis" xfId="27632"/>
    <cellStyle name="s_Valuation _BS Csan CPC 02 &lt;SAP&gt;_Crédito PisCofins_Diferenças outubro CAN- (2)_3-Balanço_2-DRE_3-Balanço_Variavel" xfId="27633"/>
    <cellStyle name="s_Valuation _BS Csan CPC 02 &lt;SAP&gt;_Crédito PisCofins_Diferenças outubro CAN- (2)_3-Balanço_2-DRE_Dep_Judiciais-Contingências" xfId="27634"/>
    <cellStyle name="s_Valuation _BS Csan CPC 02 &lt;SAP&gt;_Crédito PisCofins_Diferenças outubro CAN- (2)_3-Balanço_2-DRE_DFC Gerencial" xfId="27635"/>
    <cellStyle name="s_Valuation _BS Csan CPC 02 &lt;SAP&gt;_Crédito PisCofins_Diferenças outubro CAN- (2)_3-Balanço_2-DRE_DMPL" xfId="27636"/>
    <cellStyle name="s_Valuation _BS Csan CPC 02 &lt;SAP&gt;_Crédito PisCofins_Diferenças outubro CAN- (2)_3-Balanço_2-DRE_Mapa variáveis" xfId="27637"/>
    <cellStyle name="s_Valuation _BS Csan CPC 02 &lt;SAP&gt;_Crédito PisCofins_Diferenças outubro CAN- (2)_3-Balanço_2-DRE_Variavel" xfId="27638"/>
    <cellStyle name="s_Valuation _BS Csan CPC 02 &lt;SAP&gt;_Crédito PisCofins_Diferenças outubro CAN- (2)_3-Balanço_3-Balanço" xfId="27639"/>
    <cellStyle name="s_Valuation _BS Csan CPC 02 &lt;SAP&gt;_Crédito PisCofins_Diferenças outubro CAN- (2)_3-Balanço_3-Balanço_Mapa variáveis" xfId="27640"/>
    <cellStyle name="s_Valuation _BS Csan CPC 02 &lt;SAP&gt;_Crédito PisCofins_Diferenças outubro CAN- (2)_3-Balanço_3-Balanço_Variavel" xfId="27641"/>
    <cellStyle name="s_Valuation _BS Csan CPC 02 &lt;SAP&gt;_Crédito PisCofins_Diferenças outubro CAN- (2)_3-Balanço_7-Estoque" xfId="27642"/>
    <cellStyle name="s_Valuation _BS Csan CPC 02 &lt;SAP&gt;_Crédito PisCofins_Diferenças outubro CAN- (2)_3-Balanço_Despesas operacionais " xfId="27643"/>
    <cellStyle name="s_Valuation _BS Csan CPC 02 &lt;SAP&gt;_Crédito PisCofins_Diferenças outubro CAN- (2)_3-Balanço_Mapa variáveis" xfId="27644"/>
    <cellStyle name="s_Valuation _BS Csan CPC 02 &lt;SAP&gt;_Crédito PisCofins_Diferenças outubro CAN- (2)_3-Balanço_P&amp;L Raízen Combs" xfId="27645"/>
    <cellStyle name="s_Valuation _BS Csan CPC 02 &lt;SAP&gt;_Crédito PisCofins_Diferenças outubro CAN- (2)_3-Balanço_P&amp;L RUMO" xfId="27646"/>
    <cellStyle name="s_Valuation _BS Csan CPC 02 &lt;SAP&gt;_Crédito PisCofins_Diferenças outubro CAN- (2)_3-Balanço_Variavel" xfId="27647"/>
    <cellStyle name="s_Valuation _BS Csan CPC 02 &lt;SAP&gt;_Crédito PisCofins_Diferenças outubro CAN- (2)_3-Balanço_Working Capital" xfId="27648"/>
    <cellStyle name="s_Valuation _BS Csan CPC 02 &lt;SAP&gt;_Crédito PisCofins_Diferenças outubro CAN- (2)_7-Estoque" xfId="27649"/>
    <cellStyle name="s_Valuation _BS Csan CPC 02 &lt;SAP&gt;_Crédito PisCofins_Diferenças outubro CAN- (2)_Balanço" xfId="27650"/>
    <cellStyle name="s_Valuation _BS Csan CPC 02 &lt;SAP&gt;_Crédito PisCofins_Diferenças outubro CAN- (2)_Balanço_Despesas operacionais " xfId="27651"/>
    <cellStyle name="s_Valuation _BS Csan CPC 02 &lt;SAP&gt;_Crédito PisCofins_Diferenças outubro CAN- (2)_Balanço_Working Capital" xfId="27652"/>
    <cellStyle name="s_Valuation _BS Csan CPC 02 &lt;SAP&gt;_Crédito PisCofins_Diferenças outubro CAN- (2)_Despesas operacionais " xfId="27653"/>
    <cellStyle name="s_Valuation _BS Csan CPC 02 &lt;SAP&gt;_Crédito PisCofins_Diferenças outubro CAN- (2)_IR Diferido" xfId="27654"/>
    <cellStyle name="s_Valuation _BS Csan CPC 02 &lt;SAP&gt;_Crédito PisCofins_Diferenças outubro CAN- (2)_Mapa variáveis" xfId="27655"/>
    <cellStyle name="s_Valuation _BS Csan CPC 02 &lt;SAP&gt;_Crédito PisCofins_Diferenças outubro CAN- (2)_P&amp;L Raízen Combs" xfId="27656"/>
    <cellStyle name="s_Valuation _BS Csan CPC 02 &lt;SAP&gt;_Crédito PisCofins_Diferenças outubro CAN- (2)_P&amp;L RUMO" xfId="27657"/>
    <cellStyle name="s_Valuation _BS Csan CPC 02 &lt;SAP&gt;_Crédito PisCofins_Diferenças outubro CAN- (2)_Variavel" xfId="27658"/>
    <cellStyle name="s_Valuation _BS Csan CPC 02 &lt;SAP&gt;_Crédito PisCofins_Diferenças outubro CAN- (2)_Working Capital" xfId="27659"/>
    <cellStyle name="s_Valuation _BS Csan CPC 02 &lt;SAP&gt;_Crédito PisCofins_IR Diferido" xfId="27660"/>
    <cellStyle name="s_Valuation _BS Csan CPC 02 &lt;SAP&gt;_Crédito PisCofins_Mapa variáveis" xfId="27661"/>
    <cellStyle name="s_Valuation _BS Csan CPC 02 &lt;SAP&gt;_Crédito PisCofins_P&amp;L Raízen Combs" xfId="27662"/>
    <cellStyle name="s_Valuation _BS Csan CPC 02 &lt;SAP&gt;_Crédito PisCofins_P&amp;L RUMO" xfId="27663"/>
    <cellStyle name="s_Valuation _BS Csan CPC 02 &lt;SAP&gt;_Crédito PisCofins_Query C.Custos SF 10-11" xfId="27664"/>
    <cellStyle name="s_Valuation _BS Csan CPC 02 &lt;SAP&gt;_Crédito PisCofins_Query C.Custos SF 10-11 2" xfId="27665"/>
    <cellStyle name="s_Valuation _BS Csan CPC 02 &lt;SAP&gt;_Crédito PisCofins_Query C.Custos SF 10-11 2_15-FINANCEIRAS" xfId="27666"/>
    <cellStyle name="s_Valuation _BS Csan CPC 02 &lt;SAP&gt;_Crédito PisCofins_Query C.Custos SF 10-11 2_Mapa variáveis" xfId="27667"/>
    <cellStyle name="s_Valuation _BS Csan CPC 02 &lt;SAP&gt;_Crédito PisCofins_Query C.Custos SF 10-11 2_Variavel" xfId="27668"/>
    <cellStyle name="s_Valuation _BS Csan CPC 02 &lt;SAP&gt;_Crédito PisCofins_Query C.Custos SF 10-11 3" xfId="27669"/>
    <cellStyle name="s_Valuation _BS Csan CPC 02 &lt;SAP&gt;_Crédito PisCofins_Query C.Custos SF 10-11_15-FINANCEIRAS" xfId="27670"/>
    <cellStyle name="s_Valuation _BS Csan CPC 02 &lt;SAP&gt;_Crédito PisCofins_Query C.Custos SF 10-11_15-FINANCEIRAS_1" xfId="27671"/>
    <cellStyle name="s_Valuation _BS Csan CPC 02 &lt;SAP&gt;_Crédito PisCofins_Query C.Custos SF 10-11_2-DRE" xfId="27672"/>
    <cellStyle name="s_Valuation _BS Csan CPC 02 &lt;SAP&gt;_Crédito PisCofins_Query C.Custos SF 10-11_2-DRE 2" xfId="27673"/>
    <cellStyle name="s_Valuation _BS Csan CPC 02 &lt;SAP&gt;_Crédito PisCofins_Query C.Custos SF 10-11_2-DRE_3-Balanço" xfId="27674"/>
    <cellStyle name="s_Valuation _BS Csan CPC 02 &lt;SAP&gt;_Crédito PisCofins_Query C.Custos SF 10-11_2-DRE_3-Balanço_Mapa variáveis" xfId="27675"/>
    <cellStyle name="s_Valuation _BS Csan CPC 02 &lt;SAP&gt;_Crédito PisCofins_Query C.Custos SF 10-11_2-DRE_3-Balanço_Variavel" xfId="27676"/>
    <cellStyle name="s_Valuation _BS Csan CPC 02 &lt;SAP&gt;_Crédito PisCofins_Query C.Custos SF 10-11_2-DRE_Dep_Judiciais-Contingências" xfId="27677"/>
    <cellStyle name="s_Valuation _BS Csan CPC 02 &lt;SAP&gt;_Crédito PisCofins_Query C.Custos SF 10-11_2-DRE_DFC Gerencial" xfId="27678"/>
    <cellStyle name="s_Valuation _BS Csan CPC 02 &lt;SAP&gt;_Crédito PisCofins_Query C.Custos SF 10-11_2-DRE_DMPL" xfId="27679"/>
    <cellStyle name="s_Valuation _BS Csan CPC 02 &lt;SAP&gt;_Crédito PisCofins_Query C.Custos SF 10-11_2-DRE_Mapa variáveis" xfId="27680"/>
    <cellStyle name="s_Valuation _BS Csan CPC 02 &lt;SAP&gt;_Crédito PisCofins_Query C.Custos SF 10-11_2-DRE_Variavel" xfId="27681"/>
    <cellStyle name="s_Valuation _BS Csan CPC 02 &lt;SAP&gt;_Crédito PisCofins_Query C.Custos SF 10-11_3-Balanço" xfId="27682"/>
    <cellStyle name="s_Valuation _BS Csan CPC 02 &lt;SAP&gt;_Crédito PisCofins_Query C.Custos SF 10-11_3-Balanço 2" xfId="27683"/>
    <cellStyle name="s_Valuation _BS Csan CPC 02 &lt;SAP&gt;_Crédito PisCofins_Query C.Custos SF 10-11_3-Balanço 2_15-FINANCEIRAS" xfId="27684"/>
    <cellStyle name="s_Valuation _BS Csan CPC 02 &lt;SAP&gt;_Crédito PisCofins_Query C.Custos SF 10-11_3-Balanço_1" xfId="27685"/>
    <cellStyle name="s_Valuation _BS Csan CPC 02 &lt;SAP&gt;_Crédito PisCofins_Query C.Custos SF 10-11_3-Balanço_1_Mapa variáveis" xfId="27686"/>
    <cellStyle name="s_Valuation _BS Csan CPC 02 &lt;SAP&gt;_Crédito PisCofins_Query C.Custos SF 10-11_3-Balanço_1_Variavel" xfId="27687"/>
    <cellStyle name="s_Valuation _BS Csan CPC 02 &lt;SAP&gt;_Crédito PisCofins_Query C.Custos SF 10-11_3-Balanço_15-FINANCEIRAS" xfId="27688"/>
    <cellStyle name="s_Valuation _BS Csan CPC 02 &lt;SAP&gt;_Crédito PisCofins_Query C.Custos SF 10-11_3-Balanço_15-FINANCEIRAS_1" xfId="27689"/>
    <cellStyle name="s_Valuation _BS Csan CPC 02 &lt;SAP&gt;_Crédito PisCofins_Query C.Custos SF 10-11_3-Balanço_2-DRE" xfId="27690"/>
    <cellStyle name="s_Valuation _BS Csan CPC 02 &lt;SAP&gt;_Crédito PisCofins_Query C.Custos SF 10-11_3-Balanço_2-DRE 2" xfId="27691"/>
    <cellStyle name="s_Valuation _BS Csan CPC 02 &lt;SAP&gt;_Crédito PisCofins_Query C.Custos SF 10-11_3-Balanço_2-DRE_3-Balanço" xfId="27692"/>
    <cellStyle name="s_Valuation _BS Csan CPC 02 &lt;SAP&gt;_Crédito PisCofins_Query C.Custos SF 10-11_3-Balanço_2-DRE_3-Balanço_Mapa variáveis" xfId="27693"/>
    <cellStyle name="s_Valuation _BS Csan CPC 02 &lt;SAP&gt;_Crédito PisCofins_Query C.Custos SF 10-11_3-Balanço_2-DRE_3-Balanço_Variavel" xfId="27694"/>
    <cellStyle name="s_Valuation _BS Csan CPC 02 &lt;SAP&gt;_Crédito PisCofins_Query C.Custos SF 10-11_3-Balanço_2-DRE_Dep_Judiciais-Contingências" xfId="27695"/>
    <cellStyle name="s_Valuation _BS Csan CPC 02 &lt;SAP&gt;_Crédito PisCofins_Query C.Custos SF 10-11_3-Balanço_2-DRE_DFC Gerencial" xfId="27696"/>
    <cellStyle name="s_Valuation _BS Csan CPC 02 &lt;SAP&gt;_Crédito PisCofins_Query C.Custos SF 10-11_3-Balanço_2-DRE_DMPL" xfId="27697"/>
    <cellStyle name="s_Valuation _BS Csan CPC 02 &lt;SAP&gt;_Crédito PisCofins_Query C.Custos SF 10-11_3-Balanço_2-DRE_Mapa variáveis" xfId="27698"/>
    <cellStyle name="s_Valuation _BS Csan CPC 02 &lt;SAP&gt;_Crédito PisCofins_Query C.Custos SF 10-11_3-Balanço_2-DRE_Variavel" xfId="27699"/>
    <cellStyle name="s_Valuation _BS Csan CPC 02 &lt;SAP&gt;_Crédito PisCofins_Query C.Custos SF 10-11_3-Balanço_3-Balanço" xfId="27700"/>
    <cellStyle name="s_Valuation _BS Csan CPC 02 &lt;SAP&gt;_Crédito PisCofins_Query C.Custos SF 10-11_3-Balanço_3-Balanço_Mapa variáveis" xfId="27701"/>
    <cellStyle name="s_Valuation _BS Csan CPC 02 &lt;SAP&gt;_Crédito PisCofins_Query C.Custos SF 10-11_3-Balanço_3-Balanço_Variavel" xfId="27702"/>
    <cellStyle name="s_Valuation _BS Csan CPC 02 &lt;SAP&gt;_Crédito PisCofins_Query C.Custos SF 10-11_3-Balanço_7-Estoque" xfId="27703"/>
    <cellStyle name="s_Valuation _BS Csan CPC 02 &lt;SAP&gt;_Crédito PisCofins_Query C.Custos SF 10-11_3-Balanço_Despesas operacionais " xfId="27704"/>
    <cellStyle name="s_Valuation _BS Csan CPC 02 &lt;SAP&gt;_Crédito PisCofins_Query C.Custos SF 10-11_3-Balanço_Mapa variáveis" xfId="27705"/>
    <cellStyle name="s_Valuation _BS Csan CPC 02 &lt;SAP&gt;_Crédito PisCofins_Query C.Custos SF 10-11_3-Balanço_P&amp;L Raízen Combs" xfId="27706"/>
    <cellStyle name="s_Valuation _BS Csan CPC 02 &lt;SAP&gt;_Crédito PisCofins_Query C.Custos SF 10-11_3-Balanço_P&amp;L RUMO" xfId="27707"/>
    <cellStyle name="s_Valuation _BS Csan CPC 02 &lt;SAP&gt;_Crédito PisCofins_Query C.Custos SF 10-11_3-Balanço_Variavel" xfId="27708"/>
    <cellStyle name="s_Valuation _BS Csan CPC 02 &lt;SAP&gt;_Crédito PisCofins_Query C.Custos SF 10-11_3-Balanço_Working Capital" xfId="27709"/>
    <cellStyle name="s_Valuation _BS Csan CPC 02 &lt;SAP&gt;_Crédito PisCofins_Query C.Custos SF 10-11_7-Estoque" xfId="27710"/>
    <cellStyle name="s_Valuation _BS Csan CPC 02 &lt;SAP&gt;_Crédito PisCofins_Query C.Custos SF 10-11_Balanço" xfId="27711"/>
    <cellStyle name="s_Valuation _BS Csan CPC 02 &lt;SAP&gt;_Crédito PisCofins_Query C.Custos SF 10-11_Balanço_Despesas operacionais " xfId="27712"/>
    <cellStyle name="s_Valuation _BS Csan CPC 02 &lt;SAP&gt;_Crédito PisCofins_Query C.Custos SF 10-11_Balanço_Working Capital" xfId="27713"/>
    <cellStyle name="s_Valuation _BS Csan CPC 02 &lt;SAP&gt;_Crédito PisCofins_Query C.Custos SF 10-11_Despesas operacionais " xfId="27714"/>
    <cellStyle name="s_Valuation _BS Csan CPC 02 &lt;SAP&gt;_Crédito PisCofins_Query C.Custos SF 10-11_IR Diferido" xfId="27715"/>
    <cellStyle name="s_Valuation _BS Csan CPC 02 &lt;SAP&gt;_Crédito PisCofins_Query C.Custos SF 10-11_Mapa variáveis" xfId="27716"/>
    <cellStyle name="s_Valuation _BS Csan CPC 02 &lt;SAP&gt;_Crédito PisCofins_Query C.Custos SF 10-11_P&amp;L Raízen Combs" xfId="27717"/>
    <cellStyle name="s_Valuation _BS Csan CPC 02 &lt;SAP&gt;_Crédito PisCofins_Query C.Custos SF 10-11_P&amp;L RUMO" xfId="27718"/>
    <cellStyle name="s_Valuation _BS Csan CPC 02 &lt;SAP&gt;_Crédito PisCofins_Query C.Custos SF 10-11_Variavel" xfId="27719"/>
    <cellStyle name="s_Valuation _BS Csan CPC 02 &lt;SAP&gt;_Crédito PisCofins_Query C.Custos SF 10-11_Working Capital" xfId="27720"/>
    <cellStyle name="s_Valuation _BS Csan CPC 02 &lt;SAP&gt;_Crédito PisCofins_Variavel" xfId="27721"/>
    <cellStyle name="s_Valuation _BS Csan CPC 02 &lt;SAP&gt;_Crédito PisCofins_Working Capital" xfId="27722"/>
    <cellStyle name="s_Valuation _BS Csan CPC 02 &lt;SAP&gt;_desp" xfId="27723"/>
    <cellStyle name="s_Valuation _BS Csan CPC 02 &lt;SAP&gt;_desp 2" xfId="27724"/>
    <cellStyle name="s_Valuation _BS Csan CPC 02 &lt;SAP&gt;_desp 2_15-FINANCEIRAS" xfId="27725"/>
    <cellStyle name="s_Valuation _BS Csan CPC 02 &lt;SAP&gt;_desp 2_Mapa variáveis" xfId="27726"/>
    <cellStyle name="s_Valuation _BS Csan CPC 02 &lt;SAP&gt;_desp 2_Variavel" xfId="27727"/>
    <cellStyle name="s_Valuation _BS Csan CPC 02 &lt;SAP&gt;_desp 3" xfId="27728"/>
    <cellStyle name="s_Valuation _BS Csan CPC 02 &lt;SAP&gt;_desp_15-FINANCEIRAS" xfId="27729"/>
    <cellStyle name="s_Valuation _BS Csan CPC 02 &lt;SAP&gt;_desp_15-FINANCEIRAS_1" xfId="27730"/>
    <cellStyle name="s_Valuation _BS Csan CPC 02 &lt;SAP&gt;_desp_2-DRE" xfId="27731"/>
    <cellStyle name="s_Valuation _BS Csan CPC 02 &lt;SAP&gt;_desp_2-DRE 2" xfId="27732"/>
    <cellStyle name="s_Valuation _BS Csan CPC 02 &lt;SAP&gt;_desp_2-DRE_3-Balanço" xfId="27733"/>
    <cellStyle name="s_Valuation _BS Csan CPC 02 &lt;SAP&gt;_desp_2-DRE_3-Balanço_Mapa variáveis" xfId="27734"/>
    <cellStyle name="s_Valuation _BS Csan CPC 02 &lt;SAP&gt;_desp_2-DRE_3-Balanço_Variavel" xfId="27735"/>
    <cellStyle name="s_Valuation _BS Csan CPC 02 &lt;SAP&gt;_desp_2-DRE_Dep_Judiciais-Contingências" xfId="27736"/>
    <cellStyle name="s_Valuation _BS Csan CPC 02 &lt;SAP&gt;_desp_2-DRE_DFC Gerencial" xfId="27737"/>
    <cellStyle name="s_Valuation _BS Csan CPC 02 &lt;SAP&gt;_desp_2-DRE_DMPL" xfId="27738"/>
    <cellStyle name="s_Valuation _BS Csan CPC 02 &lt;SAP&gt;_desp_2-DRE_Mapa variáveis" xfId="27739"/>
    <cellStyle name="s_Valuation _BS Csan CPC 02 &lt;SAP&gt;_desp_2-DRE_Variavel" xfId="27740"/>
    <cellStyle name="s_Valuation _BS Csan CPC 02 &lt;SAP&gt;_desp_3-Balanço" xfId="27741"/>
    <cellStyle name="s_Valuation _BS Csan CPC 02 &lt;SAP&gt;_desp_3-Balanço 2" xfId="27742"/>
    <cellStyle name="s_Valuation _BS Csan CPC 02 &lt;SAP&gt;_desp_3-Balanço 2_15-FINANCEIRAS" xfId="27743"/>
    <cellStyle name="s_Valuation _BS Csan CPC 02 &lt;SAP&gt;_desp_3-Balanço_1" xfId="27744"/>
    <cellStyle name="s_Valuation _BS Csan CPC 02 &lt;SAP&gt;_desp_3-Balanço_1_Mapa variáveis" xfId="27745"/>
    <cellStyle name="s_Valuation _BS Csan CPC 02 &lt;SAP&gt;_desp_3-Balanço_1_Variavel" xfId="27746"/>
    <cellStyle name="s_Valuation _BS Csan CPC 02 &lt;SAP&gt;_desp_3-Balanço_15-FINANCEIRAS" xfId="27747"/>
    <cellStyle name="s_Valuation _BS Csan CPC 02 &lt;SAP&gt;_desp_3-Balanço_15-FINANCEIRAS_1" xfId="27748"/>
    <cellStyle name="s_Valuation _BS Csan CPC 02 &lt;SAP&gt;_desp_3-Balanço_2-DRE" xfId="27749"/>
    <cellStyle name="s_Valuation _BS Csan CPC 02 &lt;SAP&gt;_desp_3-Balanço_2-DRE 2" xfId="27750"/>
    <cellStyle name="s_Valuation _BS Csan CPC 02 &lt;SAP&gt;_desp_3-Balanço_2-DRE_3-Balanço" xfId="27751"/>
    <cellStyle name="s_Valuation _BS Csan CPC 02 &lt;SAP&gt;_desp_3-Balanço_2-DRE_3-Balanço_Mapa variáveis" xfId="27752"/>
    <cellStyle name="s_Valuation _BS Csan CPC 02 &lt;SAP&gt;_desp_3-Balanço_2-DRE_3-Balanço_Variavel" xfId="27753"/>
    <cellStyle name="s_Valuation _BS Csan CPC 02 &lt;SAP&gt;_desp_3-Balanço_2-DRE_Dep_Judiciais-Contingências" xfId="27754"/>
    <cellStyle name="s_Valuation _BS Csan CPC 02 &lt;SAP&gt;_desp_3-Balanço_2-DRE_DFC Gerencial" xfId="27755"/>
    <cellStyle name="s_Valuation _BS Csan CPC 02 &lt;SAP&gt;_desp_3-Balanço_2-DRE_DMPL" xfId="27756"/>
    <cellStyle name="s_Valuation _BS Csan CPC 02 &lt;SAP&gt;_desp_3-Balanço_2-DRE_Mapa variáveis" xfId="27757"/>
    <cellStyle name="s_Valuation _BS Csan CPC 02 &lt;SAP&gt;_desp_3-Balanço_2-DRE_Variavel" xfId="27758"/>
    <cellStyle name="s_Valuation _BS Csan CPC 02 &lt;SAP&gt;_desp_3-Balanço_3-Balanço" xfId="27759"/>
    <cellStyle name="s_Valuation _BS Csan CPC 02 &lt;SAP&gt;_desp_3-Balanço_3-Balanço_Mapa variáveis" xfId="27760"/>
    <cellStyle name="s_Valuation _BS Csan CPC 02 &lt;SAP&gt;_desp_3-Balanço_3-Balanço_Variavel" xfId="27761"/>
    <cellStyle name="s_Valuation _BS Csan CPC 02 &lt;SAP&gt;_desp_3-Balanço_7-Estoque" xfId="27762"/>
    <cellStyle name="s_Valuation _BS Csan CPC 02 &lt;SAP&gt;_desp_3-Balanço_Despesas operacionais " xfId="27763"/>
    <cellStyle name="s_Valuation _BS Csan CPC 02 &lt;SAP&gt;_desp_3-Balanço_Mapa variáveis" xfId="27764"/>
    <cellStyle name="s_Valuation _BS Csan CPC 02 &lt;SAP&gt;_desp_3-Balanço_P&amp;L Raízen Combs" xfId="27765"/>
    <cellStyle name="s_Valuation _BS Csan CPC 02 &lt;SAP&gt;_desp_3-Balanço_P&amp;L RUMO" xfId="27766"/>
    <cellStyle name="s_Valuation _BS Csan CPC 02 &lt;SAP&gt;_desp_3-Balanço_Variavel" xfId="27767"/>
    <cellStyle name="s_Valuation _BS Csan CPC 02 &lt;SAP&gt;_desp_3-Balanço_Working Capital" xfId="27768"/>
    <cellStyle name="s_Valuation _BS Csan CPC 02 &lt;SAP&gt;_desp_7-Estoque" xfId="27769"/>
    <cellStyle name="s_Valuation _BS Csan CPC 02 &lt;SAP&gt;_desp_Balanço" xfId="27770"/>
    <cellStyle name="s_Valuation _BS Csan CPC 02 &lt;SAP&gt;_desp_Balanço_Despesas operacionais " xfId="27771"/>
    <cellStyle name="s_Valuation _BS Csan CPC 02 &lt;SAP&gt;_desp_Balanço_Working Capital" xfId="27772"/>
    <cellStyle name="s_Valuation _BS Csan CPC 02 &lt;SAP&gt;_desp_Despesas operacionais " xfId="27773"/>
    <cellStyle name="s_Valuation _BS Csan CPC 02 &lt;SAP&gt;_desp_IR Diferido" xfId="27774"/>
    <cellStyle name="s_Valuation _BS Csan CPC 02 &lt;SAP&gt;_desp_Mapa variáveis" xfId="27775"/>
    <cellStyle name="s_Valuation _BS Csan CPC 02 &lt;SAP&gt;_desp_P&amp;L Raízen Combs" xfId="27776"/>
    <cellStyle name="s_Valuation _BS Csan CPC 02 &lt;SAP&gt;_desp_P&amp;L RUMO" xfId="27777"/>
    <cellStyle name="s_Valuation _BS Csan CPC 02 &lt;SAP&gt;_desp_Variavel" xfId="27778"/>
    <cellStyle name="s_Valuation _BS Csan CPC 02 &lt;SAP&gt;_desp_Working Capital" xfId="27779"/>
    <cellStyle name="s_Valuation _BS Csan CPC 02 &lt;SAP&gt;_despesa fixa" xfId="27780"/>
    <cellStyle name="s_Valuation _BS Csan CPC 02 &lt;SAP&gt;_despesa fixa 2" xfId="27781"/>
    <cellStyle name="s_Valuation _BS Csan CPC 02 &lt;SAP&gt;_despesa fixa 2_15-FINANCEIRAS" xfId="27782"/>
    <cellStyle name="s_Valuation _BS Csan CPC 02 &lt;SAP&gt;_despesa fixa 2_Mapa variáveis" xfId="27783"/>
    <cellStyle name="s_Valuation _BS Csan CPC 02 &lt;SAP&gt;_despesa fixa 2_Variavel" xfId="27784"/>
    <cellStyle name="s_Valuation _BS Csan CPC 02 &lt;SAP&gt;_despesa fixa 3" xfId="27785"/>
    <cellStyle name="s_Valuation _BS Csan CPC 02 &lt;SAP&gt;_despesa fixa_15-FINANCEIRAS" xfId="27786"/>
    <cellStyle name="s_Valuation _BS Csan CPC 02 &lt;SAP&gt;_despesa fixa_15-FINANCEIRAS_1" xfId="27787"/>
    <cellStyle name="s_Valuation _BS Csan CPC 02 &lt;SAP&gt;_despesa fixa_2-DRE" xfId="27788"/>
    <cellStyle name="s_Valuation _BS Csan CPC 02 &lt;SAP&gt;_despesa fixa_2-DRE 2" xfId="27789"/>
    <cellStyle name="s_Valuation _BS Csan CPC 02 &lt;SAP&gt;_despesa fixa_2-DRE_3-Balanço" xfId="27790"/>
    <cellStyle name="s_Valuation _BS Csan CPC 02 &lt;SAP&gt;_despesa fixa_2-DRE_3-Balanço_Mapa variáveis" xfId="27791"/>
    <cellStyle name="s_Valuation _BS Csan CPC 02 &lt;SAP&gt;_despesa fixa_2-DRE_3-Balanço_Variavel" xfId="27792"/>
    <cellStyle name="s_Valuation _BS Csan CPC 02 &lt;SAP&gt;_despesa fixa_2-DRE_Dep_Judiciais-Contingências" xfId="27793"/>
    <cellStyle name="s_Valuation _BS Csan CPC 02 &lt;SAP&gt;_despesa fixa_2-DRE_DFC Gerencial" xfId="27794"/>
    <cellStyle name="s_Valuation _BS Csan CPC 02 &lt;SAP&gt;_despesa fixa_2-DRE_DMPL" xfId="27795"/>
    <cellStyle name="s_Valuation _BS Csan CPC 02 &lt;SAP&gt;_despesa fixa_2-DRE_Mapa variáveis" xfId="27796"/>
    <cellStyle name="s_Valuation _BS Csan CPC 02 &lt;SAP&gt;_despesa fixa_2-DRE_Variavel" xfId="27797"/>
    <cellStyle name="s_Valuation _BS Csan CPC 02 &lt;SAP&gt;_despesa fixa_3-Balanço" xfId="27798"/>
    <cellStyle name="s_Valuation _BS Csan CPC 02 &lt;SAP&gt;_despesa fixa_3-Balanço 2" xfId="27799"/>
    <cellStyle name="s_Valuation _BS Csan CPC 02 &lt;SAP&gt;_despesa fixa_3-Balanço 2_15-FINANCEIRAS" xfId="27800"/>
    <cellStyle name="s_Valuation _BS Csan CPC 02 &lt;SAP&gt;_despesa fixa_3-Balanço_1" xfId="27801"/>
    <cellStyle name="s_Valuation _BS Csan CPC 02 &lt;SAP&gt;_despesa fixa_3-Balanço_1_Mapa variáveis" xfId="27802"/>
    <cellStyle name="s_Valuation _BS Csan CPC 02 &lt;SAP&gt;_despesa fixa_3-Balanço_1_Variavel" xfId="27803"/>
    <cellStyle name="s_Valuation _BS Csan CPC 02 &lt;SAP&gt;_despesa fixa_3-Balanço_15-FINANCEIRAS" xfId="27804"/>
    <cellStyle name="s_Valuation _BS Csan CPC 02 &lt;SAP&gt;_despesa fixa_3-Balanço_15-FINANCEIRAS_1" xfId="27805"/>
    <cellStyle name="s_Valuation _BS Csan CPC 02 &lt;SAP&gt;_despesa fixa_3-Balanço_2-DRE" xfId="27806"/>
    <cellStyle name="s_Valuation _BS Csan CPC 02 &lt;SAP&gt;_despesa fixa_3-Balanço_2-DRE 2" xfId="27807"/>
    <cellStyle name="s_Valuation _BS Csan CPC 02 &lt;SAP&gt;_despesa fixa_3-Balanço_2-DRE_3-Balanço" xfId="27808"/>
    <cellStyle name="s_Valuation _BS Csan CPC 02 &lt;SAP&gt;_despesa fixa_3-Balanço_2-DRE_3-Balanço_Mapa variáveis" xfId="27809"/>
    <cellStyle name="s_Valuation _BS Csan CPC 02 &lt;SAP&gt;_despesa fixa_3-Balanço_2-DRE_3-Balanço_Variavel" xfId="27810"/>
    <cellStyle name="s_Valuation _BS Csan CPC 02 &lt;SAP&gt;_despesa fixa_3-Balanço_2-DRE_Dep_Judiciais-Contingências" xfId="27811"/>
    <cellStyle name="s_Valuation _BS Csan CPC 02 &lt;SAP&gt;_despesa fixa_3-Balanço_2-DRE_DFC Gerencial" xfId="27812"/>
    <cellStyle name="s_Valuation _BS Csan CPC 02 &lt;SAP&gt;_despesa fixa_3-Balanço_2-DRE_DMPL" xfId="27813"/>
    <cellStyle name="s_Valuation _BS Csan CPC 02 &lt;SAP&gt;_despesa fixa_3-Balanço_2-DRE_Mapa variáveis" xfId="27814"/>
    <cellStyle name="s_Valuation _BS Csan CPC 02 &lt;SAP&gt;_despesa fixa_3-Balanço_2-DRE_Variavel" xfId="27815"/>
    <cellStyle name="s_Valuation _BS Csan CPC 02 &lt;SAP&gt;_despesa fixa_3-Balanço_3-Balanço" xfId="27816"/>
    <cellStyle name="s_Valuation _BS Csan CPC 02 &lt;SAP&gt;_despesa fixa_3-Balanço_3-Balanço_Mapa variáveis" xfId="27817"/>
    <cellStyle name="s_Valuation _BS Csan CPC 02 &lt;SAP&gt;_despesa fixa_3-Balanço_3-Balanço_Variavel" xfId="27818"/>
    <cellStyle name="s_Valuation _BS Csan CPC 02 &lt;SAP&gt;_despesa fixa_3-Balanço_7-Estoque" xfId="27819"/>
    <cellStyle name="s_Valuation _BS Csan CPC 02 &lt;SAP&gt;_despesa fixa_3-Balanço_Despesas operacionais " xfId="27820"/>
    <cellStyle name="s_Valuation _BS Csan CPC 02 &lt;SAP&gt;_despesa fixa_3-Balanço_Mapa variáveis" xfId="27821"/>
    <cellStyle name="s_Valuation _BS Csan CPC 02 &lt;SAP&gt;_despesa fixa_3-Balanço_P&amp;L Raízen Combs" xfId="27822"/>
    <cellStyle name="s_Valuation _BS Csan CPC 02 &lt;SAP&gt;_despesa fixa_3-Balanço_P&amp;L RUMO" xfId="27823"/>
    <cellStyle name="s_Valuation _BS Csan CPC 02 &lt;SAP&gt;_despesa fixa_3-Balanço_Variavel" xfId="27824"/>
    <cellStyle name="s_Valuation _BS Csan CPC 02 &lt;SAP&gt;_despesa fixa_3-Balanço_Working Capital" xfId="27825"/>
    <cellStyle name="s_Valuation _BS Csan CPC 02 &lt;SAP&gt;_despesa fixa_7-Estoque" xfId="27826"/>
    <cellStyle name="s_Valuation _BS Csan CPC 02 &lt;SAP&gt;_despesa fixa_Balanço" xfId="27827"/>
    <cellStyle name="s_Valuation _BS Csan CPC 02 &lt;SAP&gt;_despesa fixa_Balanço_Despesas operacionais " xfId="27828"/>
    <cellStyle name="s_Valuation _BS Csan CPC 02 &lt;SAP&gt;_despesa fixa_Balanço_Working Capital" xfId="27829"/>
    <cellStyle name="s_Valuation _BS Csan CPC 02 &lt;SAP&gt;_despesa fixa_Despesas operacionais " xfId="27830"/>
    <cellStyle name="s_Valuation _BS Csan CPC 02 &lt;SAP&gt;_despesa fixa_IR Diferido" xfId="27831"/>
    <cellStyle name="s_Valuation _BS Csan CPC 02 &lt;SAP&gt;_despesa fixa_Mapa variáveis" xfId="27832"/>
    <cellStyle name="s_Valuation _BS Csan CPC 02 &lt;SAP&gt;_despesa fixa_P&amp;L Raízen Combs" xfId="27833"/>
    <cellStyle name="s_Valuation _BS Csan CPC 02 &lt;SAP&gt;_despesa fixa_P&amp;L RUMO" xfId="27834"/>
    <cellStyle name="s_Valuation _BS Csan CPC 02 &lt;SAP&gt;_despesa fixa_Variavel" xfId="27835"/>
    <cellStyle name="s_Valuation _BS Csan CPC 02 &lt;SAP&gt;_despesa fixa_Working Capital" xfId="27836"/>
    <cellStyle name="s_Valuation _BS Csan CPC 02 &lt;SAP&gt;_Despesas ADM e COML (3)" xfId="27837"/>
    <cellStyle name="s_Valuation _BS Csan CPC 02 &lt;SAP&gt;_Despesas ADM e COML (3) 2" xfId="27838"/>
    <cellStyle name="s_Valuation _BS Csan CPC 02 &lt;SAP&gt;_Despesas ADM e COML (3) 2_15-FINANCEIRAS" xfId="27839"/>
    <cellStyle name="s_Valuation _BS Csan CPC 02 &lt;SAP&gt;_Despesas ADM e COML (3) 2_Mapa variáveis" xfId="27840"/>
    <cellStyle name="s_Valuation _BS Csan CPC 02 &lt;SAP&gt;_Despesas ADM e COML (3) 2_Variavel" xfId="27841"/>
    <cellStyle name="s_Valuation _BS Csan CPC 02 &lt;SAP&gt;_Despesas ADM e COML (3) 3" xfId="27842"/>
    <cellStyle name="s_Valuation _BS Csan CPC 02 &lt;SAP&gt;_Despesas ADM e COML (3)_1" xfId="27843"/>
    <cellStyle name="s_Valuation _BS Csan CPC 02 &lt;SAP&gt;_Despesas ADM e COML (3)_1 2" xfId="27844"/>
    <cellStyle name="s_Valuation _BS Csan CPC 02 &lt;SAP&gt;_Despesas ADM e COML (3)_1 2_15-FINANCEIRAS" xfId="27845"/>
    <cellStyle name="s_Valuation _BS Csan CPC 02 &lt;SAP&gt;_Despesas ADM e COML (3)_1 2_Mapa variáveis" xfId="27846"/>
    <cellStyle name="s_Valuation _BS Csan CPC 02 &lt;SAP&gt;_Despesas ADM e COML (3)_1 2_Variavel" xfId="27847"/>
    <cellStyle name="s_Valuation _BS Csan CPC 02 &lt;SAP&gt;_Despesas ADM e COML (3)_1 3" xfId="27848"/>
    <cellStyle name="s_Valuation _BS Csan CPC 02 &lt;SAP&gt;_Despesas ADM e COML (3)_1_14-G&amp;A" xfId="27849"/>
    <cellStyle name="s_Valuation _BS Csan CPC 02 &lt;SAP&gt;_Despesas ADM e COML (3)_1_14-G&amp;A 2" xfId="27850"/>
    <cellStyle name="s_Valuation _BS Csan CPC 02 &lt;SAP&gt;_Despesas ADM e COML (3)_1_14-G&amp;A_2-DRE" xfId="27851"/>
    <cellStyle name="s_Valuation _BS Csan CPC 02 &lt;SAP&gt;_Despesas ADM e COML (3)_1_14-G&amp;A_2-DRE 2" xfId="27852"/>
    <cellStyle name="s_Valuation _BS Csan CPC 02 &lt;SAP&gt;_Despesas ADM e COML (3)_1_14-G&amp;A_2-DRE_3-Balanço" xfId="27853"/>
    <cellStyle name="s_Valuation _BS Csan CPC 02 &lt;SAP&gt;_Despesas ADM e COML (3)_1_14-G&amp;A_2-DRE_3-Balanço_Mapa variáveis" xfId="27854"/>
    <cellStyle name="s_Valuation _BS Csan CPC 02 &lt;SAP&gt;_Despesas ADM e COML (3)_1_14-G&amp;A_2-DRE_3-Balanço_Variavel" xfId="27855"/>
    <cellStyle name="s_Valuation _BS Csan CPC 02 &lt;SAP&gt;_Despesas ADM e COML (3)_1_14-G&amp;A_2-DRE_Dep_Judiciais-Contingências" xfId="27856"/>
    <cellStyle name="s_Valuation _BS Csan CPC 02 &lt;SAP&gt;_Despesas ADM e COML (3)_1_14-G&amp;A_2-DRE_DFC Gerencial" xfId="27857"/>
    <cellStyle name="s_Valuation _BS Csan CPC 02 &lt;SAP&gt;_Despesas ADM e COML (3)_1_14-G&amp;A_2-DRE_DMPL" xfId="27858"/>
    <cellStyle name="s_Valuation _BS Csan CPC 02 &lt;SAP&gt;_Despesas ADM e COML (3)_1_14-G&amp;A_2-DRE_Mapa variáveis" xfId="27859"/>
    <cellStyle name="s_Valuation _BS Csan CPC 02 &lt;SAP&gt;_Despesas ADM e COML (3)_1_14-G&amp;A_2-DRE_Variavel" xfId="27860"/>
    <cellStyle name="s_Valuation _BS Csan CPC 02 &lt;SAP&gt;_Despesas ADM e COML (3)_1_14-G&amp;A_3-Balanço" xfId="27861"/>
    <cellStyle name="s_Valuation _BS Csan CPC 02 &lt;SAP&gt;_Despesas ADM e COML (3)_1_14-G&amp;A_3-Balanço_Mapa variáveis" xfId="27862"/>
    <cellStyle name="s_Valuation _BS Csan CPC 02 &lt;SAP&gt;_Despesas ADM e COML (3)_1_14-G&amp;A_3-Balanço_Variavel" xfId="27863"/>
    <cellStyle name="s_Valuation _BS Csan CPC 02 &lt;SAP&gt;_Despesas ADM e COML (3)_1_14-G&amp;A_Dep_Judiciais-Contingências" xfId="27864"/>
    <cellStyle name="s_Valuation _BS Csan CPC 02 &lt;SAP&gt;_Despesas ADM e COML (3)_1_14-G&amp;A_DFC Gerencial" xfId="27865"/>
    <cellStyle name="s_Valuation _BS Csan CPC 02 &lt;SAP&gt;_Despesas ADM e COML (3)_1_14-G&amp;A_DMPL" xfId="27866"/>
    <cellStyle name="s_Valuation _BS Csan CPC 02 &lt;SAP&gt;_Despesas ADM e COML (3)_1_14-G&amp;A_Mapa variáveis" xfId="27867"/>
    <cellStyle name="s_Valuation _BS Csan CPC 02 &lt;SAP&gt;_Despesas ADM e COML (3)_1_14-G&amp;A_Variavel" xfId="27868"/>
    <cellStyle name="s_Valuation _BS Csan CPC 02 &lt;SAP&gt;_Despesas ADM e COML (3)_1_15-FINANCEIRAS" xfId="27869"/>
    <cellStyle name="s_Valuation _BS Csan CPC 02 &lt;SAP&gt;_Despesas ADM e COML (3)_1_15-FINANCEIRAS_1" xfId="27870"/>
    <cellStyle name="s_Valuation _BS Csan CPC 02 &lt;SAP&gt;_Despesas ADM e COML (3)_1_2-DRE" xfId="27871"/>
    <cellStyle name="s_Valuation _BS Csan CPC 02 &lt;SAP&gt;_Despesas ADM e COML (3)_1_2-DRE 2" xfId="27872"/>
    <cellStyle name="s_Valuation _BS Csan CPC 02 &lt;SAP&gt;_Despesas ADM e COML (3)_1_2-DRE_3-Balanço" xfId="27873"/>
    <cellStyle name="s_Valuation _BS Csan CPC 02 &lt;SAP&gt;_Despesas ADM e COML (3)_1_2-DRE_3-Balanço_Mapa variáveis" xfId="27874"/>
    <cellStyle name="s_Valuation _BS Csan CPC 02 &lt;SAP&gt;_Despesas ADM e COML (3)_1_2-DRE_3-Balanço_Variavel" xfId="27875"/>
    <cellStyle name="s_Valuation _BS Csan CPC 02 &lt;SAP&gt;_Despesas ADM e COML (3)_1_2-DRE_Dep_Judiciais-Contingências" xfId="27876"/>
    <cellStyle name="s_Valuation _BS Csan CPC 02 &lt;SAP&gt;_Despesas ADM e COML (3)_1_2-DRE_DFC Gerencial" xfId="27877"/>
    <cellStyle name="s_Valuation _BS Csan CPC 02 &lt;SAP&gt;_Despesas ADM e COML (3)_1_2-DRE_DMPL" xfId="27878"/>
    <cellStyle name="s_Valuation _BS Csan CPC 02 &lt;SAP&gt;_Despesas ADM e COML (3)_1_2-DRE_Mapa variáveis" xfId="27879"/>
    <cellStyle name="s_Valuation _BS Csan CPC 02 &lt;SAP&gt;_Despesas ADM e COML (3)_1_2-DRE_Variavel" xfId="27880"/>
    <cellStyle name="s_Valuation _BS Csan CPC 02 &lt;SAP&gt;_Despesas ADM e COML (3)_1_3-Balanço" xfId="27881"/>
    <cellStyle name="s_Valuation _BS Csan CPC 02 &lt;SAP&gt;_Despesas ADM e COML (3)_1_3-Balanço 2" xfId="27882"/>
    <cellStyle name="s_Valuation _BS Csan CPC 02 &lt;SAP&gt;_Despesas ADM e COML (3)_1_3-Balanço 2_15-FINANCEIRAS" xfId="27883"/>
    <cellStyle name="s_Valuation _BS Csan CPC 02 &lt;SAP&gt;_Despesas ADM e COML (3)_1_3-Balanço_1" xfId="27884"/>
    <cellStyle name="s_Valuation _BS Csan CPC 02 &lt;SAP&gt;_Despesas ADM e COML (3)_1_3-Balanço_1_Mapa variáveis" xfId="27885"/>
    <cellStyle name="s_Valuation _BS Csan CPC 02 &lt;SAP&gt;_Despesas ADM e COML (3)_1_3-Balanço_1_Variavel" xfId="27886"/>
    <cellStyle name="s_Valuation _BS Csan CPC 02 &lt;SAP&gt;_Despesas ADM e COML (3)_1_3-Balanço_15-FINANCEIRAS" xfId="27887"/>
    <cellStyle name="s_Valuation _BS Csan CPC 02 &lt;SAP&gt;_Despesas ADM e COML (3)_1_3-Balanço_15-FINANCEIRAS_1" xfId="27888"/>
    <cellStyle name="s_Valuation _BS Csan CPC 02 &lt;SAP&gt;_Despesas ADM e COML (3)_1_3-Balanço_2-DRE" xfId="27889"/>
    <cellStyle name="s_Valuation _BS Csan CPC 02 &lt;SAP&gt;_Despesas ADM e COML (3)_1_3-Balanço_2-DRE 2" xfId="27890"/>
    <cellStyle name="s_Valuation _BS Csan CPC 02 &lt;SAP&gt;_Despesas ADM e COML (3)_1_3-Balanço_2-DRE_3-Balanço" xfId="27891"/>
    <cellStyle name="s_Valuation _BS Csan CPC 02 &lt;SAP&gt;_Despesas ADM e COML (3)_1_3-Balanço_2-DRE_3-Balanço_Mapa variáveis" xfId="27892"/>
    <cellStyle name="s_Valuation _BS Csan CPC 02 &lt;SAP&gt;_Despesas ADM e COML (3)_1_3-Balanço_2-DRE_3-Balanço_Variavel" xfId="27893"/>
    <cellStyle name="s_Valuation _BS Csan CPC 02 &lt;SAP&gt;_Despesas ADM e COML (3)_1_3-Balanço_2-DRE_Dep_Judiciais-Contingências" xfId="27894"/>
    <cellStyle name="s_Valuation _BS Csan CPC 02 &lt;SAP&gt;_Despesas ADM e COML (3)_1_3-Balanço_2-DRE_DFC Gerencial" xfId="27895"/>
    <cellStyle name="s_Valuation _BS Csan CPC 02 &lt;SAP&gt;_Despesas ADM e COML (3)_1_3-Balanço_2-DRE_DMPL" xfId="27896"/>
    <cellStyle name="s_Valuation _BS Csan CPC 02 &lt;SAP&gt;_Despesas ADM e COML (3)_1_3-Balanço_2-DRE_Mapa variáveis" xfId="27897"/>
    <cellStyle name="s_Valuation _BS Csan CPC 02 &lt;SAP&gt;_Despesas ADM e COML (3)_1_3-Balanço_2-DRE_Variavel" xfId="27898"/>
    <cellStyle name="s_Valuation _BS Csan CPC 02 &lt;SAP&gt;_Despesas ADM e COML (3)_1_3-Balanço_3-Balanço" xfId="27899"/>
    <cellStyle name="s_Valuation _BS Csan CPC 02 &lt;SAP&gt;_Despesas ADM e COML (3)_1_3-Balanço_3-Balanço_Mapa variáveis" xfId="27900"/>
    <cellStyle name="s_Valuation _BS Csan CPC 02 &lt;SAP&gt;_Despesas ADM e COML (3)_1_3-Balanço_3-Balanço_Variavel" xfId="27901"/>
    <cellStyle name="s_Valuation _BS Csan CPC 02 &lt;SAP&gt;_Despesas ADM e COML (3)_1_3-Balanço_7-Estoque" xfId="27902"/>
    <cellStyle name="s_Valuation _BS Csan CPC 02 &lt;SAP&gt;_Despesas ADM e COML (3)_1_3-Balanço_Despesas operacionais " xfId="27903"/>
    <cellStyle name="s_Valuation _BS Csan CPC 02 &lt;SAP&gt;_Despesas ADM e COML (3)_1_3-Balanço_Mapa variáveis" xfId="27904"/>
    <cellStyle name="s_Valuation _BS Csan CPC 02 &lt;SAP&gt;_Despesas ADM e COML (3)_1_3-Balanço_P&amp;L Raízen Combs" xfId="27905"/>
    <cellStyle name="s_Valuation _BS Csan CPC 02 &lt;SAP&gt;_Despesas ADM e COML (3)_1_3-Balanço_P&amp;L RUMO" xfId="27906"/>
    <cellStyle name="s_Valuation _BS Csan CPC 02 &lt;SAP&gt;_Despesas ADM e COML (3)_1_3-Balanço_Variavel" xfId="27907"/>
    <cellStyle name="s_Valuation _BS Csan CPC 02 &lt;SAP&gt;_Despesas ADM e COML (3)_1_3-Balanço_Working Capital" xfId="27908"/>
    <cellStyle name="s_Valuation _BS Csan CPC 02 &lt;SAP&gt;_Despesas ADM e COML (3)_1_7-Estoque" xfId="27909"/>
    <cellStyle name="s_Valuation _BS Csan CPC 02 &lt;SAP&gt;_Despesas ADM e COML (3)_1_Abertura dos Gastos Administrativos e Comercial - 2009" xfId="27910"/>
    <cellStyle name="s_Valuation _BS Csan CPC 02 &lt;SAP&gt;_Despesas ADM e COML (3)_1_Abertura dos Gastos Administrativos e Comercial - 2009_Mapa variáveis" xfId="27911"/>
    <cellStyle name="s_Valuation _BS Csan CPC 02 &lt;SAP&gt;_Despesas ADM e COML (3)_1_Abertura dos Gastos Administrativos e Comercial - 2009_Variavel" xfId="27912"/>
    <cellStyle name="s_Valuation _BS Csan CPC 02 &lt;SAP&gt;_Despesas ADM e COML (3)_1_Balanço" xfId="27913"/>
    <cellStyle name="s_Valuation _BS Csan CPC 02 &lt;SAP&gt;_Despesas ADM e COML (3)_1_Balanço_Despesas operacionais " xfId="27914"/>
    <cellStyle name="s_Valuation _BS Csan CPC 02 &lt;SAP&gt;_Despesas ADM e COML (3)_1_Balanço_Working Capital" xfId="27915"/>
    <cellStyle name="s_Valuation _BS Csan CPC 02 &lt;SAP&gt;_Despesas ADM e COML (3)_1_Breakdown CPV" xfId="27916"/>
    <cellStyle name="s_Valuation _BS Csan CPC 02 &lt;SAP&gt;_Despesas ADM e COML (3)_1_Breakdown CPV_Mapa variáveis" xfId="27917"/>
    <cellStyle name="s_Valuation _BS Csan CPC 02 &lt;SAP&gt;_Despesas ADM e COML (3)_1_Breakdown CPV_Variavel" xfId="27918"/>
    <cellStyle name="s_Valuation _BS Csan CPC 02 &lt;SAP&gt;_Despesas ADM e COML (3)_1_Crédito PisCofins" xfId="27919"/>
    <cellStyle name="s_Valuation _BS Csan CPC 02 &lt;SAP&gt;_Despesas ADM e COML (3)_1_Crédito PisCofins 2" xfId="27920"/>
    <cellStyle name="s_Valuation _BS Csan CPC 02 &lt;SAP&gt;_Despesas ADM e COML (3)_1_Crédito PisCofins 2_15-FINANCEIRAS" xfId="27921"/>
    <cellStyle name="s_Valuation _BS Csan CPC 02 &lt;SAP&gt;_Despesas ADM e COML (3)_1_Crédito PisCofins 2_Mapa variáveis" xfId="27922"/>
    <cellStyle name="s_Valuation _BS Csan CPC 02 &lt;SAP&gt;_Despesas ADM e COML (3)_1_Crédito PisCofins 2_Variavel" xfId="27923"/>
    <cellStyle name="s_Valuation _BS Csan CPC 02 &lt;SAP&gt;_Despesas ADM e COML (3)_1_Crédito PisCofins 3" xfId="27924"/>
    <cellStyle name="s_Valuation _BS Csan CPC 02 &lt;SAP&gt;_Despesas ADM e COML (3)_1_Crédito PisCofins_15-FINANCEIRAS" xfId="27925"/>
    <cellStyle name="s_Valuation _BS Csan CPC 02 &lt;SAP&gt;_Despesas ADM e COML (3)_1_Crédito PisCofins_15-FINANCEIRAS_1" xfId="27926"/>
    <cellStyle name="s_Valuation _BS Csan CPC 02 &lt;SAP&gt;_Despesas ADM e COML (3)_1_Crédito PisCofins_2-DRE" xfId="27927"/>
    <cellStyle name="s_Valuation _BS Csan CPC 02 &lt;SAP&gt;_Despesas ADM e COML (3)_1_Crédito PisCofins_2-DRE 2" xfId="27928"/>
    <cellStyle name="s_Valuation _BS Csan CPC 02 &lt;SAP&gt;_Despesas ADM e COML (3)_1_Crédito PisCofins_2-DRE_3-Balanço" xfId="27929"/>
    <cellStyle name="s_Valuation _BS Csan CPC 02 &lt;SAP&gt;_Despesas ADM e COML (3)_1_Crédito PisCofins_2-DRE_3-Balanço_Mapa variáveis" xfId="27930"/>
    <cellStyle name="s_Valuation _BS Csan CPC 02 &lt;SAP&gt;_Despesas ADM e COML (3)_1_Crédito PisCofins_2-DRE_3-Balanço_Variavel" xfId="27931"/>
    <cellStyle name="s_Valuation _BS Csan CPC 02 &lt;SAP&gt;_Despesas ADM e COML (3)_1_Crédito PisCofins_2-DRE_Dep_Judiciais-Contingências" xfId="27932"/>
    <cellStyle name="s_Valuation _BS Csan CPC 02 &lt;SAP&gt;_Despesas ADM e COML (3)_1_Crédito PisCofins_2-DRE_DFC Gerencial" xfId="27933"/>
    <cellStyle name="s_Valuation _BS Csan CPC 02 &lt;SAP&gt;_Despesas ADM e COML (3)_1_Crédito PisCofins_2-DRE_DMPL" xfId="27934"/>
    <cellStyle name="s_Valuation _BS Csan CPC 02 &lt;SAP&gt;_Despesas ADM e COML (3)_1_Crédito PisCofins_2-DRE_Mapa variáveis" xfId="27935"/>
    <cellStyle name="s_Valuation _BS Csan CPC 02 &lt;SAP&gt;_Despesas ADM e COML (3)_1_Crédito PisCofins_2-DRE_Variavel" xfId="27936"/>
    <cellStyle name="s_Valuation _BS Csan CPC 02 &lt;SAP&gt;_Despesas ADM e COML (3)_1_Crédito PisCofins_3-Balanço" xfId="27937"/>
    <cellStyle name="s_Valuation _BS Csan CPC 02 &lt;SAP&gt;_Despesas ADM e COML (3)_1_Crédito PisCofins_3-Balanço 2" xfId="27938"/>
    <cellStyle name="s_Valuation _BS Csan CPC 02 &lt;SAP&gt;_Despesas ADM e COML (3)_1_Crédito PisCofins_3-Balanço 2_15-FINANCEIRAS" xfId="27939"/>
    <cellStyle name="s_Valuation _BS Csan CPC 02 &lt;SAP&gt;_Despesas ADM e COML (3)_1_Crédito PisCofins_3-Balanço_1" xfId="27940"/>
    <cellStyle name="s_Valuation _BS Csan CPC 02 &lt;SAP&gt;_Despesas ADM e COML (3)_1_Crédito PisCofins_3-Balanço_1_Mapa variáveis" xfId="27941"/>
    <cellStyle name="s_Valuation _BS Csan CPC 02 &lt;SAP&gt;_Despesas ADM e COML (3)_1_Crédito PisCofins_3-Balanço_1_Variavel" xfId="27942"/>
    <cellStyle name="s_Valuation _BS Csan CPC 02 &lt;SAP&gt;_Despesas ADM e COML (3)_1_Crédito PisCofins_3-Balanço_15-FINANCEIRAS" xfId="27943"/>
    <cellStyle name="s_Valuation _BS Csan CPC 02 &lt;SAP&gt;_Despesas ADM e COML (3)_1_Crédito PisCofins_3-Balanço_15-FINANCEIRAS_1" xfId="27944"/>
    <cellStyle name="s_Valuation _BS Csan CPC 02 &lt;SAP&gt;_Despesas ADM e COML (3)_1_Crédito PisCofins_3-Balanço_2-DRE" xfId="27945"/>
    <cellStyle name="s_Valuation _BS Csan CPC 02 &lt;SAP&gt;_Despesas ADM e COML (3)_1_Crédito PisCofins_3-Balanço_2-DRE 2" xfId="27946"/>
    <cellStyle name="s_Valuation _BS Csan CPC 02 &lt;SAP&gt;_Despesas ADM e COML (3)_1_Crédito PisCofins_3-Balanço_2-DRE_3-Balanço" xfId="27947"/>
    <cellStyle name="s_Valuation _BS Csan CPC 02 &lt;SAP&gt;_Despesas ADM e COML (3)_1_Crédito PisCofins_3-Balanço_2-DRE_3-Balanço_Mapa variáveis" xfId="27948"/>
    <cellStyle name="s_Valuation _BS Csan CPC 02 &lt;SAP&gt;_Despesas ADM e COML (3)_1_Crédito PisCofins_3-Balanço_2-DRE_3-Balanço_Variavel" xfId="27949"/>
    <cellStyle name="s_Valuation _BS Csan CPC 02 &lt;SAP&gt;_Despesas ADM e COML (3)_1_Crédito PisCofins_3-Balanço_2-DRE_Dep_Judiciais-Contingências" xfId="27950"/>
    <cellStyle name="s_Valuation _BS Csan CPC 02 &lt;SAP&gt;_Despesas ADM e COML (3)_1_Crédito PisCofins_3-Balanço_2-DRE_DFC Gerencial" xfId="27951"/>
    <cellStyle name="s_Valuation _BS Csan CPC 02 &lt;SAP&gt;_Despesas ADM e COML (3)_1_Crédito PisCofins_3-Balanço_2-DRE_DMPL" xfId="27952"/>
    <cellStyle name="s_Valuation _BS Csan CPC 02 &lt;SAP&gt;_Despesas ADM e COML (3)_1_Crédito PisCofins_3-Balanço_2-DRE_Mapa variáveis" xfId="27953"/>
    <cellStyle name="s_Valuation _BS Csan CPC 02 &lt;SAP&gt;_Despesas ADM e COML (3)_1_Crédito PisCofins_3-Balanço_2-DRE_Variavel" xfId="27954"/>
    <cellStyle name="s_Valuation _BS Csan CPC 02 &lt;SAP&gt;_Despesas ADM e COML (3)_1_Crédito PisCofins_3-Balanço_3-Balanço" xfId="27955"/>
    <cellStyle name="s_Valuation _BS Csan CPC 02 &lt;SAP&gt;_Despesas ADM e COML (3)_1_Crédito PisCofins_3-Balanço_3-Balanço_Mapa variáveis" xfId="27956"/>
    <cellStyle name="s_Valuation _BS Csan CPC 02 &lt;SAP&gt;_Despesas ADM e COML (3)_1_Crédito PisCofins_3-Balanço_3-Balanço_Variavel" xfId="27957"/>
    <cellStyle name="s_Valuation _BS Csan CPC 02 &lt;SAP&gt;_Despesas ADM e COML (3)_1_Crédito PisCofins_3-Balanço_7-Estoque" xfId="27958"/>
    <cellStyle name="s_Valuation _BS Csan CPC 02 &lt;SAP&gt;_Despesas ADM e COML (3)_1_Crédito PisCofins_3-Balanço_Despesas operacionais " xfId="27959"/>
    <cellStyle name="s_Valuation _BS Csan CPC 02 &lt;SAP&gt;_Despesas ADM e COML (3)_1_Crédito PisCofins_3-Balanço_Mapa variáveis" xfId="27960"/>
    <cellStyle name="s_Valuation _BS Csan CPC 02 &lt;SAP&gt;_Despesas ADM e COML (3)_1_Crédito PisCofins_3-Balanço_P&amp;L Raízen Combs" xfId="27961"/>
    <cellStyle name="s_Valuation _BS Csan CPC 02 &lt;SAP&gt;_Despesas ADM e COML (3)_1_Crédito PisCofins_3-Balanço_P&amp;L RUMO" xfId="27962"/>
    <cellStyle name="s_Valuation _BS Csan CPC 02 &lt;SAP&gt;_Despesas ADM e COML (3)_1_Crédito PisCofins_3-Balanço_Variavel" xfId="27963"/>
    <cellStyle name="s_Valuation _BS Csan CPC 02 &lt;SAP&gt;_Despesas ADM e COML (3)_1_Crédito PisCofins_3-Balanço_Working Capital" xfId="27964"/>
    <cellStyle name="s_Valuation _BS Csan CPC 02 &lt;SAP&gt;_Despesas ADM e COML (3)_1_Crédito PisCofins_7-Estoque" xfId="27965"/>
    <cellStyle name="s_Valuation _BS Csan CPC 02 &lt;SAP&gt;_Despesas ADM e COML (3)_1_Crédito PisCofins_Balanço" xfId="27966"/>
    <cellStyle name="s_Valuation _BS Csan CPC 02 &lt;SAP&gt;_Despesas ADM e COML (3)_1_Crédito PisCofins_Balanço_Despesas operacionais " xfId="27967"/>
    <cellStyle name="s_Valuation _BS Csan CPC 02 &lt;SAP&gt;_Despesas ADM e COML (3)_1_Crédito PisCofins_Balanço_Working Capital" xfId="27968"/>
    <cellStyle name="s_Valuation _BS Csan CPC 02 &lt;SAP&gt;_Despesas ADM e COML (3)_1_Crédito PisCofins_CCL" xfId="27969"/>
    <cellStyle name="s_Valuation _BS Csan CPC 02 &lt;SAP&gt;_Despesas ADM e COML (3)_1_Crédito PisCofins_CCL 2" xfId="27970"/>
    <cellStyle name="s_Valuation _BS Csan CPC 02 &lt;SAP&gt;_Despesas ADM e COML (3)_1_Crédito PisCofins_CCL 2_15-FINANCEIRAS" xfId="27971"/>
    <cellStyle name="s_Valuation _BS Csan CPC 02 &lt;SAP&gt;_Despesas ADM e COML (3)_1_Crédito PisCofins_CCL 2_Mapa variáveis" xfId="27972"/>
    <cellStyle name="s_Valuation _BS Csan CPC 02 &lt;SAP&gt;_Despesas ADM e COML (3)_1_Crédito PisCofins_CCL 2_Variavel" xfId="27973"/>
    <cellStyle name="s_Valuation _BS Csan CPC 02 &lt;SAP&gt;_Despesas ADM e COML (3)_1_Crédito PisCofins_CCL 3" xfId="27974"/>
    <cellStyle name="s_Valuation _BS Csan CPC 02 &lt;SAP&gt;_Despesas ADM e COML (3)_1_Crédito PisCofins_CCL_15-FINANCEIRAS" xfId="27975"/>
    <cellStyle name="s_Valuation _BS Csan CPC 02 &lt;SAP&gt;_Despesas ADM e COML (3)_1_Crédito PisCofins_CCL_15-FINANCEIRAS_1" xfId="27976"/>
    <cellStyle name="s_Valuation _BS Csan CPC 02 &lt;SAP&gt;_Despesas ADM e COML (3)_1_Crédito PisCofins_CCL_2-DRE" xfId="27977"/>
    <cellStyle name="s_Valuation _BS Csan CPC 02 &lt;SAP&gt;_Despesas ADM e COML (3)_1_Crédito PisCofins_CCL_2-DRE 2" xfId="27978"/>
    <cellStyle name="s_Valuation _BS Csan CPC 02 &lt;SAP&gt;_Despesas ADM e COML (3)_1_Crédito PisCofins_CCL_2-DRE_3-Balanço" xfId="27979"/>
    <cellStyle name="s_Valuation _BS Csan CPC 02 &lt;SAP&gt;_Despesas ADM e COML (3)_1_Crédito PisCofins_CCL_2-DRE_3-Balanço_Mapa variáveis" xfId="27980"/>
    <cellStyle name="s_Valuation _BS Csan CPC 02 &lt;SAP&gt;_Despesas ADM e COML (3)_1_Crédito PisCofins_CCL_2-DRE_3-Balanço_Variavel" xfId="27981"/>
    <cellStyle name="s_Valuation _BS Csan CPC 02 &lt;SAP&gt;_Despesas ADM e COML (3)_1_Crédito PisCofins_CCL_2-DRE_Dep_Judiciais-Contingências" xfId="27982"/>
    <cellStyle name="s_Valuation _BS Csan CPC 02 &lt;SAP&gt;_Despesas ADM e COML (3)_1_Crédito PisCofins_CCL_2-DRE_DFC Gerencial" xfId="27983"/>
    <cellStyle name="s_Valuation _BS Csan CPC 02 &lt;SAP&gt;_Despesas ADM e COML (3)_1_Crédito PisCofins_CCL_2-DRE_DMPL" xfId="27984"/>
    <cellStyle name="s_Valuation _BS Csan CPC 02 &lt;SAP&gt;_Despesas ADM e COML (3)_1_Crédito PisCofins_CCL_2-DRE_Mapa variáveis" xfId="27985"/>
    <cellStyle name="s_Valuation _BS Csan CPC 02 &lt;SAP&gt;_Despesas ADM e COML (3)_1_Crédito PisCofins_CCL_2-DRE_Variavel" xfId="27986"/>
    <cellStyle name="s_Valuation _BS Csan CPC 02 &lt;SAP&gt;_Despesas ADM e COML (3)_1_Crédito PisCofins_CCL_3-Balanço" xfId="27987"/>
    <cellStyle name="s_Valuation _BS Csan CPC 02 &lt;SAP&gt;_Despesas ADM e COML (3)_1_Crédito PisCofins_CCL_3-Balanço 2" xfId="27988"/>
    <cellStyle name="s_Valuation _BS Csan CPC 02 &lt;SAP&gt;_Despesas ADM e COML (3)_1_Crédito PisCofins_CCL_3-Balanço 2_15-FINANCEIRAS" xfId="27989"/>
    <cellStyle name="s_Valuation _BS Csan CPC 02 &lt;SAP&gt;_Despesas ADM e COML (3)_1_Crédito PisCofins_CCL_3-Balanço_1" xfId="27990"/>
    <cellStyle name="s_Valuation _BS Csan CPC 02 &lt;SAP&gt;_Despesas ADM e COML (3)_1_Crédito PisCofins_CCL_3-Balanço_1_Mapa variáveis" xfId="27991"/>
    <cellStyle name="s_Valuation _BS Csan CPC 02 &lt;SAP&gt;_Despesas ADM e COML (3)_1_Crédito PisCofins_CCL_3-Balanço_1_Variavel" xfId="27992"/>
    <cellStyle name="s_Valuation _BS Csan CPC 02 &lt;SAP&gt;_Despesas ADM e COML (3)_1_Crédito PisCofins_CCL_3-Balanço_15-FINANCEIRAS" xfId="27993"/>
    <cellStyle name="s_Valuation _BS Csan CPC 02 &lt;SAP&gt;_Despesas ADM e COML (3)_1_Crédito PisCofins_CCL_3-Balanço_15-FINANCEIRAS_1" xfId="27994"/>
    <cellStyle name="s_Valuation _BS Csan CPC 02 &lt;SAP&gt;_Despesas ADM e COML (3)_1_Crédito PisCofins_CCL_3-Balanço_2-DRE" xfId="27995"/>
    <cellStyle name="s_Valuation _BS Csan CPC 02 &lt;SAP&gt;_Despesas ADM e COML (3)_1_Crédito PisCofins_CCL_3-Balanço_2-DRE 2" xfId="27996"/>
    <cellStyle name="s_Valuation _BS Csan CPC 02 &lt;SAP&gt;_Despesas ADM e COML (3)_1_Crédito PisCofins_CCL_3-Balanço_2-DRE_3-Balanço" xfId="27997"/>
    <cellStyle name="s_Valuation _BS Csan CPC 02 &lt;SAP&gt;_Despesas ADM e COML (3)_1_Crédito PisCofins_CCL_3-Balanço_2-DRE_3-Balanço_Mapa variáveis" xfId="27998"/>
    <cellStyle name="s_Valuation _BS Csan CPC 02 &lt;SAP&gt;_Despesas ADM e COML (3)_1_Crédito PisCofins_CCL_3-Balanço_2-DRE_3-Balanço_Variavel" xfId="27999"/>
    <cellStyle name="s_Valuation _BS Csan CPC 02 &lt;SAP&gt;_Despesas ADM e COML (3)_1_Crédito PisCofins_CCL_3-Balanço_2-DRE_Dep_Judiciais-Contingências" xfId="28000"/>
    <cellStyle name="s_Valuation _BS Csan CPC 02 &lt;SAP&gt;_Despesas ADM e COML (3)_1_Crédito PisCofins_CCL_3-Balanço_2-DRE_DFC Gerencial" xfId="28001"/>
    <cellStyle name="s_Valuation _BS Csan CPC 02 &lt;SAP&gt;_Despesas ADM e COML (3)_1_Crédito PisCofins_CCL_3-Balanço_2-DRE_DMPL" xfId="28002"/>
    <cellStyle name="s_Valuation _BS Csan CPC 02 &lt;SAP&gt;_Despesas ADM e COML (3)_1_Crédito PisCofins_CCL_3-Balanço_2-DRE_Mapa variáveis" xfId="28003"/>
    <cellStyle name="s_Valuation _BS Csan CPC 02 &lt;SAP&gt;_Despesas ADM e COML (3)_1_Crédito PisCofins_CCL_3-Balanço_2-DRE_Variavel" xfId="28004"/>
    <cellStyle name="s_Valuation _BS Csan CPC 02 &lt;SAP&gt;_Despesas ADM e COML (3)_1_Crédito PisCofins_CCL_3-Balanço_3-Balanço" xfId="28005"/>
    <cellStyle name="s_Valuation _BS Csan CPC 02 &lt;SAP&gt;_Despesas ADM e COML (3)_1_Crédito PisCofins_CCL_3-Balanço_3-Balanço_Mapa variáveis" xfId="28006"/>
    <cellStyle name="s_Valuation _BS Csan CPC 02 &lt;SAP&gt;_Despesas ADM e COML (3)_1_Crédito PisCofins_CCL_3-Balanço_3-Balanço_Variavel" xfId="28007"/>
    <cellStyle name="s_Valuation _BS Csan CPC 02 &lt;SAP&gt;_Despesas ADM e COML (3)_1_Crédito PisCofins_CCL_3-Balanço_7-Estoque" xfId="28008"/>
    <cellStyle name="s_Valuation _BS Csan CPC 02 &lt;SAP&gt;_Despesas ADM e COML (3)_1_Crédito PisCofins_CCL_3-Balanço_Despesas operacionais " xfId="28009"/>
    <cellStyle name="s_Valuation _BS Csan CPC 02 &lt;SAP&gt;_Despesas ADM e COML (3)_1_Crédito PisCofins_CCL_3-Balanço_Mapa variáveis" xfId="28010"/>
    <cellStyle name="s_Valuation _BS Csan CPC 02 &lt;SAP&gt;_Despesas ADM e COML (3)_1_Crédito PisCofins_CCL_3-Balanço_P&amp;L Raízen Combs" xfId="28011"/>
    <cellStyle name="s_Valuation _BS Csan CPC 02 &lt;SAP&gt;_Despesas ADM e COML (3)_1_Crédito PisCofins_CCL_3-Balanço_P&amp;L RUMO" xfId="28012"/>
    <cellStyle name="s_Valuation _BS Csan CPC 02 &lt;SAP&gt;_Despesas ADM e COML (3)_1_Crédito PisCofins_CCL_3-Balanço_Variavel" xfId="28013"/>
    <cellStyle name="s_Valuation _BS Csan CPC 02 &lt;SAP&gt;_Despesas ADM e COML (3)_1_Crédito PisCofins_CCL_3-Balanço_Working Capital" xfId="28014"/>
    <cellStyle name="s_Valuation _BS Csan CPC 02 &lt;SAP&gt;_Despesas ADM e COML (3)_1_Crédito PisCofins_CCL_7-Estoque" xfId="28015"/>
    <cellStyle name="s_Valuation _BS Csan CPC 02 &lt;SAP&gt;_Despesas ADM e COML (3)_1_Crédito PisCofins_CCL_Balanço" xfId="28016"/>
    <cellStyle name="s_Valuation _BS Csan CPC 02 &lt;SAP&gt;_Despesas ADM e COML (3)_1_Crédito PisCofins_CCL_Balanço_Despesas operacionais " xfId="28017"/>
    <cellStyle name="s_Valuation _BS Csan CPC 02 &lt;SAP&gt;_Despesas ADM e COML (3)_1_Crédito PisCofins_CCL_Balanço_Working Capital" xfId="28018"/>
    <cellStyle name="s_Valuation _BS Csan CPC 02 &lt;SAP&gt;_Despesas ADM e COML (3)_1_Crédito PisCofins_CCL_Despesas operacionais " xfId="28019"/>
    <cellStyle name="s_Valuation _BS Csan CPC 02 &lt;SAP&gt;_Despesas ADM e COML (3)_1_Crédito PisCofins_CCL_IR Diferido" xfId="28020"/>
    <cellStyle name="s_Valuation _BS Csan CPC 02 &lt;SAP&gt;_Despesas ADM e COML (3)_1_Crédito PisCofins_CCL_Mapa variáveis" xfId="28021"/>
    <cellStyle name="s_Valuation _BS Csan CPC 02 &lt;SAP&gt;_Despesas ADM e COML (3)_1_Crédito PisCofins_CCL_P&amp;L Raízen Combs" xfId="28022"/>
    <cellStyle name="s_Valuation _BS Csan CPC 02 &lt;SAP&gt;_Despesas ADM e COML (3)_1_Crédito PisCofins_CCL_P&amp;L RUMO" xfId="28023"/>
    <cellStyle name="s_Valuation _BS Csan CPC 02 &lt;SAP&gt;_Despesas ADM e COML (3)_1_Crédito PisCofins_CCL_Variavel" xfId="28024"/>
    <cellStyle name="s_Valuation _BS Csan CPC 02 &lt;SAP&gt;_Despesas ADM e COML (3)_1_Crédito PisCofins_CCL_Working Capital" xfId="28025"/>
    <cellStyle name="s_Valuation _BS Csan CPC 02 &lt;SAP&gt;_Despesas ADM e COML (3)_1_Crédito PisCofins_Despesas operacionais " xfId="28026"/>
    <cellStyle name="s_Valuation _BS Csan CPC 02 &lt;SAP&gt;_Despesas ADM e COML (3)_1_Crédito PisCofins_Diferenças outubro CAN- (2)" xfId="28027"/>
    <cellStyle name="s_Valuation _BS Csan CPC 02 &lt;SAP&gt;_Despesas ADM e COML (3)_1_Crédito PisCofins_Diferenças outubro CAN- (2) 2" xfId="28028"/>
    <cellStyle name="s_Valuation _BS Csan CPC 02 &lt;SAP&gt;_Despesas ADM e COML (3)_1_Crédito PisCofins_Diferenças outubro CAN- (2) 2_15-FINANCEIRAS" xfId="28029"/>
    <cellStyle name="s_Valuation _BS Csan CPC 02 &lt;SAP&gt;_Despesas ADM e COML (3)_1_Crédito PisCofins_Diferenças outubro CAN- (2) 2_Mapa variáveis" xfId="28030"/>
    <cellStyle name="s_Valuation _BS Csan CPC 02 &lt;SAP&gt;_Despesas ADM e COML (3)_1_Crédito PisCofins_Diferenças outubro CAN- (2) 2_Variavel" xfId="28031"/>
    <cellStyle name="s_Valuation _BS Csan CPC 02 &lt;SAP&gt;_Despesas ADM e COML (3)_1_Crédito PisCofins_Diferenças outubro CAN- (2) 3" xfId="28032"/>
    <cellStyle name="s_Valuation _BS Csan CPC 02 &lt;SAP&gt;_Despesas ADM e COML (3)_1_Crédito PisCofins_Diferenças outubro CAN- (2)_15-FINANCEIRAS" xfId="28033"/>
    <cellStyle name="s_Valuation _BS Csan CPC 02 &lt;SAP&gt;_Despesas ADM e COML (3)_1_Crédito PisCofins_Diferenças outubro CAN- (2)_15-FINANCEIRAS_1" xfId="28034"/>
    <cellStyle name="s_Valuation _BS Csan CPC 02 &lt;SAP&gt;_Despesas ADM e COML (3)_1_Crédito PisCofins_Diferenças outubro CAN- (2)_2-DRE" xfId="28035"/>
    <cellStyle name="s_Valuation _BS Csan CPC 02 &lt;SAP&gt;_Despesas ADM e COML (3)_1_Crédito PisCofins_Diferenças outubro CAN- (2)_2-DRE 2" xfId="28036"/>
    <cellStyle name="s_Valuation _BS Csan CPC 02 &lt;SAP&gt;_Despesas ADM e COML (3)_1_Crédito PisCofins_Diferenças outubro CAN- (2)_2-DRE_3-Balanço" xfId="28037"/>
    <cellStyle name="s_Valuation _BS Csan CPC 02 &lt;SAP&gt;_Despesas ADM e COML (3)_1_Crédito PisCofins_Diferenças outubro CAN- (2)_2-DRE_3-Balanço_Mapa variáveis" xfId="28038"/>
    <cellStyle name="s_Valuation _BS Csan CPC 02 &lt;SAP&gt;_Despesas ADM e COML (3)_1_Crédito PisCofins_Diferenças outubro CAN- (2)_2-DRE_3-Balanço_Variavel" xfId="28039"/>
    <cellStyle name="s_Valuation _BS Csan CPC 02 &lt;SAP&gt;_Despesas ADM e COML (3)_1_Crédito PisCofins_Diferenças outubro CAN- (2)_2-DRE_Dep_Judiciais-Contingências" xfId="28040"/>
    <cellStyle name="s_Valuation _BS Csan CPC 02 &lt;SAP&gt;_Despesas ADM e COML (3)_1_Crédito PisCofins_Diferenças outubro CAN- (2)_2-DRE_DFC Gerencial" xfId="28041"/>
    <cellStyle name="s_Valuation _BS Csan CPC 02 &lt;SAP&gt;_Despesas ADM e COML (3)_1_Crédito PisCofins_Diferenças outubro CAN- (2)_2-DRE_DMPL" xfId="28042"/>
    <cellStyle name="s_Valuation _BS Csan CPC 02 &lt;SAP&gt;_Despesas ADM e COML (3)_1_Crédito PisCofins_Diferenças outubro CAN- (2)_2-DRE_Mapa variáveis" xfId="28043"/>
    <cellStyle name="s_Valuation _BS Csan CPC 02 &lt;SAP&gt;_Despesas ADM e COML (3)_1_Crédito PisCofins_Diferenças outubro CAN- (2)_2-DRE_Variavel" xfId="28044"/>
    <cellStyle name="s_Valuation _BS Csan CPC 02 &lt;SAP&gt;_Despesas ADM e COML (3)_1_Crédito PisCofins_Diferenças outubro CAN- (2)_3-Balanço" xfId="28045"/>
    <cellStyle name="s_Valuation _BS Csan CPC 02 &lt;SAP&gt;_Despesas ADM e COML (3)_1_Crédito PisCofins_Diferenças outubro CAN- (2)_3-Balanço 2" xfId="28046"/>
    <cellStyle name="s_Valuation _BS Csan CPC 02 &lt;SAP&gt;_Despesas ADM e COML (3)_1_Crédito PisCofins_Diferenças outubro CAN- (2)_3-Balanço 2_15-FINANCEIRAS" xfId="28047"/>
    <cellStyle name="s_Valuation _BS Csan CPC 02 &lt;SAP&gt;_Despesas ADM e COML (3)_1_Crédito PisCofins_Diferenças outubro CAN- (2)_3-Balanço_1" xfId="28048"/>
    <cellStyle name="s_Valuation _BS Csan CPC 02 &lt;SAP&gt;_Despesas ADM e COML (3)_1_Crédito PisCofins_Diferenças outubro CAN- (2)_3-Balanço_1_Mapa variáveis" xfId="28049"/>
    <cellStyle name="s_Valuation _BS Csan CPC 02 &lt;SAP&gt;_Despesas ADM e COML (3)_1_Crédito PisCofins_Diferenças outubro CAN- (2)_3-Balanço_1_Variavel" xfId="28050"/>
    <cellStyle name="s_Valuation _BS Csan CPC 02 &lt;SAP&gt;_Despesas ADM e COML (3)_1_Crédito PisCofins_Diferenças outubro CAN- (2)_3-Balanço_15-FINANCEIRAS" xfId="28051"/>
    <cellStyle name="s_Valuation _BS Csan CPC 02 &lt;SAP&gt;_Despesas ADM e COML (3)_1_Crédito PisCofins_Diferenças outubro CAN- (2)_3-Balanço_15-FINANCEIRAS_1" xfId="28052"/>
    <cellStyle name="s_Valuation _BS Csan CPC 02 &lt;SAP&gt;_Despesas ADM e COML (3)_1_Crédito PisCofins_Diferenças outubro CAN- (2)_3-Balanço_2-DRE" xfId="28053"/>
    <cellStyle name="s_Valuation _BS Csan CPC 02 &lt;SAP&gt;_Despesas ADM e COML (3)_1_Crédito PisCofins_Diferenças outubro CAN- (2)_3-Balanço_2-DRE 2" xfId="28054"/>
    <cellStyle name="s_Valuation _BS Csan CPC 02 &lt;SAP&gt;_Despesas ADM e COML (3)_1_Crédito PisCofins_Diferenças outubro CAN- (2)_3-Balanço_2-DRE_3-Balanço" xfId="28055"/>
    <cellStyle name="s_Valuation _BS Csan CPC 02 &lt;SAP&gt;_Despesas ADM e COML (3)_1_Crédito PisCofins_Diferenças outubro CAN- (2)_3-Balanço_2-DRE_3-Balanço_Mapa variáveis" xfId="28056"/>
    <cellStyle name="s_Valuation _BS Csan CPC 02 &lt;SAP&gt;_Despesas ADM e COML (3)_1_Crédito PisCofins_Diferenças outubro CAN- (2)_3-Balanço_2-DRE_3-Balanço_Variavel" xfId="28057"/>
    <cellStyle name="s_Valuation _BS Csan CPC 02 &lt;SAP&gt;_Despesas ADM e COML (3)_1_Crédito PisCofins_Diferenças outubro CAN- (2)_3-Balanço_2-DRE_Dep_Judiciais-Contingências" xfId="28058"/>
    <cellStyle name="s_Valuation _BS Csan CPC 02 &lt;SAP&gt;_Despesas ADM e COML (3)_1_Crédito PisCofins_Diferenças outubro CAN- (2)_3-Balanço_2-DRE_DFC Gerencial" xfId="28059"/>
    <cellStyle name="s_Valuation _BS Csan CPC 02 &lt;SAP&gt;_Despesas ADM e COML (3)_1_Crédito PisCofins_Diferenças outubro CAN- (2)_3-Balanço_2-DRE_DMPL" xfId="28060"/>
    <cellStyle name="s_Valuation _BS Csan CPC 02 &lt;SAP&gt;_Despesas ADM e COML (3)_1_Crédito PisCofins_Diferenças outubro CAN- (2)_3-Balanço_2-DRE_Mapa variáveis" xfId="28061"/>
    <cellStyle name="s_Valuation _BS Csan CPC 02 &lt;SAP&gt;_Despesas ADM e COML (3)_1_Crédito PisCofins_Diferenças outubro CAN- (2)_3-Balanço_2-DRE_Variavel" xfId="28062"/>
    <cellStyle name="s_Valuation _BS Csan CPC 02 &lt;SAP&gt;_Despesas ADM e COML (3)_1_Crédito PisCofins_Diferenças outubro CAN- (2)_3-Balanço_3-Balanço" xfId="28063"/>
    <cellStyle name="s_Valuation _BS Csan CPC 02 &lt;SAP&gt;_Despesas ADM e COML (3)_1_Crédito PisCofins_Diferenças outubro CAN- (2)_3-Balanço_3-Balanço_Mapa variáveis" xfId="28064"/>
    <cellStyle name="s_Valuation _BS Csan CPC 02 &lt;SAP&gt;_Despesas ADM e COML (3)_1_Crédito PisCofins_Diferenças outubro CAN- (2)_3-Balanço_3-Balanço_Variavel" xfId="28065"/>
    <cellStyle name="s_Valuation _BS Csan CPC 02 &lt;SAP&gt;_Despesas ADM e COML (3)_1_Crédito PisCofins_Diferenças outubro CAN- (2)_3-Balanço_7-Estoque" xfId="28066"/>
    <cellStyle name="s_Valuation _BS Csan CPC 02 &lt;SAP&gt;_Despesas ADM e COML (3)_1_Crédito PisCofins_Diferenças outubro CAN- (2)_3-Balanço_Despesas operacionais " xfId="28067"/>
    <cellStyle name="s_Valuation _BS Csan CPC 02 &lt;SAP&gt;_Despesas ADM e COML (3)_1_Crédito PisCofins_Diferenças outubro CAN- (2)_3-Balanço_Mapa variáveis" xfId="28068"/>
    <cellStyle name="s_Valuation _BS Csan CPC 02 &lt;SAP&gt;_Despesas ADM e COML (3)_1_Crédito PisCofins_Diferenças outubro CAN- (2)_3-Balanço_P&amp;L Raízen Combs" xfId="28069"/>
    <cellStyle name="s_Valuation _BS Csan CPC 02 &lt;SAP&gt;_Despesas ADM e COML (3)_1_Crédito PisCofins_Diferenças outubro CAN- (2)_3-Balanço_P&amp;L RUMO" xfId="28070"/>
    <cellStyle name="s_Valuation _BS Csan CPC 02 &lt;SAP&gt;_Despesas ADM e COML (3)_1_Crédito PisCofins_Diferenças outubro CAN- (2)_3-Balanço_Variavel" xfId="28071"/>
    <cellStyle name="s_Valuation _BS Csan CPC 02 &lt;SAP&gt;_Despesas ADM e COML (3)_1_Crédito PisCofins_Diferenças outubro CAN- (2)_3-Balanço_Working Capital" xfId="28072"/>
    <cellStyle name="s_Valuation _BS Csan CPC 02 &lt;SAP&gt;_Despesas ADM e COML (3)_1_Crédito PisCofins_Diferenças outubro CAN- (2)_7-Estoque" xfId="28073"/>
    <cellStyle name="s_Valuation _BS Csan CPC 02 &lt;SAP&gt;_Despesas ADM e COML (3)_1_Crédito PisCofins_Diferenças outubro CAN- (2)_Balanço" xfId="28074"/>
    <cellStyle name="s_Valuation _BS Csan CPC 02 &lt;SAP&gt;_Despesas ADM e COML (3)_1_Crédito PisCofins_Diferenças outubro CAN- (2)_Balanço_Despesas operacionais " xfId="28075"/>
    <cellStyle name="s_Valuation _BS Csan CPC 02 &lt;SAP&gt;_Despesas ADM e COML (3)_1_Crédito PisCofins_Diferenças outubro CAN- (2)_Balanço_Working Capital" xfId="28076"/>
    <cellStyle name="s_Valuation _BS Csan CPC 02 &lt;SAP&gt;_Despesas ADM e COML (3)_1_Crédito PisCofins_Diferenças outubro CAN- (2)_Despesas operacionais " xfId="28077"/>
    <cellStyle name="s_Valuation _BS Csan CPC 02 &lt;SAP&gt;_Despesas ADM e COML (3)_1_Crédito PisCofins_Diferenças outubro CAN- (2)_IR Diferido" xfId="28078"/>
    <cellStyle name="s_Valuation _BS Csan CPC 02 &lt;SAP&gt;_Despesas ADM e COML (3)_1_Crédito PisCofins_Diferenças outubro CAN- (2)_Mapa variáveis" xfId="28079"/>
    <cellStyle name="s_Valuation _BS Csan CPC 02 &lt;SAP&gt;_Despesas ADM e COML (3)_1_Crédito PisCofins_Diferenças outubro CAN- (2)_P&amp;L Raízen Combs" xfId="28080"/>
    <cellStyle name="s_Valuation _BS Csan CPC 02 &lt;SAP&gt;_Despesas ADM e COML (3)_1_Crédito PisCofins_Diferenças outubro CAN- (2)_P&amp;L RUMO" xfId="28081"/>
    <cellStyle name="s_Valuation _BS Csan CPC 02 &lt;SAP&gt;_Despesas ADM e COML (3)_1_Crédito PisCofins_Diferenças outubro CAN- (2)_Variavel" xfId="28082"/>
    <cellStyle name="s_Valuation _BS Csan CPC 02 &lt;SAP&gt;_Despesas ADM e COML (3)_1_Crédito PisCofins_Diferenças outubro CAN- (2)_Working Capital" xfId="28083"/>
    <cellStyle name="s_Valuation _BS Csan CPC 02 &lt;SAP&gt;_Despesas ADM e COML (3)_1_Crédito PisCofins_IR Diferido" xfId="28084"/>
    <cellStyle name="s_Valuation _BS Csan CPC 02 &lt;SAP&gt;_Despesas ADM e COML (3)_1_Crédito PisCofins_Mapa variáveis" xfId="28085"/>
    <cellStyle name="s_Valuation _BS Csan CPC 02 &lt;SAP&gt;_Despesas ADM e COML (3)_1_Crédito PisCofins_P&amp;L Raízen Combs" xfId="28086"/>
    <cellStyle name="s_Valuation _BS Csan CPC 02 &lt;SAP&gt;_Despesas ADM e COML (3)_1_Crédito PisCofins_P&amp;L RUMO" xfId="28087"/>
    <cellStyle name="s_Valuation _BS Csan CPC 02 &lt;SAP&gt;_Despesas ADM e COML (3)_1_Crédito PisCofins_Query C.Custos SF 10-11" xfId="28088"/>
    <cellStyle name="s_Valuation _BS Csan CPC 02 &lt;SAP&gt;_Despesas ADM e COML (3)_1_Crédito PisCofins_Query C.Custos SF 10-11 2" xfId="28089"/>
    <cellStyle name="s_Valuation _BS Csan CPC 02 &lt;SAP&gt;_Despesas ADM e COML (3)_1_Crédito PisCofins_Query C.Custos SF 10-11 2_15-FINANCEIRAS" xfId="28090"/>
    <cellStyle name="s_Valuation _BS Csan CPC 02 &lt;SAP&gt;_Despesas ADM e COML (3)_1_Crédito PisCofins_Query C.Custos SF 10-11 2_Mapa variáveis" xfId="28091"/>
    <cellStyle name="s_Valuation _BS Csan CPC 02 &lt;SAP&gt;_Despesas ADM e COML (3)_1_Crédito PisCofins_Query C.Custos SF 10-11 2_Variavel" xfId="28092"/>
    <cellStyle name="s_Valuation _BS Csan CPC 02 &lt;SAP&gt;_Despesas ADM e COML (3)_1_Crédito PisCofins_Query C.Custos SF 10-11 3" xfId="28093"/>
    <cellStyle name="s_Valuation _BS Csan CPC 02 &lt;SAP&gt;_Despesas ADM e COML (3)_1_Crédito PisCofins_Query C.Custos SF 10-11_15-FINANCEIRAS" xfId="28094"/>
    <cellStyle name="s_Valuation _BS Csan CPC 02 &lt;SAP&gt;_Despesas ADM e COML (3)_1_Crédito PisCofins_Query C.Custos SF 10-11_15-FINANCEIRAS_1" xfId="28095"/>
    <cellStyle name="s_Valuation _BS Csan CPC 02 &lt;SAP&gt;_Despesas ADM e COML (3)_1_Crédito PisCofins_Query C.Custos SF 10-11_2-DRE" xfId="28096"/>
    <cellStyle name="s_Valuation _BS Csan CPC 02 &lt;SAP&gt;_Despesas ADM e COML (3)_1_Crédito PisCofins_Query C.Custos SF 10-11_2-DRE 2" xfId="28097"/>
    <cellStyle name="s_Valuation _BS Csan CPC 02 &lt;SAP&gt;_Despesas ADM e COML (3)_1_Crédito PisCofins_Query C.Custos SF 10-11_2-DRE_3-Balanço" xfId="28098"/>
    <cellStyle name="s_Valuation _BS Csan CPC 02 &lt;SAP&gt;_Despesas ADM e COML (3)_1_Crédito PisCofins_Query C.Custos SF 10-11_2-DRE_3-Balanço_Mapa variáveis" xfId="28099"/>
    <cellStyle name="s_Valuation _BS Csan CPC 02 &lt;SAP&gt;_Despesas ADM e COML (3)_1_Crédito PisCofins_Query C.Custos SF 10-11_2-DRE_3-Balanço_Variavel" xfId="28100"/>
    <cellStyle name="s_Valuation _BS Csan CPC 02 &lt;SAP&gt;_Despesas ADM e COML (3)_1_Crédito PisCofins_Query C.Custos SF 10-11_2-DRE_Dep_Judiciais-Contingências" xfId="28101"/>
    <cellStyle name="s_Valuation _BS Csan CPC 02 &lt;SAP&gt;_Despesas ADM e COML (3)_1_Crédito PisCofins_Query C.Custos SF 10-11_2-DRE_DFC Gerencial" xfId="28102"/>
    <cellStyle name="s_Valuation _BS Csan CPC 02 &lt;SAP&gt;_Despesas ADM e COML (3)_1_Crédito PisCofins_Query C.Custos SF 10-11_2-DRE_DMPL" xfId="28103"/>
    <cellStyle name="s_Valuation _BS Csan CPC 02 &lt;SAP&gt;_Despesas ADM e COML (3)_1_Crédito PisCofins_Query C.Custos SF 10-11_2-DRE_Mapa variáveis" xfId="28104"/>
    <cellStyle name="s_Valuation _BS Csan CPC 02 &lt;SAP&gt;_Despesas ADM e COML (3)_1_Crédito PisCofins_Query C.Custos SF 10-11_2-DRE_Variavel" xfId="28105"/>
    <cellStyle name="s_Valuation _BS Csan CPC 02 &lt;SAP&gt;_Despesas ADM e COML (3)_1_Crédito PisCofins_Query C.Custos SF 10-11_3-Balanço" xfId="28106"/>
    <cellStyle name="s_Valuation _BS Csan CPC 02 &lt;SAP&gt;_Despesas ADM e COML (3)_1_Crédito PisCofins_Query C.Custos SF 10-11_3-Balanço 2" xfId="28107"/>
    <cellStyle name="s_Valuation _BS Csan CPC 02 &lt;SAP&gt;_Despesas ADM e COML (3)_1_Crédito PisCofins_Query C.Custos SF 10-11_3-Balanço 2_15-FINANCEIRAS" xfId="28108"/>
    <cellStyle name="s_Valuation _BS Csan CPC 02 &lt;SAP&gt;_Despesas ADM e COML (3)_1_Crédito PisCofins_Query C.Custos SF 10-11_3-Balanço_1" xfId="28109"/>
    <cellStyle name="s_Valuation _BS Csan CPC 02 &lt;SAP&gt;_Despesas ADM e COML (3)_1_Crédito PisCofins_Query C.Custos SF 10-11_3-Balanço_1_Mapa variáveis" xfId="28110"/>
    <cellStyle name="s_Valuation _BS Csan CPC 02 &lt;SAP&gt;_Despesas ADM e COML (3)_1_Crédito PisCofins_Query C.Custos SF 10-11_3-Balanço_1_Variavel" xfId="28111"/>
    <cellStyle name="s_Valuation _BS Csan CPC 02 &lt;SAP&gt;_Despesas ADM e COML (3)_1_Crédito PisCofins_Query C.Custos SF 10-11_3-Balanço_15-FINANCEIRAS" xfId="28112"/>
    <cellStyle name="s_Valuation _BS Csan CPC 02 &lt;SAP&gt;_Despesas ADM e COML (3)_1_Crédito PisCofins_Query C.Custos SF 10-11_3-Balanço_15-FINANCEIRAS_1" xfId="28113"/>
    <cellStyle name="s_Valuation _BS Csan CPC 02 &lt;SAP&gt;_Despesas ADM e COML (3)_1_Crédito PisCofins_Query C.Custos SF 10-11_3-Balanço_2-DRE" xfId="28114"/>
    <cellStyle name="s_Valuation _BS Csan CPC 02 &lt;SAP&gt;_Despesas ADM e COML (3)_1_Crédito PisCofins_Query C.Custos SF 10-11_3-Balanço_2-DRE 2" xfId="28115"/>
    <cellStyle name="s_Valuation _BS Csan CPC 02 &lt;SAP&gt;_Despesas ADM e COML (3)_1_Crédito PisCofins_Query C.Custos SF 10-11_3-Balanço_2-DRE_3-Balanço" xfId="28116"/>
    <cellStyle name="s_Valuation _BS Csan CPC 02 &lt;SAP&gt;_Despesas ADM e COML (3)_1_Crédito PisCofins_Query C.Custos SF 10-11_3-Balanço_2-DRE_3-Balanço_Mapa variáveis" xfId="28117"/>
    <cellStyle name="s_Valuation _BS Csan CPC 02 &lt;SAP&gt;_Despesas ADM e COML (3)_1_Crédito PisCofins_Query C.Custos SF 10-11_3-Balanço_2-DRE_3-Balanço_Variavel" xfId="28118"/>
    <cellStyle name="s_Valuation _BS Csan CPC 02 &lt;SAP&gt;_Despesas ADM e COML (3)_1_Crédito PisCofins_Query C.Custos SF 10-11_3-Balanço_2-DRE_Dep_Judiciais-Contingências" xfId="28119"/>
    <cellStyle name="s_Valuation _BS Csan CPC 02 &lt;SAP&gt;_Despesas ADM e COML (3)_1_Crédito PisCofins_Query C.Custos SF 10-11_3-Balanço_2-DRE_DFC Gerencial" xfId="28120"/>
    <cellStyle name="s_Valuation _BS Csan CPC 02 &lt;SAP&gt;_Despesas ADM e COML (3)_1_Crédito PisCofins_Query C.Custos SF 10-11_3-Balanço_2-DRE_DMPL" xfId="28121"/>
    <cellStyle name="s_Valuation _BS Csan CPC 02 &lt;SAP&gt;_Despesas ADM e COML (3)_1_Crédito PisCofins_Query C.Custos SF 10-11_3-Balanço_2-DRE_Mapa variáveis" xfId="28122"/>
    <cellStyle name="s_Valuation _BS Csan CPC 02 &lt;SAP&gt;_Despesas ADM e COML (3)_1_Crédito PisCofins_Query C.Custos SF 10-11_3-Balanço_2-DRE_Variavel" xfId="28123"/>
    <cellStyle name="s_Valuation _BS Csan CPC 02 &lt;SAP&gt;_Despesas ADM e COML (3)_1_Crédito PisCofins_Query C.Custos SF 10-11_3-Balanço_3-Balanço" xfId="28124"/>
    <cellStyle name="s_Valuation _BS Csan CPC 02 &lt;SAP&gt;_Despesas ADM e COML (3)_1_Crédito PisCofins_Query C.Custos SF 10-11_3-Balanço_3-Balanço_Mapa variáveis" xfId="28125"/>
    <cellStyle name="s_Valuation _BS Csan CPC 02 &lt;SAP&gt;_Despesas ADM e COML (3)_1_Crédito PisCofins_Query C.Custos SF 10-11_3-Balanço_3-Balanço_Variavel" xfId="28126"/>
    <cellStyle name="s_Valuation _BS Csan CPC 02 &lt;SAP&gt;_Despesas ADM e COML (3)_1_Crédito PisCofins_Query C.Custos SF 10-11_3-Balanço_7-Estoque" xfId="28127"/>
    <cellStyle name="s_Valuation _BS Csan CPC 02 &lt;SAP&gt;_Despesas ADM e COML (3)_1_Crédito PisCofins_Query C.Custos SF 10-11_3-Balanço_Despesas operacionais " xfId="28128"/>
    <cellStyle name="s_Valuation _BS Csan CPC 02 &lt;SAP&gt;_Despesas ADM e COML (3)_1_Crédito PisCofins_Query C.Custos SF 10-11_3-Balanço_Mapa variáveis" xfId="28129"/>
    <cellStyle name="s_Valuation _BS Csan CPC 02 &lt;SAP&gt;_Despesas ADM e COML (3)_1_Crédito PisCofins_Query C.Custos SF 10-11_3-Balanço_P&amp;L Raízen Combs" xfId="28130"/>
    <cellStyle name="s_Valuation _BS Csan CPC 02 &lt;SAP&gt;_Despesas ADM e COML (3)_1_Crédito PisCofins_Query C.Custos SF 10-11_3-Balanço_P&amp;L RUMO" xfId="28131"/>
    <cellStyle name="s_Valuation _BS Csan CPC 02 &lt;SAP&gt;_Despesas ADM e COML (3)_1_Crédito PisCofins_Query C.Custos SF 10-11_3-Balanço_Variavel" xfId="28132"/>
    <cellStyle name="s_Valuation _BS Csan CPC 02 &lt;SAP&gt;_Despesas ADM e COML (3)_1_Crédito PisCofins_Query C.Custos SF 10-11_3-Balanço_Working Capital" xfId="28133"/>
    <cellStyle name="s_Valuation _BS Csan CPC 02 &lt;SAP&gt;_Despesas ADM e COML (3)_1_Crédito PisCofins_Query C.Custos SF 10-11_7-Estoque" xfId="28134"/>
    <cellStyle name="s_Valuation _BS Csan CPC 02 &lt;SAP&gt;_Despesas ADM e COML (3)_1_Crédito PisCofins_Query C.Custos SF 10-11_Balanço" xfId="28135"/>
    <cellStyle name="s_Valuation _BS Csan CPC 02 &lt;SAP&gt;_Despesas ADM e COML (3)_1_Crédito PisCofins_Query C.Custos SF 10-11_Balanço_Despesas operacionais " xfId="28136"/>
    <cellStyle name="s_Valuation _BS Csan CPC 02 &lt;SAP&gt;_Despesas ADM e COML (3)_1_Crédito PisCofins_Query C.Custos SF 10-11_Balanço_Working Capital" xfId="28137"/>
    <cellStyle name="s_Valuation _BS Csan CPC 02 &lt;SAP&gt;_Despesas ADM e COML (3)_1_Crédito PisCofins_Query C.Custos SF 10-11_Despesas operacionais " xfId="28138"/>
    <cellStyle name="s_Valuation _BS Csan CPC 02 &lt;SAP&gt;_Despesas ADM e COML (3)_1_Crédito PisCofins_Query C.Custos SF 10-11_IR Diferido" xfId="28139"/>
    <cellStyle name="s_Valuation _BS Csan CPC 02 &lt;SAP&gt;_Despesas ADM e COML (3)_1_Crédito PisCofins_Query C.Custos SF 10-11_Mapa variáveis" xfId="28140"/>
    <cellStyle name="s_Valuation _BS Csan CPC 02 &lt;SAP&gt;_Despesas ADM e COML (3)_1_Crédito PisCofins_Query C.Custos SF 10-11_P&amp;L Raízen Combs" xfId="28141"/>
    <cellStyle name="s_Valuation _BS Csan CPC 02 &lt;SAP&gt;_Despesas ADM e COML (3)_1_Crédito PisCofins_Query C.Custos SF 10-11_P&amp;L RUMO" xfId="28142"/>
    <cellStyle name="s_Valuation _BS Csan CPC 02 &lt;SAP&gt;_Despesas ADM e COML (3)_1_Crédito PisCofins_Query C.Custos SF 10-11_Variavel" xfId="28143"/>
    <cellStyle name="s_Valuation _BS Csan CPC 02 &lt;SAP&gt;_Despesas ADM e COML (3)_1_Crédito PisCofins_Query C.Custos SF 10-11_Working Capital" xfId="28144"/>
    <cellStyle name="s_Valuation _BS Csan CPC 02 &lt;SAP&gt;_Despesas ADM e COML (3)_1_Crédito PisCofins_Variavel" xfId="28145"/>
    <cellStyle name="s_Valuation _BS Csan CPC 02 &lt;SAP&gt;_Despesas ADM e COML (3)_1_Crédito PisCofins_Working Capital" xfId="28146"/>
    <cellStyle name="s_Valuation _BS Csan CPC 02 &lt;SAP&gt;_Despesas ADM e COML (3)_1_Despesas operacionais " xfId="28147"/>
    <cellStyle name="s_Valuation _BS Csan CPC 02 &lt;SAP&gt;_Despesas ADM e COML (3)_1_FS'11" xfId="28148"/>
    <cellStyle name="s_Valuation _BS Csan CPC 02 &lt;SAP&gt;_Despesas ADM e COML (3)_1_FS'11_Mapa variáveis" xfId="28149"/>
    <cellStyle name="s_Valuation _BS Csan CPC 02 &lt;SAP&gt;_Despesas ADM e COML (3)_1_FS'11_Variavel" xfId="28150"/>
    <cellStyle name="s_Valuation _BS Csan CPC 02 &lt;SAP&gt;_Despesas ADM e COML (3)_1_IR Diferido" xfId="28151"/>
    <cellStyle name="s_Valuation _BS Csan CPC 02 &lt;SAP&gt;_Despesas ADM e COML (3)_1_Mapa variáveis" xfId="28152"/>
    <cellStyle name="s_Valuation _BS Csan CPC 02 &lt;SAP&gt;_Despesas ADM e COML (3)_1_P&amp;L Raízen Combs" xfId="28153"/>
    <cellStyle name="s_Valuation _BS Csan CPC 02 &lt;SAP&gt;_Despesas ADM e COML (3)_1_P&amp;L RUMO" xfId="28154"/>
    <cellStyle name="s_Valuation _BS Csan CPC 02 &lt;SAP&gt;_Despesas ADM e COML (3)_1_Plan1" xfId="28155"/>
    <cellStyle name="s_Valuation _BS Csan CPC 02 &lt;SAP&gt;_Despesas ADM e COML (3)_1_Plan1 2" xfId="28156"/>
    <cellStyle name="s_Valuation _BS Csan CPC 02 &lt;SAP&gt;_Despesas ADM e COML (3)_1_Plan1 2_15-FINANCEIRAS" xfId="28157"/>
    <cellStyle name="s_Valuation _BS Csan CPC 02 &lt;SAP&gt;_Despesas ADM e COML (3)_1_Plan1 2_Mapa variáveis" xfId="28158"/>
    <cellStyle name="s_Valuation _BS Csan CPC 02 &lt;SAP&gt;_Despesas ADM e COML (3)_1_Plan1 2_Variavel" xfId="28159"/>
    <cellStyle name="s_Valuation _BS Csan CPC 02 &lt;SAP&gt;_Despesas ADM e COML (3)_1_Plan1 3" xfId="28160"/>
    <cellStyle name="s_Valuation _BS Csan CPC 02 &lt;SAP&gt;_Despesas ADM e COML (3)_1_Plan1_15-FINANCEIRAS" xfId="28161"/>
    <cellStyle name="s_Valuation _BS Csan CPC 02 &lt;SAP&gt;_Despesas ADM e COML (3)_1_Plan1_15-FINANCEIRAS_1" xfId="28162"/>
    <cellStyle name="s_Valuation _BS Csan CPC 02 &lt;SAP&gt;_Despesas ADM e COML (3)_1_Plan1_2-DRE" xfId="28163"/>
    <cellStyle name="s_Valuation _BS Csan CPC 02 &lt;SAP&gt;_Despesas ADM e COML (3)_1_Plan1_2-DRE 2" xfId="28164"/>
    <cellStyle name="s_Valuation _BS Csan CPC 02 &lt;SAP&gt;_Despesas ADM e COML (3)_1_Plan1_2-DRE_3-Balanço" xfId="28165"/>
    <cellStyle name="s_Valuation _BS Csan CPC 02 &lt;SAP&gt;_Despesas ADM e COML (3)_1_Plan1_2-DRE_3-Balanço_Mapa variáveis" xfId="28166"/>
    <cellStyle name="s_Valuation _BS Csan CPC 02 &lt;SAP&gt;_Despesas ADM e COML (3)_1_Plan1_2-DRE_3-Balanço_Variavel" xfId="28167"/>
    <cellStyle name="s_Valuation _BS Csan CPC 02 &lt;SAP&gt;_Despesas ADM e COML (3)_1_Plan1_2-DRE_Dep_Judiciais-Contingências" xfId="28168"/>
    <cellStyle name="s_Valuation _BS Csan CPC 02 &lt;SAP&gt;_Despesas ADM e COML (3)_1_Plan1_2-DRE_DFC Gerencial" xfId="28169"/>
    <cellStyle name="s_Valuation _BS Csan CPC 02 &lt;SAP&gt;_Despesas ADM e COML (3)_1_Plan1_2-DRE_DMPL" xfId="28170"/>
    <cellStyle name="s_Valuation _BS Csan CPC 02 &lt;SAP&gt;_Despesas ADM e COML (3)_1_Plan1_2-DRE_Mapa variáveis" xfId="28171"/>
    <cellStyle name="s_Valuation _BS Csan CPC 02 &lt;SAP&gt;_Despesas ADM e COML (3)_1_Plan1_2-DRE_Variavel" xfId="28172"/>
    <cellStyle name="s_Valuation _BS Csan CPC 02 &lt;SAP&gt;_Despesas ADM e COML (3)_1_Plan1_3-Balanço" xfId="28173"/>
    <cellStyle name="s_Valuation _BS Csan CPC 02 &lt;SAP&gt;_Despesas ADM e COML (3)_1_Plan1_3-Balanço 2" xfId="28174"/>
    <cellStyle name="s_Valuation _BS Csan CPC 02 &lt;SAP&gt;_Despesas ADM e COML (3)_1_Plan1_3-Balanço 2_15-FINANCEIRAS" xfId="28175"/>
    <cellStyle name="s_Valuation _BS Csan CPC 02 &lt;SAP&gt;_Despesas ADM e COML (3)_1_Plan1_3-Balanço_1" xfId="28176"/>
    <cellStyle name="s_Valuation _BS Csan CPC 02 &lt;SAP&gt;_Despesas ADM e COML (3)_1_Plan1_3-Balanço_1_Mapa variáveis" xfId="28177"/>
    <cellStyle name="s_Valuation _BS Csan CPC 02 &lt;SAP&gt;_Despesas ADM e COML (3)_1_Plan1_3-Balanço_1_Variavel" xfId="28178"/>
    <cellStyle name="s_Valuation _BS Csan CPC 02 &lt;SAP&gt;_Despesas ADM e COML (3)_1_Plan1_3-Balanço_15-FINANCEIRAS" xfId="28179"/>
    <cellStyle name="s_Valuation _BS Csan CPC 02 &lt;SAP&gt;_Despesas ADM e COML (3)_1_Plan1_3-Balanço_15-FINANCEIRAS_1" xfId="28180"/>
    <cellStyle name="s_Valuation _BS Csan CPC 02 &lt;SAP&gt;_Despesas ADM e COML (3)_1_Plan1_3-Balanço_2-DRE" xfId="28181"/>
    <cellStyle name="s_Valuation _BS Csan CPC 02 &lt;SAP&gt;_Despesas ADM e COML (3)_1_Plan1_3-Balanço_2-DRE 2" xfId="28182"/>
    <cellStyle name="s_Valuation _BS Csan CPC 02 &lt;SAP&gt;_Despesas ADM e COML (3)_1_Plan1_3-Balanço_2-DRE_3-Balanço" xfId="28183"/>
    <cellStyle name="s_Valuation _BS Csan CPC 02 &lt;SAP&gt;_Despesas ADM e COML (3)_1_Plan1_3-Balanço_2-DRE_3-Balanço_Mapa variáveis" xfId="28184"/>
    <cellStyle name="s_Valuation _BS Csan CPC 02 &lt;SAP&gt;_Despesas ADM e COML (3)_1_Plan1_3-Balanço_2-DRE_3-Balanço_Variavel" xfId="28185"/>
    <cellStyle name="s_Valuation _BS Csan CPC 02 &lt;SAP&gt;_Despesas ADM e COML (3)_1_Plan1_3-Balanço_2-DRE_Dep_Judiciais-Contingências" xfId="28186"/>
    <cellStyle name="s_Valuation _BS Csan CPC 02 &lt;SAP&gt;_Despesas ADM e COML (3)_1_Plan1_3-Balanço_2-DRE_DFC Gerencial" xfId="28187"/>
    <cellStyle name="s_Valuation _BS Csan CPC 02 &lt;SAP&gt;_Despesas ADM e COML (3)_1_Plan1_3-Balanço_2-DRE_DMPL" xfId="28188"/>
    <cellStyle name="s_Valuation _BS Csan CPC 02 &lt;SAP&gt;_Despesas ADM e COML (3)_1_Plan1_3-Balanço_2-DRE_Mapa variáveis" xfId="28189"/>
    <cellStyle name="s_Valuation _BS Csan CPC 02 &lt;SAP&gt;_Despesas ADM e COML (3)_1_Plan1_3-Balanço_2-DRE_Variavel" xfId="28190"/>
    <cellStyle name="s_Valuation _BS Csan CPC 02 &lt;SAP&gt;_Despesas ADM e COML (3)_1_Plan1_3-Balanço_3-Balanço" xfId="28191"/>
    <cellStyle name="s_Valuation _BS Csan CPC 02 &lt;SAP&gt;_Despesas ADM e COML (3)_1_Plan1_3-Balanço_3-Balanço_Mapa variáveis" xfId="28192"/>
    <cellStyle name="s_Valuation _BS Csan CPC 02 &lt;SAP&gt;_Despesas ADM e COML (3)_1_Plan1_3-Balanço_3-Balanço_Variavel" xfId="28193"/>
    <cellStyle name="s_Valuation _BS Csan CPC 02 &lt;SAP&gt;_Despesas ADM e COML (3)_1_Plan1_3-Balanço_7-Estoque" xfId="28194"/>
    <cellStyle name="s_Valuation _BS Csan CPC 02 &lt;SAP&gt;_Despesas ADM e COML (3)_1_Plan1_3-Balanço_Despesas operacionais " xfId="28195"/>
    <cellStyle name="s_Valuation _BS Csan CPC 02 &lt;SAP&gt;_Despesas ADM e COML (3)_1_Plan1_3-Balanço_Mapa variáveis" xfId="28196"/>
    <cellStyle name="s_Valuation _BS Csan CPC 02 &lt;SAP&gt;_Despesas ADM e COML (3)_1_Plan1_3-Balanço_P&amp;L Raízen Combs" xfId="28197"/>
    <cellStyle name="s_Valuation _BS Csan CPC 02 &lt;SAP&gt;_Despesas ADM e COML (3)_1_Plan1_3-Balanço_P&amp;L RUMO" xfId="28198"/>
    <cellStyle name="s_Valuation _BS Csan CPC 02 &lt;SAP&gt;_Despesas ADM e COML (3)_1_Plan1_3-Balanço_Variavel" xfId="28199"/>
    <cellStyle name="s_Valuation _BS Csan CPC 02 &lt;SAP&gt;_Despesas ADM e COML (3)_1_Plan1_3-Balanço_Working Capital" xfId="28200"/>
    <cellStyle name="s_Valuation _BS Csan CPC 02 &lt;SAP&gt;_Despesas ADM e COML (3)_1_Plan1_7-Estoque" xfId="28201"/>
    <cellStyle name="s_Valuation _BS Csan CPC 02 &lt;SAP&gt;_Despesas ADM e COML (3)_1_Plan1_Balanço" xfId="28202"/>
    <cellStyle name="s_Valuation _BS Csan CPC 02 &lt;SAP&gt;_Despesas ADM e COML (3)_1_Plan1_Balanço_Despesas operacionais " xfId="28203"/>
    <cellStyle name="s_Valuation _BS Csan CPC 02 &lt;SAP&gt;_Despesas ADM e COML (3)_1_Plan1_Balanço_Working Capital" xfId="28204"/>
    <cellStyle name="s_Valuation _BS Csan CPC 02 &lt;SAP&gt;_Despesas ADM e COML (3)_1_Plan1_CCL" xfId="28205"/>
    <cellStyle name="s_Valuation _BS Csan CPC 02 &lt;SAP&gt;_Despesas ADM e COML (3)_1_Plan1_CCL 2" xfId="28206"/>
    <cellStyle name="s_Valuation _BS Csan CPC 02 &lt;SAP&gt;_Despesas ADM e COML (3)_1_Plan1_CCL 2_15-FINANCEIRAS" xfId="28207"/>
    <cellStyle name="s_Valuation _BS Csan CPC 02 &lt;SAP&gt;_Despesas ADM e COML (3)_1_Plan1_CCL 2_Mapa variáveis" xfId="28208"/>
    <cellStyle name="s_Valuation _BS Csan CPC 02 &lt;SAP&gt;_Despesas ADM e COML (3)_1_Plan1_CCL 2_Variavel" xfId="28209"/>
    <cellStyle name="s_Valuation _BS Csan CPC 02 &lt;SAP&gt;_Despesas ADM e COML (3)_1_Plan1_CCL 3" xfId="28210"/>
    <cellStyle name="s_Valuation _BS Csan CPC 02 &lt;SAP&gt;_Despesas ADM e COML (3)_1_Plan1_CCL_15-FINANCEIRAS" xfId="28211"/>
    <cellStyle name="s_Valuation _BS Csan CPC 02 &lt;SAP&gt;_Despesas ADM e COML (3)_1_Plan1_CCL_15-FINANCEIRAS_1" xfId="28212"/>
    <cellStyle name="s_Valuation _BS Csan CPC 02 &lt;SAP&gt;_Despesas ADM e COML (3)_1_Plan1_CCL_2-DRE" xfId="28213"/>
    <cellStyle name="s_Valuation _BS Csan CPC 02 &lt;SAP&gt;_Despesas ADM e COML (3)_1_Plan1_CCL_2-DRE 2" xfId="28214"/>
    <cellStyle name="s_Valuation _BS Csan CPC 02 &lt;SAP&gt;_Despesas ADM e COML (3)_1_Plan1_CCL_2-DRE_3-Balanço" xfId="28215"/>
    <cellStyle name="s_Valuation _BS Csan CPC 02 &lt;SAP&gt;_Despesas ADM e COML (3)_1_Plan1_CCL_2-DRE_3-Balanço_Mapa variáveis" xfId="28216"/>
    <cellStyle name="s_Valuation _BS Csan CPC 02 &lt;SAP&gt;_Despesas ADM e COML (3)_1_Plan1_CCL_2-DRE_3-Balanço_Variavel" xfId="28217"/>
    <cellStyle name="s_Valuation _BS Csan CPC 02 &lt;SAP&gt;_Despesas ADM e COML (3)_1_Plan1_CCL_2-DRE_Dep_Judiciais-Contingências" xfId="28218"/>
    <cellStyle name="s_Valuation _BS Csan CPC 02 &lt;SAP&gt;_Despesas ADM e COML (3)_1_Plan1_CCL_2-DRE_DFC Gerencial" xfId="28219"/>
    <cellStyle name="s_Valuation _BS Csan CPC 02 &lt;SAP&gt;_Despesas ADM e COML (3)_1_Plan1_CCL_2-DRE_DMPL" xfId="28220"/>
    <cellStyle name="s_Valuation _BS Csan CPC 02 &lt;SAP&gt;_Despesas ADM e COML (3)_1_Plan1_CCL_2-DRE_Mapa variáveis" xfId="28221"/>
    <cellStyle name="s_Valuation _BS Csan CPC 02 &lt;SAP&gt;_Despesas ADM e COML (3)_1_Plan1_CCL_2-DRE_Variavel" xfId="28222"/>
    <cellStyle name="s_Valuation _BS Csan CPC 02 &lt;SAP&gt;_Despesas ADM e COML (3)_1_Plan1_CCL_3-Balanço" xfId="28223"/>
    <cellStyle name="s_Valuation _BS Csan CPC 02 &lt;SAP&gt;_Despesas ADM e COML (3)_1_Plan1_CCL_3-Balanço 2" xfId="28224"/>
    <cellStyle name="s_Valuation _BS Csan CPC 02 &lt;SAP&gt;_Despesas ADM e COML (3)_1_Plan1_CCL_3-Balanço 2_15-FINANCEIRAS" xfId="28225"/>
    <cellStyle name="s_Valuation _BS Csan CPC 02 &lt;SAP&gt;_Despesas ADM e COML (3)_1_Plan1_CCL_3-Balanço_1" xfId="28226"/>
    <cellStyle name="s_Valuation _BS Csan CPC 02 &lt;SAP&gt;_Despesas ADM e COML (3)_1_Plan1_CCL_3-Balanço_1_Mapa variáveis" xfId="28227"/>
    <cellStyle name="s_Valuation _BS Csan CPC 02 &lt;SAP&gt;_Despesas ADM e COML (3)_1_Plan1_CCL_3-Balanço_1_Variavel" xfId="28228"/>
    <cellStyle name="s_Valuation _BS Csan CPC 02 &lt;SAP&gt;_Despesas ADM e COML (3)_1_Plan1_CCL_3-Balanço_15-FINANCEIRAS" xfId="28229"/>
    <cellStyle name="s_Valuation _BS Csan CPC 02 &lt;SAP&gt;_Despesas ADM e COML (3)_1_Plan1_CCL_3-Balanço_15-FINANCEIRAS_1" xfId="28230"/>
    <cellStyle name="s_Valuation _BS Csan CPC 02 &lt;SAP&gt;_Despesas ADM e COML (3)_1_Plan1_CCL_3-Balanço_2-DRE" xfId="28231"/>
    <cellStyle name="s_Valuation _BS Csan CPC 02 &lt;SAP&gt;_Despesas ADM e COML (3)_1_Plan1_CCL_3-Balanço_2-DRE 2" xfId="28232"/>
    <cellStyle name="s_Valuation _BS Csan CPC 02 &lt;SAP&gt;_Despesas ADM e COML (3)_1_Plan1_CCL_3-Balanço_2-DRE_3-Balanço" xfId="28233"/>
    <cellStyle name="s_Valuation _BS Csan CPC 02 &lt;SAP&gt;_Despesas ADM e COML (3)_1_Plan1_CCL_3-Balanço_2-DRE_3-Balanço_Mapa variáveis" xfId="28234"/>
    <cellStyle name="s_Valuation _BS Csan CPC 02 &lt;SAP&gt;_Despesas ADM e COML (3)_1_Plan1_CCL_3-Balanço_2-DRE_3-Balanço_Variavel" xfId="28235"/>
    <cellStyle name="s_Valuation _BS Csan CPC 02 &lt;SAP&gt;_Despesas ADM e COML (3)_1_Plan1_CCL_3-Balanço_2-DRE_Dep_Judiciais-Contingências" xfId="28236"/>
    <cellStyle name="s_Valuation _BS Csan CPC 02 &lt;SAP&gt;_Despesas ADM e COML (3)_1_Plan1_CCL_3-Balanço_2-DRE_DFC Gerencial" xfId="28237"/>
    <cellStyle name="s_Valuation _BS Csan CPC 02 &lt;SAP&gt;_Despesas ADM e COML (3)_1_Plan1_CCL_3-Balanço_2-DRE_DMPL" xfId="28238"/>
    <cellStyle name="s_Valuation _BS Csan CPC 02 &lt;SAP&gt;_Despesas ADM e COML (3)_1_Plan1_CCL_3-Balanço_2-DRE_Mapa variáveis" xfId="28239"/>
    <cellStyle name="s_Valuation _BS Csan CPC 02 &lt;SAP&gt;_Despesas ADM e COML (3)_1_Plan1_CCL_3-Balanço_2-DRE_Variavel" xfId="28240"/>
    <cellStyle name="s_Valuation _BS Csan CPC 02 &lt;SAP&gt;_Despesas ADM e COML (3)_1_Plan1_CCL_3-Balanço_3-Balanço" xfId="28241"/>
    <cellStyle name="s_Valuation _BS Csan CPC 02 &lt;SAP&gt;_Despesas ADM e COML (3)_1_Plan1_CCL_3-Balanço_3-Balanço_Mapa variáveis" xfId="28242"/>
    <cellStyle name="s_Valuation _BS Csan CPC 02 &lt;SAP&gt;_Despesas ADM e COML (3)_1_Plan1_CCL_3-Balanço_3-Balanço_Variavel" xfId="28243"/>
    <cellStyle name="s_Valuation _BS Csan CPC 02 &lt;SAP&gt;_Despesas ADM e COML (3)_1_Plan1_CCL_3-Balanço_7-Estoque" xfId="28244"/>
    <cellStyle name="s_Valuation _BS Csan CPC 02 &lt;SAP&gt;_Despesas ADM e COML (3)_1_Plan1_CCL_3-Balanço_Despesas operacionais " xfId="28245"/>
    <cellStyle name="s_Valuation _BS Csan CPC 02 &lt;SAP&gt;_Despesas ADM e COML (3)_1_Plan1_CCL_3-Balanço_Mapa variáveis" xfId="28246"/>
    <cellStyle name="s_Valuation _BS Csan CPC 02 &lt;SAP&gt;_Despesas ADM e COML (3)_1_Plan1_CCL_3-Balanço_P&amp;L Raízen Combs" xfId="28247"/>
    <cellStyle name="s_Valuation _BS Csan CPC 02 &lt;SAP&gt;_Despesas ADM e COML (3)_1_Plan1_CCL_3-Balanço_P&amp;L RUMO" xfId="28248"/>
    <cellStyle name="s_Valuation _BS Csan CPC 02 &lt;SAP&gt;_Despesas ADM e COML (3)_1_Plan1_CCL_3-Balanço_Variavel" xfId="28249"/>
    <cellStyle name="s_Valuation _BS Csan CPC 02 &lt;SAP&gt;_Despesas ADM e COML (3)_1_Plan1_CCL_3-Balanço_Working Capital" xfId="28250"/>
    <cellStyle name="s_Valuation _BS Csan CPC 02 &lt;SAP&gt;_Despesas ADM e COML (3)_1_Plan1_CCL_7-Estoque" xfId="28251"/>
    <cellStyle name="s_Valuation _BS Csan CPC 02 &lt;SAP&gt;_Despesas ADM e COML (3)_1_Plan1_CCL_Balanço" xfId="28252"/>
    <cellStyle name="s_Valuation _BS Csan CPC 02 &lt;SAP&gt;_Despesas ADM e COML (3)_1_Plan1_CCL_Balanço_Despesas operacionais " xfId="28253"/>
    <cellStyle name="s_Valuation _BS Csan CPC 02 &lt;SAP&gt;_Despesas ADM e COML (3)_1_Plan1_CCL_Balanço_Working Capital" xfId="28254"/>
    <cellStyle name="s_Valuation _BS Csan CPC 02 &lt;SAP&gt;_Despesas ADM e COML (3)_1_Plan1_CCL_Despesas operacionais " xfId="28255"/>
    <cellStyle name="s_Valuation _BS Csan CPC 02 &lt;SAP&gt;_Despesas ADM e COML (3)_1_Plan1_CCL_IR Diferido" xfId="28256"/>
    <cellStyle name="s_Valuation _BS Csan CPC 02 &lt;SAP&gt;_Despesas ADM e COML (3)_1_Plan1_CCL_Mapa variáveis" xfId="28257"/>
    <cellStyle name="s_Valuation _BS Csan CPC 02 &lt;SAP&gt;_Despesas ADM e COML (3)_1_Plan1_CCL_P&amp;L Raízen Combs" xfId="28258"/>
    <cellStyle name="s_Valuation _BS Csan CPC 02 &lt;SAP&gt;_Despesas ADM e COML (3)_1_Plan1_CCL_P&amp;L RUMO" xfId="28259"/>
    <cellStyle name="s_Valuation _BS Csan CPC 02 &lt;SAP&gt;_Despesas ADM e COML (3)_1_Plan1_CCL_Variavel" xfId="28260"/>
    <cellStyle name="s_Valuation _BS Csan CPC 02 &lt;SAP&gt;_Despesas ADM e COML (3)_1_Plan1_CCL_Working Capital" xfId="28261"/>
    <cellStyle name="s_Valuation _BS Csan CPC 02 &lt;SAP&gt;_Despesas ADM e COML (3)_1_Plan1_Despesas operacionais " xfId="28262"/>
    <cellStyle name="s_Valuation _BS Csan CPC 02 &lt;SAP&gt;_Despesas ADM e COML (3)_1_Plan1_Diferenças outubro CAN- (2)" xfId="28263"/>
    <cellStyle name="s_Valuation _BS Csan CPC 02 &lt;SAP&gt;_Despesas ADM e COML (3)_1_Plan1_Diferenças outubro CAN- (2) 2" xfId="28264"/>
    <cellStyle name="s_Valuation _BS Csan CPC 02 &lt;SAP&gt;_Despesas ADM e COML (3)_1_Plan1_Diferenças outubro CAN- (2) 2_15-FINANCEIRAS" xfId="28265"/>
    <cellStyle name="s_Valuation _BS Csan CPC 02 &lt;SAP&gt;_Despesas ADM e COML (3)_1_Plan1_Diferenças outubro CAN- (2) 2_Mapa variáveis" xfId="28266"/>
    <cellStyle name="s_Valuation _BS Csan CPC 02 &lt;SAP&gt;_Despesas ADM e COML (3)_1_Plan1_Diferenças outubro CAN- (2) 2_Variavel" xfId="28267"/>
    <cellStyle name="s_Valuation _BS Csan CPC 02 &lt;SAP&gt;_Despesas ADM e COML (3)_1_Plan1_Diferenças outubro CAN- (2) 3" xfId="28268"/>
    <cellStyle name="s_Valuation _BS Csan CPC 02 &lt;SAP&gt;_Despesas ADM e COML (3)_1_Plan1_Diferenças outubro CAN- (2)_15-FINANCEIRAS" xfId="28269"/>
    <cellStyle name="s_Valuation _BS Csan CPC 02 &lt;SAP&gt;_Despesas ADM e COML (3)_1_Plan1_Diferenças outubro CAN- (2)_15-FINANCEIRAS_1" xfId="28270"/>
    <cellStyle name="s_Valuation _BS Csan CPC 02 &lt;SAP&gt;_Despesas ADM e COML (3)_1_Plan1_Diferenças outubro CAN- (2)_2-DRE" xfId="28271"/>
    <cellStyle name="s_Valuation _BS Csan CPC 02 &lt;SAP&gt;_Despesas ADM e COML (3)_1_Plan1_Diferenças outubro CAN- (2)_2-DRE 2" xfId="28272"/>
    <cellStyle name="s_Valuation _BS Csan CPC 02 &lt;SAP&gt;_Despesas ADM e COML (3)_1_Plan1_Diferenças outubro CAN- (2)_2-DRE_3-Balanço" xfId="28273"/>
    <cellStyle name="s_Valuation _BS Csan CPC 02 &lt;SAP&gt;_Despesas ADM e COML (3)_1_Plan1_Diferenças outubro CAN- (2)_2-DRE_3-Balanço_Mapa variáveis" xfId="28274"/>
    <cellStyle name="s_Valuation _BS Csan CPC 02 &lt;SAP&gt;_Despesas ADM e COML (3)_1_Plan1_Diferenças outubro CAN- (2)_2-DRE_3-Balanço_Variavel" xfId="28275"/>
    <cellStyle name="s_Valuation _BS Csan CPC 02 &lt;SAP&gt;_Despesas ADM e COML (3)_1_Plan1_Diferenças outubro CAN- (2)_2-DRE_Dep_Judiciais-Contingências" xfId="28276"/>
    <cellStyle name="s_Valuation _BS Csan CPC 02 &lt;SAP&gt;_Despesas ADM e COML (3)_1_Plan1_Diferenças outubro CAN- (2)_2-DRE_DFC Gerencial" xfId="28277"/>
    <cellStyle name="s_Valuation _BS Csan CPC 02 &lt;SAP&gt;_Despesas ADM e COML (3)_1_Plan1_Diferenças outubro CAN- (2)_2-DRE_DMPL" xfId="28278"/>
    <cellStyle name="s_Valuation _BS Csan CPC 02 &lt;SAP&gt;_Despesas ADM e COML (3)_1_Plan1_Diferenças outubro CAN- (2)_2-DRE_Mapa variáveis" xfId="28279"/>
    <cellStyle name="s_Valuation _BS Csan CPC 02 &lt;SAP&gt;_Despesas ADM e COML (3)_1_Plan1_Diferenças outubro CAN- (2)_2-DRE_Variavel" xfId="28280"/>
    <cellStyle name="s_Valuation _BS Csan CPC 02 &lt;SAP&gt;_Despesas ADM e COML (3)_1_Plan1_Diferenças outubro CAN- (2)_3-Balanço" xfId="28281"/>
    <cellStyle name="s_Valuation _BS Csan CPC 02 &lt;SAP&gt;_Despesas ADM e COML (3)_1_Plan1_Diferenças outubro CAN- (2)_3-Balanço 2" xfId="28282"/>
    <cellStyle name="s_Valuation _BS Csan CPC 02 &lt;SAP&gt;_Despesas ADM e COML (3)_1_Plan1_Diferenças outubro CAN- (2)_3-Balanço 2_15-FINANCEIRAS" xfId="28283"/>
    <cellStyle name="s_Valuation _BS Csan CPC 02 &lt;SAP&gt;_Despesas ADM e COML (3)_1_Plan1_Diferenças outubro CAN- (2)_3-Balanço_1" xfId="28284"/>
    <cellStyle name="s_Valuation _BS Csan CPC 02 &lt;SAP&gt;_Despesas ADM e COML (3)_1_Plan1_Diferenças outubro CAN- (2)_3-Balanço_1_Mapa variáveis" xfId="28285"/>
    <cellStyle name="s_Valuation _BS Csan CPC 02 &lt;SAP&gt;_Despesas ADM e COML (3)_1_Plan1_Diferenças outubro CAN- (2)_3-Balanço_1_Variavel" xfId="28286"/>
    <cellStyle name="s_Valuation _BS Csan CPC 02 &lt;SAP&gt;_Despesas ADM e COML (3)_1_Plan1_Diferenças outubro CAN- (2)_3-Balanço_15-FINANCEIRAS" xfId="28287"/>
    <cellStyle name="s_Valuation _BS Csan CPC 02 &lt;SAP&gt;_Despesas ADM e COML (3)_1_Plan1_Diferenças outubro CAN- (2)_3-Balanço_15-FINANCEIRAS_1" xfId="28288"/>
    <cellStyle name="s_Valuation _BS Csan CPC 02 &lt;SAP&gt;_Despesas ADM e COML (3)_1_Plan1_Diferenças outubro CAN- (2)_3-Balanço_2-DRE" xfId="28289"/>
    <cellStyle name="s_Valuation _BS Csan CPC 02 &lt;SAP&gt;_Despesas ADM e COML (3)_1_Plan1_Diferenças outubro CAN- (2)_3-Balanço_2-DRE 2" xfId="28290"/>
    <cellStyle name="s_Valuation _BS Csan CPC 02 &lt;SAP&gt;_Despesas ADM e COML (3)_1_Plan1_Diferenças outubro CAN- (2)_3-Balanço_2-DRE_3-Balanço" xfId="28291"/>
    <cellStyle name="s_Valuation _BS Csan CPC 02 &lt;SAP&gt;_Despesas ADM e COML (3)_1_Plan1_Diferenças outubro CAN- (2)_3-Balanço_2-DRE_3-Balanço_Mapa variáveis" xfId="28292"/>
    <cellStyle name="s_Valuation _BS Csan CPC 02 &lt;SAP&gt;_Despesas ADM e COML (3)_1_Plan1_Diferenças outubro CAN- (2)_3-Balanço_2-DRE_3-Balanço_Variavel" xfId="28293"/>
    <cellStyle name="s_Valuation _BS Csan CPC 02 &lt;SAP&gt;_Despesas ADM e COML (3)_1_Plan1_Diferenças outubro CAN- (2)_3-Balanço_2-DRE_Dep_Judiciais-Contingências" xfId="28294"/>
    <cellStyle name="s_Valuation _BS Csan CPC 02 &lt;SAP&gt;_Despesas ADM e COML (3)_1_Plan1_Diferenças outubro CAN- (2)_3-Balanço_2-DRE_DFC Gerencial" xfId="28295"/>
    <cellStyle name="s_Valuation _BS Csan CPC 02 &lt;SAP&gt;_Despesas ADM e COML (3)_1_Plan1_Diferenças outubro CAN- (2)_3-Balanço_2-DRE_DMPL" xfId="28296"/>
    <cellStyle name="s_Valuation _BS Csan CPC 02 &lt;SAP&gt;_Despesas ADM e COML (3)_1_Plan1_Diferenças outubro CAN- (2)_3-Balanço_2-DRE_Mapa variáveis" xfId="28297"/>
    <cellStyle name="s_Valuation _BS Csan CPC 02 &lt;SAP&gt;_Despesas ADM e COML (3)_1_Plan1_Diferenças outubro CAN- (2)_3-Balanço_2-DRE_Variavel" xfId="28298"/>
    <cellStyle name="s_Valuation _BS Csan CPC 02 &lt;SAP&gt;_Despesas ADM e COML (3)_1_Plan1_Diferenças outubro CAN- (2)_3-Balanço_3-Balanço" xfId="28299"/>
    <cellStyle name="s_Valuation _BS Csan CPC 02 &lt;SAP&gt;_Despesas ADM e COML (3)_1_Plan1_Diferenças outubro CAN- (2)_3-Balanço_3-Balanço_Mapa variáveis" xfId="28300"/>
    <cellStyle name="s_Valuation _BS Csan CPC 02 &lt;SAP&gt;_Despesas ADM e COML (3)_1_Plan1_Diferenças outubro CAN- (2)_3-Balanço_3-Balanço_Variavel" xfId="28301"/>
    <cellStyle name="s_Valuation _BS Csan CPC 02 &lt;SAP&gt;_Despesas ADM e COML (3)_1_Plan1_Diferenças outubro CAN- (2)_3-Balanço_7-Estoque" xfId="28302"/>
    <cellStyle name="s_Valuation _BS Csan CPC 02 &lt;SAP&gt;_Despesas ADM e COML (3)_1_Plan1_Diferenças outubro CAN- (2)_3-Balanço_Despesas operacionais " xfId="28303"/>
    <cellStyle name="s_Valuation _BS Csan CPC 02 &lt;SAP&gt;_Despesas ADM e COML (3)_1_Plan1_Diferenças outubro CAN- (2)_3-Balanço_Mapa variáveis" xfId="28304"/>
    <cellStyle name="s_Valuation _BS Csan CPC 02 &lt;SAP&gt;_Despesas ADM e COML (3)_1_Plan1_Diferenças outubro CAN- (2)_3-Balanço_P&amp;L Raízen Combs" xfId="28305"/>
    <cellStyle name="s_Valuation _BS Csan CPC 02 &lt;SAP&gt;_Despesas ADM e COML (3)_1_Plan1_Diferenças outubro CAN- (2)_3-Balanço_P&amp;L RUMO" xfId="28306"/>
    <cellStyle name="s_Valuation _BS Csan CPC 02 &lt;SAP&gt;_Despesas ADM e COML (3)_1_Plan1_Diferenças outubro CAN- (2)_3-Balanço_Variavel" xfId="28307"/>
    <cellStyle name="s_Valuation _BS Csan CPC 02 &lt;SAP&gt;_Despesas ADM e COML (3)_1_Plan1_Diferenças outubro CAN- (2)_3-Balanço_Working Capital" xfId="28308"/>
    <cellStyle name="s_Valuation _BS Csan CPC 02 &lt;SAP&gt;_Despesas ADM e COML (3)_1_Plan1_Diferenças outubro CAN- (2)_7-Estoque" xfId="28309"/>
    <cellStyle name="s_Valuation _BS Csan CPC 02 &lt;SAP&gt;_Despesas ADM e COML (3)_1_Plan1_Diferenças outubro CAN- (2)_Balanço" xfId="28310"/>
    <cellStyle name="s_Valuation _BS Csan CPC 02 &lt;SAP&gt;_Despesas ADM e COML (3)_1_Plan1_Diferenças outubro CAN- (2)_Balanço_Despesas operacionais " xfId="28311"/>
    <cellStyle name="s_Valuation _BS Csan CPC 02 &lt;SAP&gt;_Despesas ADM e COML (3)_1_Plan1_Diferenças outubro CAN- (2)_Balanço_Working Capital" xfId="28312"/>
    <cellStyle name="s_Valuation _BS Csan CPC 02 &lt;SAP&gt;_Despesas ADM e COML (3)_1_Plan1_Diferenças outubro CAN- (2)_Despesas operacionais " xfId="28313"/>
    <cellStyle name="s_Valuation _BS Csan CPC 02 &lt;SAP&gt;_Despesas ADM e COML (3)_1_Plan1_Diferenças outubro CAN- (2)_IR Diferido" xfId="28314"/>
    <cellStyle name="s_Valuation _BS Csan CPC 02 &lt;SAP&gt;_Despesas ADM e COML (3)_1_Plan1_Diferenças outubro CAN- (2)_Mapa variáveis" xfId="28315"/>
    <cellStyle name="s_Valuation _BS Csan CPC 02 &lt;SAP&gt;_Despesas ADM e COML (3)_1_Plan1_Diferenças outubro CAN- (2)_P&amp;L Raízen Combs" xfId="28316"/>
    <cellStyle name="s_Valuation _BS Csan CPC 02 &lt;SAP&gt;_Despesas ADM e COML (3)_1_Plan1_Diferenças outubro CAN- (2)_P&amp;L RUMO" xfId="28317"/>
    <cellStyle name="s_Valuation _BS Csan CPC 02 &lt;SAP&gt;_Despesas ADM e COML (3)_1_Plan1_Diferenças outubro CAN- (2)_Variavel" xfId="28318"/>
    <cellStyle name="s_Valuation _BS Csan CPC 02 &lt;SAP&gt;_Despesas ADM e COML (3)_1_Plan1_Diferenças outubro CAN- (2)_Working Capital" xfId="28319"/>
    <cellStyle name="s_Valuation _BS Csan CPC 02 &lt;SAP&gt;_Despesas ADM e COML (3)_1_Plan1_IR Diferido" xfId="28320"/>
    <cellStyle name="s_Valuation _BS Csan CPC 02 &lt;SAP&gt;_Despesas ADM e COML (3)_1_Plan1_Mapa variáveis" xfId="28321"/>
    <cellStyle name="s_Valuation _BS Csan CPC 02 &lt;SAP&gt;_Despesas ADM e COML (3)_1_Plan1_P&amp;L Raízen Combs" xfId="28322"/>
    <cellStyle name="s_Valuation _BS Csan CPC 02 &lt;SAP&gt;_Despesas ADM e COML (3)_1_Plan1_P&amp;L RUMO" xfId="28323"/>
    <cellStyle name="s_Valuation _BS Csan CPC 02 &lt;SAP&gt;_Despesas ADM e COML (3)_1_Plan1_Query C.Custos SF 10-11" xfId="28324"/>
    <cellStyle name="s_Valuation _BS Csan CPC 02 &lt;SAP&gt;_Despesas ADM e COML (3)_1_Plan1_Query C.Custos SF 10-11 2" xfId="28325"/>
    <cellStyle name="s_Valuation _BS Csan CPC 02 &lt;SAP&gt;_Despesas ADM e COML (3)_1_Plan1_Query C.Custos SF 10-11 2_15-FINANCEIRAS" xfId="28326"/>
    <cellStyle name="s_Valuation _BS Csan CPC 02 &lt;SAP&gt;_Despesas ADM e COML (3)_1_Plan1_Query C.Custos SF 10-11 2_Mapa variáveis" xfId="28327"/>
    <cellStyle name="s_Valuation _BS Csan CPC 02 &lt;SAP&gt;_Despesas ADM e COML (3)_1_Plan1_Query C.Custos SF 10-11 2_Variavel" xfId="28328"/>
    <cellStyle name="s_Valuation _BS Csan CPC 02 &lt;SAP&gt;_Despesas ADM e COML (3)_1_Plan1_Query C.Custos SF 10-11 3" xfId="28329"/>
    <cellStyle name="s_Valuation _BS Csan CPC 02 &lt;SAP&gt;_Despesas ADM e COML (3)_1_Plan1_Query C.Custos SF 10-11_15-FINANCEIRAS" xfId="28330"/>
    <cellStyle name="s_Valuation _BS Csan CPC 02 &lt;SAP&gt;_Despesas ADM e COML (3)_1_Plan1_Query C.Custos SF 10-11_15-FINANCEIRAS_1" xfId="28331"/>
    <cellStyle name="s_Valuation _BS Csan CPC 02 &lt;SAP&gt;_Despesas ADM e COML (3)_1_Plan1_Query C.Custos SF 10-11_2-DRE" xfId="28332"/>
    <cellStyle name="s_Valuation _BS Csan CPC 02 &lt;SAP&gt;_Despesas ADM e COML (3)_1_Plan1_Query C.Custos SF 10-11_2-DRE 2" xfId="28333"/>
    <cellStyle name="s_Valuation _BS Csan CPC 02 &lt;SAP&gt;_Despesas ADM e COML (3)_1_Plan1_Query C.Custos SF 10-11_2-DRE_3-Balanço" xfId="28334"/>
    <cellStyle name="s_Valuation _BS Csan CPC 02 &lt;SAP&gt;_Despesas ADM e COML (3)_1_Plan1_Query C.Custos SF 10-11_2-DRE_3-Balanço_Mapa variáveis" xfId="28335"/>
    <cellStyle name="s_Valuation _BS Csan CPC 02 &lt;SAP&gt;_Despesas ADM e COML (3)_1_Plan1_Query C.Custos SF 10-11_2-DRE_3-Balanço_Variavel" xfId="28336"/>
    <cellStyle name="s_Valuation _BS Csan CPC 02 &lt;SAP&gt;_Despesas ADM e COML (3)_1_Plan1_Query C.Custos SF 10-11_2-DRE_Dep_Judiciais-Contingências" xfId="28337"/>
    <cellStyle name="s_Valuation _BS Csan CPC 02 &lt;SAP&gt;_Despesas ADM e COML (3)_1_Plan1_Query C.Custos SF 10-11_2-DRE_DFC Gerencial" xfId="28338"/>
    <cellStyle name="s_Valuation _BS Csan CPC 02 &lt;SAP&gt;_Despesas ADM e COML (3)_1_Plan1_Query C.Custos SF 10-11_2-DRE_DMPL" xfId="28339"/>
    <cellStyle name="s_Valuation _BS Csan CPC 02 &lt;SAP&gt;_Despesas ADM e COML (3)_1_Plan1_Query C.Custos SF 10-11_2-DRE_Mapa variáveis" xfId="28340"/>
    <cellStyle name="s_Valuation _BS Csan CPC 02 &lt;SAP&gt;_Despesas ADM e COML (3)_1_Plan1_Query C.Custos SF 10-11_2-DRE_Variavel" xfId="28341"/>
    <cellStyle name="s_Valuation _BS Csan CPC 02 &lt;SAP&gt;_Despesas ADM e COML (3)_1_Plan1_Query C.Custos SF 10-11_3-Balanço" xfId="28342"/>
    <cellStyle name="s_Valuation _BS Csan CPC 02 &lt;SAP&gt;_Despesas ADM e COML (3)_1_Plan1_Query C.Custos SF 10-11_3-Balanço 2" xfId="28343"/>
    <cellStyle name="s_Valuation _BS Csan CPC 02 &lt;SAP&gt;_Despesas ADM e COML (3)_1_Plan1_Query C.Custos SF 10-11_3-Balanço 2_15-FINANCEIRAS" xfId="28344"/>
    <cellStyle name="s_Valuation _BS Csan CPC 02 &lt;SAP&gt;_Despesas ADM e COML (3)_1_Plan1_Query C.Custos SF 10-11_3-Balanço_1" xfId="28345"/>
    <cellStyle name="s_Valuation _BS Csan CPC 02 &lt;SAP&gt;_Despesas ADM e COML (3)_1_Plan1_Query C.Custos SF 10-11_3-Balanço_1_Mapa variáveis" xfId="28346"/>
    <cellStyle name="s_Valuation _BS Csan CPC 02 &lt;SAP&gt;_Despesas ADM e COML (3)_1_Plan1_Query C.Custos SF 10-11_3-Balanço_1_Variavel" xfId="28347"/>
    <cellStyle name="s_Valuation _BS Csan CPC 02 &lt;SAP&gt;_Despesas ADM e COML (3)_1_Plan1_Query C.Custos SF 10-11_3-Balanço_15-FINANCEIRAS" xfId="28348"/>
    <cellStyle name="s_Valuation _BS Csan CPC 02 &lt;SAP&gt;_Despesas ADM e COML (3)_1_Plan1_Query C.Custos SF 10-11_3-Balanço_15-FINANCEIRAS_1" xfId="28349"/>
    <cellStyle name="s_Valuation _BS Csan CPC 02 &lt;SAP&gt;_Despesas ADM e COML (3)_1_Plan1_Query C.Custos SF 10-11_3-Balanço_2-DRE" xfId="28350"/>
    <cellStyle name="s_Valuation _BS Csan CPC 02 &lt;SAP&gt;_Despesas ADM e COML (3)_1_Plan1_Query C.Custos SF 10-11_3-Balanço_2-DRE 2" xfId="28351"/>
    <cellStyle name="s_Valuation _BS Csan CPC 02 &lt;SAP&gt;_Despesas ADM e COML (3)_1_Plan1_Query C.Custos SF 10-11_3-Balanço_2-DRE_3-Balanço" xfId="28352"/>
    <cellStyle name="s_Valuation _BS Csan CPC 02 &lt;SAP&gt;_Despesas ADM e COML (3)_1_Plan1_Query C.Custos SF 10-11_3-Balanço_2-DRE_3-Balanço_Mapa variáveis" xfId="28353"/>
    <cellStyle name="s_Valuation _BS Csan CPC 02 &lt;SAP&gt;_Despesas ADM e COML (3)_1_Plan1_Query C.Custos SF 10-11_3-Balanço_2-DRE_3-Balanço_Variavel" xfId="28354"/>
    <cellStyle name="s_Valuation _BS Csan CPC 02 &lt;SAP&gt;_Despesas ADM e COML (3)_1_Plan1_Query C.Custos SF 10-11_3-Balanço_2-DRE_Dep_Judiciais-Contingências" xfId="28355"/>
    <cellStyle name="s_Valuation _BS Csan CPC 02 &lt;SAP&gt;_Despesas ADM e COML (3)_1_Plan1_Query C.Custos SF 10-11_3-Balanço_2-DRE_DFC Gerencial" xfId="28356"/>
    <cellStyle name="s_Valuation _BS Csan CPC 02 &lt;SAP&gt;_Despesas ADM e COML (3)_1_Plan1_Query C.Custos SF 10-11_3-Balanço_2-DRE_DMPL" xfId="28357"/>
    <cellStyle name="s_Valuation _BS Csan CPC 02 &lt;SAP&gt;_Despesas ADM e COML (3)_1_Plan1_Query C.Custos SF 10-11_3-Balanço_2-DRE_Mapa variáveis" xfId="28358"/>
    <cellStyle name="s_Valuation _BS Csan CPC 02 &lt;SAP&gt;_Despesas ADM e COML (3)_1_Plan1_Query C.Custos SF 10-11_3-Balanço_2-DRE_Variavel" xfId="28359"/>
    <cellStyle name="s_Valuation _BS Csan CPC 02 &lt;SAP&gt;_Despesas ADM e COML (3)_1_Plan1_Query C.Custos SF 10-11_3-Balanço_3-Balanço" xfId="28360"/>
    <cellStyle name="s_Valuation _BS Csan CPC 02 &lt;SAP&gt;_Despesas ADM e COML (3)_1_Plan1_Query C.Custos SF 10-11_3-Balanço_3-Balanço_Mapa variáveis" xfId="28361"/>
    <cellStyle name="s_Valuation _BS Csan CPC 02 &lt;SAP&gt;_Despesas ADM e COML (3)_1_Plan1_Query C.Custos SF 10-11_3-Balanço_3-Balanço_Variavel" xfId="28362"/>
    <cellStyle name="s_Valuation _BS Csan CPC 02 &lt;SAP&gt;_Despesas ADM e COML (3)_1_Plan1_Query C.Custos SF 10-11_3-Balanço_7-Estoque" xfId="28363"/>
    <cellStyle name="s_Valuation _BS Csan CPC 02 &lt;SAP&gt;_Despesas ADM e COML (3)_1_Plan1_Query C.Custos SF 10-11_3-Balanço_Despesas operacionais " xfId="28364"/>
    <cellStyle name="s_Valuation _BS Csan CPC 02 &lt;SAP&gt;_Despesas ADM e COML (3)_1_Plan1_Query C.Custos SF 10-11_3-Balanço_Mapa variáveis" xfId="28365"/>
    <cellStyle name="s_Valuation _BS Csan CPC 02 &lt;SAP&gt;_Despesas ADM e COML (3)_1_Plan1_Query C.Custos SF 10-11_3-Balanço_P&amp;L Raízen Combs" xfId="28366"/>
    <cellStyle name="s_Valuation _BS Csan CPC 02 &lt;SAP&gt;_Despesas ADM e COML (3)_1_Plan1_Query C.Custos SF 10-11_3-Balanço_P&amp;L RUMO" xfId="28367"/>
    <cellStyle name="s_Valuation _BS Csan CPC 02 &lt;SAP&gt;_Despesas ADM e COML (3)_1_Plan1_Query C.Custos SF 10-11_3-Balanço_Variavel" xfId="28368"/>
    <cellStyle name="s_Valuation _BS Csan CPC 02 &lt;SAP&gt;_Despesas ADM e COML (3)_1_Plan1_Query C.Custos SF 10-11_3-Balanço_Working Capital" xfId="28369"/>
    <cellStyle name="s_Valuation _BS Csan CPC 02 &lt;SAP&gt;_Despesas ADM e COML (3)_1_Plan1_Query C.Custos SF 10-11_7-Estoque" xfId="28370"/>
    <cellStyle name="s_Valuation _BS Csan CPC 02 &lt;SAP&gt;_Despesas ADM e COML (3)_1_Plan1_Query C.Custos SF 10-11_Balanço" xfId="28371"/>
    <cellStyle name="s_Valuation _BS Csan CPC 02 &lt;SAP&gt;_Despesas ADM e COML (3)_1_Plan1_Query C.Custos SF 10-11_Balanço_Despesas operacionais " xfId="28372"/>
    <cellStyle name="s_Valuation _BS Csan CPC 02 &lt;SAP&gt;_Despesas ADM e COML (3)_1_Plan1_Query C.Custos SF 10-11_Balanço_Working Capital" xfId="28373"/>
    <cellStyle name="s_Valuation _BS Csan CPC 02 &lt;SAP&gt;_Despesas ADM e COML (3)_1_Plan1_Query C.Custos SF 10-11_Despesas operacionais " xfId="28374"/>
    <cellStyle name="s_Valuation _BS Csan CPC 02 &lt;SAP&gt;_Despesas ADM e COML (3)_1_Plan1_Query C.Custos SF 10-11_IR Diferido" xfId="28375"/>
    <cellStyle name="s_Valuation _BS Csan CPC 02 &lt;SAP&gt;_Despesas ADM e COML (3)_1_Plan1_Query C.Custos SF 10-11_Mapa variáveis" xfId="28376"/>
    <cellStyle name="s_Valuation _BS Csan CPC 02 &lt;SAP&gt;_Despesas ADM e COML (3)_1_Plan1_Query C.Custos SF 10-11_P&amp;L Raízen Combs" xfId="28377"/>
    <cellStyle name="s_Valuation _BS Csan CPC 02 &lt;SAP&gt;_Despesas ADM e COML (3)_1_Plan1_Query C.Custos SF 10-11_P&amp;L RUMO" xfId="28378"/>
    <cellStyle name="s_Valuation _BS Csan CPC 02 &lt;SAP&gt;_Despesas ADM e COML (3)_1_Plan1_Query C.Custos SF 10-11_Variavel" xfId="28379"/>
    <cellStyle name="s_Valuation _BS Csan CPC 02 &lt;SAP&gt;_Despesas ADM e COML (3)_1_Plan1_Query C.Custos SF 10-11_Working Capital" xfId="28380"/>
    <cellStyle name="s_Valuation _BS Csan CPC 02 &lt;SAP&gt;_Despesas ADM e COML (3)_1_Plan1_Variavel" xfId="28381"/>
    <cellStyle name="s_Valuation _BS Csan CPC 02 &lt;SAP&gt;_Despesas ADM e COML (3)_1_Plan1_Working Capital" xfId="28382"/>
    <cellStyle name="s_Valuation _BS Csan CPC 02 &lt;SAP&gt;_Despesas ADM e COML (3)_1_Query C.Custos SF 10-11" xfId="28383"/>
    <cellStyle name="s_Valuation _BS Csan CPC 02 &lt;SAP&gt;_Despesas ADM e COML (3)_1_Query C.Custos SF 10-11 2" xfId="28384"/>
    <cellStyle name="s_Valuation _BS Csan CPC 02 &lt;SAP&gt;_Despesas ADM e COML (3)_1_Query C.Custos SF 10-11 2_15-FINANCEIRAS" xfId="28385"/>
    <cellStyle name="s_Valuation _BS Csan CPC 02 &lt;SAP&gt;_Despesas ADM e COML (3)_1_Query C.Custos SF 10-11 2_Mapa variáveis" xfId="28386"/>
    <cellStyle name="s_Valuation _BS Csan CPC 02 &lt;SAP&gt;_Despesas ADM e COML (3)_1_Query C.Custos SF 10-11 2_Variavel" xfId="28387"/>
    <cellStyle name="s_Valuation _BS Csan CPC 02 &lt;SAP&gt;_Despesas ADM e COML (3)_1_Query C.Custos SF 10-11 3" xfId="28388"/>
    <cellStyle name="s_Valuation _BS Csan CPC 02 &lt;SAP&gt;_Despesas ADM e COML (3)_1_Query C.Custos SF 10-11_15-FINANCEIRAS" xfId="28389"/>
    <cellStyle name="s_Valuation _BS Csan CPC 02 &lt;SAP&gt;_Despesas ADM e COML (3)_1_Query C.Custos SF 10-11_15-FINANCEIRAS_1" xfId="28390"/>
    <cellStyle name="s_Valuation _BS Csan CPC 02 &lt;SAP&gt;_Despesas ADM e COML (3)_1_Query C.Custos SF 10-11_2-DRE" xfId="28391"/>
    <cellStyle name="s_Valuation _BS Csan CPC 02 &lt;SAP&gt;_Despesas ADM e COML (3)_1_Query C.Custos SF 10-11_2-DRE 2" xfId="28392"/>
    <cellStyle name="s_Valuation _BS Csan CPC 02 &lt;SAP&gt;_Despesas ADM e COML (3)_1_Query C.Custos SF 10-11_2-DRE_3-Balanço" xfId="28393"/>
    <cellStyle name="s_Valuation _BS Csan CPC 02 &lt;SAP&gt;_Despesas ADM e COML (3)_1_Query C.Custos SF 10-11_2-DRE_3-Balanço_Mapa variáveis" xfId="28394"/>
    <cellStyle name="s_Valuation _BS Csan CPC 02 &lt;SAP&gt;_Despesas ADM e COML (3)_1_Query C.Custos SF 10-11_2-DRE_3-Balanço_Variavel" xfId="28395"/>
    <cellStyle name="s_Valuation _BS Csan CPC 02 &lt;SAP&gt;_Despesas ADM e COML (3)_1_Query C.Custos SF 10-11_2-DRE_Dep_Judiciais-Contingências" xfId="28396"/>
    <cellStyle name="s_Valuation _BS Csan CPC 02 &lt;SAP&gt;_Despesas ADM e COML (3)_1_Query C.Custos SF 10-11_2-DRE_DFC Gerencial" xfId="28397"/>
    <cellStyle name="s_Valuation _BS Csan CPC 02 &lt;SAP&gt;_Despesas ADM e COML (3)_1_Query C.Custos SF 10-11_2-DRE_DMPL" xfId="28398"/>
    <cellStyle name="s_Valuation _BS Csan CPC 02 &lt;SAP&gt;_Despesas ADM e COML (3)_1_Query C.Custos SF 10-11_2-DRE_Mapa variáveis" xfId="28399"/>
    <cellStyle name="s_Valuation _BS Csan CPC 02 &lt;SAP&gt;_Despesas ADM e COML (3)_1_Query C.Custos SF 10-11_2-DRE_Variavel" xfId="28400"/>
    <cellStyle name="s_Valuation _BS Csan CPC 02 &lt;SAP&gt;_Despesas ADM e COML (3)_1_Query C.Custos SF 10-11_3-Balanço" xfId="28401"/>
    <cellStyle name="s_Valuation _BS Csan CPC 02 &lt;SAP&gt;_Despesas ADM e COML (3)_1_Query C.Custos SF 10-11_3-Balanço 2" xfId="28402"/>
    <cellStyle name="s_Valuation _BS Csan CPC 02 &lt;SAP&gt;_Despesas ADM e COML (3)_1_Query C.Custos SF 10-11_3-Balanço 2_15-FINANCEIRAS" xfId="28403"/>
    <cellStyle name="s_Valuation _BS Csan CPC 02 &lt;SAP&gt;_Despesas ADM e COML (3)_1_Query C.Custos SF 10-11_3-Balanço_1" xfId="28404"/>
    <cellStyle name="s_Valuation _BS Csan CPC 02 &lt;SAP&gt;_Despesas ADM e COML (3)_1_Query C.Custos SF 10-11_3-Balanço_1_Mapa variáveis" xfId="28405"/>
    <cellStyle name="s_Valuation _BS Csan CPC 02 &lt;SAP&gt;_Despesas ADM e COML (3)_1_Query C.Custos SF 10-11_3-Balanço_1_Variavel" xfId="28406"/>
    <cellStyle name="s_Valuation _BS Csan CPC 02 &lt;SAP&gt;_Despesas ADM e COML (3)_1_Query C.Custos SF 10-11_3-Balanço_15-FINANCEIRAS" xfId="28407"/>
    <cellStyle name="s_Valuation _BS Csan CPC 02 &lt;SAP&gt;_Despesas ADM e COML (3)_1_Query C.Custos SF 10-11_3-Balanço_15-FINANCEIRAS_1" xfId="28408"/>
    <cellStyle name="s_Valuation _BS Csan CPC 02 &lt;SAP&gt;_Despesas ADM e COML (3)_1_Query C.Custos SF 10-11_3-Balanço_2-DRE" xfId="28409"/>
    <cellStyle name="s_Valuation _BS Csan CPC 02 &lt;SAP&gt;_Despesas ADM e COML (3)_1_Query C.Custos SF 10-11_3-Balanço_2-DRE 2" xfId="28410"/>
    <cellStyle name="s_Valuation _BS Csan CPC 02 &lt;SAP&gt;_Despesas ADM e COML (3)_1_Query C.Custos SF 10-11_3-Balanço_2-DRE_3-Balanço" xfId="28411"/>
    <cellStyle name="s_Valuation _BS Csan CPC 02 &lt;SAP&gt;_Despesas ADM e COML (3)_1_Query C.Custos SF 10-11_3-Balanço_2-DRE_3-Balanço_Mapa variáveis" xfId="28412"/>
    <cellStyle name="s_Valuation _BS Csan CPC 02 &lt;SAP&gt;_Despesas ADM e COML (3)_1_Query C.Custos SF 10-11_3-Balanço_2-DRE_3-Balanço_Variavel" xfId="28413"/>
    <cellStyle name="s_Valuation _BS Csan CPC 02 &lt;SAP&gt;_Despesas ADM e COML (3)_1_Query C.Custos SF 10-11_3-Balanço_2-DRE_Dep_Judiciais-Contingências" xfId="28414"/>
    <cellStyle name="s_Valuation _BS Csan CPC 02 &lt;SAP&gt;_Despesas ADM e COML (3)_1_Query C.Custos SF 10-11_3-Balanço_2-DRE_DFC Gerencial" xfId="28415"/>
    <cellStyle name="s_Valuation _BS Csan CPC 02 &lt;SAP&gt;_Despesas ADM e COML (3)_1_Query C.Custos SF 10-11_3-Balanço_2-DRE_DMPL" xfId="28416"/>
    <cellStyle name="s_Valuation _BS Csan CPC 02 &lt;SAP&gt;_Despesas ADM e COML (3)_1_Query C.Custos SF 10-11_3-Balanço_2-DRE_Mapa variáveis" xfId="28417"/>
    <cellStyle name="s_Valuation _BS Csan CPC 02 &lt;SAP&gt;_Despesas ADM e COML (3)_1_Query C.Custos SF 10-11_3-Balanço_2-DRE_Variavel" xfId="28418"/>
    <cellStyle name="s_Valuation _BS Csan CPC 02 &lt;SAP&gt;_Despesas ADM e COML (3)_1_Query C.Custos SF 10-11_3-Balanço_3-Balanço" xfId="28419"/>
    <cellStyle name="s_Valuation _BS Csan CPC 02 &lt;SAP&gt;_Despesas ADM e COML (3)_1_Query C.Custos SF 10-11_3-Balanço_3-Balanço_Mapa variáveis" xfId="28420"/>
    <cellStyle name="s_Valuation _BS Csan CPC 02 &lt;SAP&gt;_Despesas ADM e COML (3)_1_Query C.Custos SF 10-11_3-Balanço_3-Balanço_Variavel" xfId="28421"/>
    <cellStyle name="s_Valuation _BS Csan CPC 02 &lt;SAP&gt;_Despesas ADM e COML (3)_1_Query C.Custos SF 10-11_3-Balanço_7-Estoque" xfId="28422"/>
    <cellStyle name="s_Valuation _BS Csan CPC 02 &lt;SAP&gt;_Despesas ADM e COML (3)_1_Query C.Custos SF 10-11_3-Balanço_Despesas operacionais " xfId="28423"/>
    <cellStyle name="s_Valuation _BS Csan CPC 02 &lt;SAP&gt;_Despesas ADM e COML (3)_1_Query C.Custos SF 10-11_3-Balanço_Mapa variáveis" xfId="28424"/>
    <cellStyle name="s_Valuation _BS Csan CPC 02 &lt;SAP&gt;_Despesas ADM e COML (3)_1_Query C.Custos SF 10-11_3-Balanço_P&amp;L Raízen Combs" xfId="28425"/>
    <cellStyle name="s_Valuation _BS Csan CPC 02 &lt;SAP&gt;_Despesas ADM e COML (3)_1_Query C.Custos SF 10-11_3-Balanço_P&amp;L RUMO" xfId="28426"/>
    <cellStyle name="s_Valuation _BS Csan CPC 02 &lt;SAP&gt;_Despesas ADM e COML (3)_1_Query C.Custos SF 10-11_3-Balanço_Variavel" xfId="28427"/>
    <cellStyle name="s_Valuation _BS Csan CPC 02 &lt;SAP&gt;_Despesas ADM e COML (3)_1_Query C.Custos SF 10-11_3-Balanço_Working Capital" xfId="28428"/>
    <cellStyle name="s_Valuation _BS Csan CPC 02 &lt;SAP&gt;_Despesas ADM e COML (3)_1_Query C.Custos SF 10-11_7-Estoque" xfId="28429"/>
    <cellStyle name="s_Valuation _BS Csan CPC 02 &lt;SAP&gt;_Despesas ADM e COML (3)_1_Query C.Custos SF 10-11_Balanço" xfId="28430"/>
    <cellStyle name="s_Valuation _BS Csan CPC 02 &lt;SAP&gt;_Despesas ADM e COML (3)_1_Query C.Custos SF 10-11_Balanço_Despesas operacionais " xfId="28431"/>
    <cellStyle name="s_Valuation _BS Csan CPC 02 &lt;SAP&gt;_Despesas ADM e COML (3)_1_Query C.Custos SF 10-11_Balanço_Working Capital" xfId="28432"/>
    <cellStyle name="s_Valuation _BS Csan CPC 02 &lt;SAP&gt;_Despesas ADM e COML (3)_1_Query C.Custos SF 10-11_CCL" xfId="28433"/>
    <cellStyle name="s_Valuation _BS Csan CPC 02 &lt;SAP&gt;_Despesas ADM e COML (3)_1_Query C.Custos SF 10-11_CCL 2" xfId="28434"/>
    <cellStyle name="s_Valuation _BS Csan CPC 02 &lt;SAP&gt;_Despesas ADM e COML (3)_1_Query C.Custos SF 10-11_CCL 2_15-FINANCEIRAS" xfId="28435"/>
    <cellStyle name="s_Valuation _BS Csan CPC 02 &lt;SAP&gt;_Despesas ADM e COML (3)_1_Query C.Custos SF 10-11_CCL 2_Mapa variáveis" xfId="28436"/>
    <cellStyle name="s_Valuation _BS Csan CPC 02 &lt;SAP&gt;_Despesas ADM e COML (3)_1_Query C.Custos SF 10-11_CCL 2_Variavel" xfId="28437"/>
    <cellStyle name="s_Valuation _BS Csan CPC 02 &lt;SAP&gt;_Despesas ADM e COML (3)_1_Query C.Custos SF 10-11_CCL 3" xfId="28438"/>
    <cellStyle name="s_Valuation _BS Csan CPC 02 &lt;SAP&gt;_Despesas ADM e COML (3)_1_Query C.Custos SF 10-11_CCL_15-FINANCEIRAS" xfId="28439"/>
    <cellStyle name="s_Valuation _BS Csan CPC 02 &lt;SAP&gt;_Despesas ADM e COML (3)_1_Query C.Custos SF 10-11_CCL_15-FINANCEIRAS_1" xfId="28440"/>
    <cellStyle name="s_Valuation _BS Csan CPC 02 &lt;SAP&gt;_Despesas ADM e COML (3)_1_Query C.Custos SF 10-11_CCL_2-DRE" xfId="28441"/>
    <cellStyle name="s_Valuation _BS Csan CPC 02 &lt;SAP&gt;_Despesas ADM e COML (3)_1_Query C.Custos SF 10-11_CCL_2-DRE 2" xfId="28442"/>
    <cellStyle name="s_Valuation _BS Csan CPC 02 &lt;SAP&gt;_Despesas ADM e COML (3)_1_Query C.Custos SF 10-11_CCL_2-DRE_3-Balanço" xfId="28443"/>
    <cellStyle name="s_Valuation _BS Csan CPC 02 &lt;SAP&gt;_Despesas ADM e COML (3)_1_Query C.Custos SF 10-11_CCL_2-DRE_3-Balanço_Mapa variáveis" xfId="28444"/>
    <cellStyle name="s_Valuation _BS Csan CPC 02 &lt;SAP&gt;_Despesas ADM e COML (3)_1_Query C.Custos SF 10-11_CCL_2-DRE_3-Balanço_Variavel" xfId="28445"/>
    <cellStyle name="s_Valuation _BS Csan CPC 02 &lt;SAP&gt;_Despesas ADM e COML (3)_1_Query C.Custos SF 10-11_CCL_2-DRE_Dep_Judiciais-Contingências" xfId="28446"/>
    <cellStyle name="s_Valuation _BS Csan CPC 02 &lt;SAP&gt;_Despesas ADM e COML (3)_1_Query C.Custos SF 10-11_CCL_2-DRE_DFC Gerencial" xfId="28447"/>
    <cellStyle name="s_Valuation _BS Csan CPC 02 &lt;SAP&gt;_Despesas ADM e COML (3)_1_Query C.Custos SF 10-11_CCL_2-DRE_DMPL" xfId="28448"/>
    <cellStyle name="s_Valuation _BS Csan CPC 02 &lt;SAP&gt;_Despesas ADM e COML (3)_1_Query C.Custos SF 10-11_CCL_2-DRE_Mapa variáveis" xfId="28449"/>
    <cellStyle name="s_Valuation _BS Csan CPC 02 &lt;SAP&gt;_Despesas ADM e COML (3)_1_Query C.Custos SF 10-11_CCL_2-DRE_Variavel" xfId="28450"/>
    <cellStyle name="s_Valuation _BS Csan CPC 02 &lt;SAP&gt;_Despesas ADM e COML (3)_1_Query C.Custos SF 10-11_CCL_3-Balanço" xfId="28451"/>
    <cellStyle name="s_Valuation _BS Csan CPC 02 &lt;SAP&gt;_Despesas ADM e COML (3)_1_Query C.Custos SF 10-11_CCL_3-Balanço 2" xfId="28452"/>
    <cellStyle name="s_Valuation _BS Csan CPC 02 &lt;SAP&gt;_Despesas ADM e COML (3)_1_Query C.Custos SF 10-11_CCL_3-Balanço 2_15-FINANCEIRAS" xfId="28453"/>
    <cellStyle name="s_Valuation _BS Csan CPC 02 &lt;SAP&gt;_Despesas ADM e COML (3)_1_Query C.Custos SF 10-11_CCL_3-Balanço_1" xfId="28454"/>
    <cellStyle name="s_Valuation _BS Csan CPC 02 &lt;SAP&gt;_Despesas ADM e COML (3)_1_Query C.Custos SF 10-11_CCL_3-Balanço_1_Mapa variáveis" xfId="28455"/>
    <cellStyle name="s_Valuation _BS Csan CPC 02 &lt;SAP&gt;_Despesas ADM e COML (3)_1_Query C.Custos SF 10-11_CCL_3-Balanço_1_Variavel" xfId="28456"/>
    <cellStyle name="s_Valuation _BS Csan CPC 02 &lt;SAP&gt;_Despesas ADM e COML (3)_1_Query C.Custos SF 10-11_CCL_3-Balanço_15-FINANCEIRAS" xfId="28457"/>
    <cellStyle name="s_Valuation _BS Csan CPC 02 &lt;SAP&gt;_Despesas ADM e COML (3)_1_Query C.Custos SF 10-11_CCL_3-Balanço_15-FINANCEIRAS_1" xfId="28458"/>
    <cellStyle name="s_Valuation _BS Csan CPC 02 &lt;SAP&gt;_Despesas ADM e COML (3)_1_Query C.Custos SF 10-11_CCL_3-Balanço_2-DRE" xfId="28459"/>
    <cellStyle name="s_Valuation _BS Csan CPC 02 &lt;SAP&gt;_Despesas ADM e COML (3)_1_Query C.Custos SF 10-11_CCL_3-Balanço_2-DRE 2" xfId="28460"/>
    <cellStyle name="s_Valuation _BS Csan CPC 02 &lt;SAP&gt;_Despesas ADM e COML (3)_1_Query C.Custos SF 10-11_CCL_3-Balanço_2-DRE_3-Balanço" xfId="28461"/>
    <cellStyle name="s_Valuation _BS Csan CPC 02 &lt;SAP&gt;_Despesas ADM e COML (3)_1_Query C.Custos SF 10-11_CCL_3-Balanço_2-DRE_3-Balanço_Mapa variáveis" xfId="28462"/>
    <cellStyle name="s_Valuation _BS Csan CPC 02 &lt;SAP&gt;_Despesas ADM e COML (3)_1_Query C.Custos SF 10-11_CCL_3-Balanço_2-DRE_3-Balanço_Variavel" xfId="28463"/>
    <cellStyle name="s_Valuation _BS Csan CPC 02 &lt;SAP&gt;_Despesas ADM e COML (3)_1_Query C.Custos SF 10-11_CCL_3-Balanço_2-DRE_Dep_Judiciais-Contingências" xfId="28464"/>
    <cellStyle name="s_Valuation _BS Csan CPC 02 &lt;SAP&gt;_Despesas ADM e COML (3)_1_Query C.Custos SF 10-11_CCL_3-Balanço_2-DRE_DFC Gerencial" xfId="28465"/>
    <cellStyle name="s_Valuation _BS Csan CPC 02 &lt;SAP&gt;_Despesas ADM e COML (3)_1_Query C.Custos SF 10-11_CCL_3-Balanço_2-DRE_DMPL" xfId="28466"/>
    <cellStyle name="s_Valuation _BS Csan CPC 02 &lt;SAP&gt;_Despesas ADM e COML (3)_1_Query C.Custos SF 10-11_CCL_3-Balanço_2-DRE_Mapa variáveis" xfId="28467"/>
    <cellStyle name="s_Valuation _BS Csan CPC 02 &lt;SAP&gt;_Despesas ADM e COML (3)_1_Query C.Custos SF 10-11_CCL_3-Balanço_2-DRE_Variavel" xfId="28468"/>
    <cellStyle name="s_Valuation _BS Csan CPC 02 &lt;SAP&gt;_Despesas ADM e COML (3)_1_Query C.Custos SF 10-11_CCL_3-Balanço_3-Balanço" xfId="28469"/>
    <cellStyle name="s_Valuation _BS Csan CPC 02 &lt;SAP&gt;_Despesas ADM e COML (3)_1_Query C.Custos SF 10-11_CCL_3-Balanço_3-Balanço_Mapa variáveis" xfId="28470"/>
    <cellStyle name="s_Valuation _BS Csan CPC 02 &lt;SAP&gt;_Despesas ADM e COML (3)_1_Query C.Custos SF 10-11_CCL_3-Balanço_3-Balanço_Variavel" xfId="28471"/>
    <cellStyle name="s_Valuation _BS Csan CPC 02 &lt;SAP&gt;_Despesas ADM e COML (3)_1_Query C.Custos SF 10-11_CCL_3-Balanço_7-Estoque" xfId="28472"/>
    <cellStyle name="s_Valuation _BS Csan CPC 02 &lt;SAP&gt;_Despesas ADM e COML (3)_1_Query C.Custos SF 10-11_CCL_3-Balanço_Despesas operacionais " xfId="28473"/>
    <cellStyle name="s_Valuation _BS Csan CPC 02 &lt;SAP&gt;_Despesas ADM e COML (3)_1_Query C.Custos SF 10-11_CCL_3-Balanço_Mapa variáveis" xfId="28474"/>
    <cellStyle name="s_Valuation _BS Csan CPC 02 &lt;SAP&gt;_Despesas ADM e COML (3)_1_Query C.Custos SF 10-11_CCL_3-Balanço_P&amp;L Raízen Combs" xfId="28475"/>
    <cellStyle name="s_Valuation _BS Csan CPC 02 &lt;SAP&gt;_Despesas ADM e COML (3)_1_Query C.Custos SF 10-11_CCL_3-Balanço_P&amp;L RUMO" xfId="28476"/>
    <cellStyle name="s_Valuation _BS Csan CPC 02 &lt;SAP&gt;_Despesas ADM e COML (3)_1_Query C.Custos SF 10-11_CCL_3-Balanço_Variavel" xfId="28477"/>
    <cellStyle name="s_Valuation _BS Csan CPC 02 &lt;SAP&gt;_Despesas ADM e COML (3)_1_Query C.Custos SF 10-11_CCL_3-Balanço_Working Capital" xfId="28478"/>
    <cellStyle name="s_Valuation _BS Csan CPC 02 &lt;SAP&gt;_Despesas ADM e COML (3)_1_Query C.Custos SF 10-11_CCL_7-Estoque" xfId="28479"/>
    <cellStyle name="s_Valuation _BS Csan CPC 02 &lt;SAP&gt;_Despesas ADM e COML (3)_1_Query C.Custos SF 10-11_CCL_Balanço" xfId="28480"/>
    <cellStyle name="s_Valuation _BS Csan CPC 02 &lt;SAP&gt;_Despesas ADM e COML (3)_1_Query C.Custos SF 10-11_CCL_Balanço_Despesas operacionais " xfId="28481"/>
    <cellStyle name="s_Valuation _BS Csan CPC 02 &lt;SAP&gt;_Despesas ADM e COML (3)_1_Query C.Custos SF 10-11_CCL_Balanço_Working Capital" xfId="28482"/>
    <cellStyle name="s_Valuation _BS Csan CPC 02 &lt;SAP&gt;_Despesas ADM e COML (3)_1_Query C.Custos SF 10-11_CCL_Despesas operacionais " xfId="28483"/>
    <cellStyle name="s_Valuation _BS Csan CPC 02 &lt;SAP&gt;_Despesas ADM e COML (3)_1_Query C.Custos SF 10-11_CCL_IR Diferido" xfId="28484"/>
    <cellStyle name="s_Valuation _BS Csan CPC 02 &lt;SAP&gt;_Despesas ADM e COML (3)_1_Query C.Custos SF 10-11_CCL_Mapa variáveis" xfId="28485"/>
    <cellStyle name="s_Valuation _BS Csan CPC 02 &lt;SAP&gt;_Despesas ADM e COML (3)_1_Query C.Custos SF 10-11_CCL_P&amp;L Raízen Combs" xfId="28486"/>
    <cellStyle name="s_Valuation _BS Csan CPC 02 &lt;SAP&gt;_Despesas ADM e COML (3)_1_Query C.Custos SF 10-11_CCL_P&amp;L RUMO" xfId="28487"/>
    <cellStyle name="s_Valuation _BS Csan CPC 02 &lt;SAP&gt;_Despesas ADM e COML (3)_1_Query C.Custos SF 10-11_CCL_Variavel" xfId="28488"/>
    <cellStyle name="s_Valuation _BS Csan CPC 02 &lt;SAP&gt;_Despesas ADM e COML (3)_1_Query C.Custos SF 10-11_CCL_Working Capital" xfId="28489"/>
    <cellStyle name="s_Valuation _BS Csan CPC 02 &lt;SAP&gt;_Despesas ADM e COML (3)_1_Query C.Custos SF 10-11_Despesas operacionais " xfId="28490"/>
    <cellStyle name="s_Valuation _BS Csan CPC 02 &lt;SAP&gt;_Despesas ADM e COML (3)_1_Query C.Custos SF 10-11_Diferenças outubro CAN- (2)" xfId="28491"/>
    <cellStyle name="s_Valuation _BS Csan CPC 02 &lt;SAP&gt;_Despesas ADM e COML (3)_1_Query C.Custos SF 10-11_Diferenças outubro CAN- (2) 2" xfId="28492"/>
    <cellStyle name="s_Valuation _BS Csan CPC 02 &lt;SAP&gt;_Despesas ADM e COML (3)_1_Query C.Custos SF 10-11_Diferenças outubro CAN- (2) 2_15-FINANCEIRAS" xfId="28493"/>
    <cellStyle name="s_Valuation _BS Csan CPC 02 &lt;SAP&gt;_Despesas ADM e COML (3)_1_Query C.Custos SF 10-11_Diferenças outubro CAN- (2) 2_Mapa variáveis" xfId="28494"/>
    <cellStyle name="s_Valuation _BS Csan CPC 02 &lt;SAP&gt;_Despesas ADM e COML (3)_1_Query C.Custos SF 10-11_Diferenças outubro CAN- (2) 2_Variavel" xfId="28495"/>
    <cellStyle name="s_Valuation _BS Csan CPC 02 &lt;SAP&gt;_Despesas ADM e COML (3)_1_Query C.Custos SF 10-11_Diferenças outubro CAN- (2) 3" xfId="28496"/>
    <cellStyle name="s_Valuation _BS Csan CPC 02 &lt;SAP&gt;_Despesas ADM e COML (3)_1_Query C.Custos SF 10-11_Diferenças outubro CAN- (2)_15-FINANCEIRAS" xfId="28497"/>
    <cellStyle name="s_Valuation _BS Csan CPC 02 &lt;SAP&gt;_Despesas ADM e COML (3)_1_Query C.Custos SF 10-11_Diferenças outubro CAN- (2)_15-FINANCEIRAS_1" xfId="28498"/>
    <cellStyle name="s_Valuation _BS Csan CPC 02 &lt;SAP&gt;_Despesas ADM e COML (3)_1_Query C.Custos SF 10-11_Diferenças outubro CAN- (2)_2-DRE" xfId="28499"/>
    <cellStyle name="s_Valuation _BS Csan CPC 02 &lt;SAP&gt;_Despesas ADM e COML (3)_1_Query C.Custos SF 10-11_Diferenças outubro CAN- (2)_2-DRE 2" xfId="28500"/>
    <cellStyle name="s_Valuation _BS Csan CPC 02 &lt;SAP&gt;_Despesas ADM e COML (3)_1_Query C.Custos SF 10-11_Diferenças outubro CAN- (2)_2-DRE_3-Balanço" xfId="28501"/>
    <cellStyle name="s_Valuation _BS Csan CPC 02 &lt;SAP&gt;_Despesas ADM e COML (3)_1_Query C.Custos SF 10-11_Diferenças outubro CAN- (2)_2-DRE_3-Balanço_Mapa variáveis" xfId="28502"/>
    <cellStyle name="s_Valuation _BS Csan CPC 02 &lt;SAP&gt;_Despesas ADM e COML (3)_1_Query C.Custos SF 10-11_Diferenças outubro CAN- (2)_2-DRE_3-Balanço_Variavel" xfId="28503"/>
    <cellStyle name="s_Valuation _BS Csan CPC 02 &lt;SAP&gt;_Despesas ADM e COML (3)_1_Query C.Custos SF 10-11_Diferenças outubro CAN- (2)_2-DRE_Dep_Judiciais-Contingências" xfId="28504"/>
    <cellStyle name="s_Valuation _BS Csan CPC 02 &lt;SAP&gt;_Despesas ADM e COML (3)_1_Query C.Custos SF 10-11_Diferenças outubro CAN- (2)_2-DRE_DFC Gerencial" xfId="28505"/>
    <cellStyle name="s_Valuation _BS Csan CPC 02 &lt;SAP&gt;_Despesas ADM e COML (3)_1_Query C.Custos SF 10-11_Diferenças outubro CAN- (2)_2-DRE_DMPL" xfId="28506"/>
    <cellStyle name="s_Valuation _BS Csan CPC 02 &lt;SAP&gt;_Despesas ADM e COML (3)_1_Query C.Custos SF 10-11_Diferenças outubro CAN- (2)_2-DRE_Mapa variáveis" xfId="28507"/>
    <cellStyle name="s_Valuation _BS Csan CPC 02 &lt;SAP&gt;_Despesas ADM e COML (3)_1_Query C.Custos SF 10-11_Diferenças outubro CAN- (2)_2-DRE_Variavel" xfId="28508"/>
    <cellStyle name="s_Valuation _BS Csan CPC 02 &lt;SAP&gt;_Despesas ADM e COML (3)_1_Query C.Custos SF 10-11_Diferenças outubro CAN- (2)_3-Balanço" xfId="28509"/>
    <cellStyle name="s_Valuation _BS Csan CPC 02 &lt;SAP&gt;_Despesas ADM e COML (3)_1_Query C.Custos SF 10-11_Diferenças outubro CAN- (2)_3-Balanço 2" xfId="28510"/>
    <cellStyle name="s_Valuation _BS Csan CPC 02 &lt;SAP&gt;_Despesas ADM e COML (3)_1_Query C.Custos SF 10-11_Diferenças outubro CAN- (2)_3-Balanço 2_15-FINANCEIRAS" xfId="28511"/>
    <cellStyle name="s_Valuation _BS Csan CPC 02 &lt;SAP&gt;_Despesas ADM e COML (3)_1_Query C.Custos SF 10-11_Diferenças outubro CAN- (2)_3-Balanço_1" xfId="28512"/>
    <cellStyle name="s_Valuation _BS Csan CPC 02 &lt;SAP&gt;_Despesas ADM e COML (3)_1_Query C.Custos SF 10-11_Diferenças outubro CAN- (2)_3-Balanço_1_Mapa variáveis" xfId="28513"/>
    <cellStyle name="s_Valuation _BS Csan CPC 02 &lt;SAP&gt;_Despesas ADM e COML (3)_1_Query C.Custos SF 10-11_Diferenças outubro CAN- (2)_3-Balanço_1_Variavel" xfId="28514"/>
    <cellStyle name="s_Valuation _BS Csan CPC 02 &lt;SAP&gt;_Despesas ADM e COML (3)_1_Query C.Custos SF 10-11_Diferenças outubro CAN- (2)_3-Balanço_15-FINANCEIRAS" xfId="28515"/>
    <cellStyle name="s_Valuation _BS Csan CPC 02 &lt;SAP&gt;_Despesas ADM e COML (3)_1_Query C.Custos SF 10-11_Diferenças outubro CAN- (2)_3-Balanço_15-FINANCEIRAS_1" xfId="28516"/>
    <cellStyle name="s_Valuation _BS Csan CPC 02 &lt;SAP&gt;_Despesas ADM e COML (3)_1_Query C.Custos SF 10-11_Diferenças outubro CAN- (2)_3-Balanço_2-DRE" xfId="28517"/>
    <cellStyle name="s_Valuation _BS Csan CPC 02 &lt;SAP&gt;_Despesas ADM e COML (3)_1_Query C.Custos SF 10-11_Diferenças outubro CAN- (2)_3-Balanço_2-DRE 2" xfId="28518"/>
    <cellStyle name="s_Valuation _BS Csan CPC 02 &lt;SAP&gt;_Despesas ADM e COML (3)_1_Query C.Custos SF 10-11_Diferenças outubro CAN- (2)_3-Balanço_2-DRE_3-Balanço" xfId="28519"/>
    <cellStyle name="s_Valuation _BS Csan CPC 02 &lt;SAP&gt;_Despesas ADM e COML (3)_1_Query C.Custos SF 10-11_Diferenças outubro CAN- (2)_3-Balanço_2-DRE_3-Balanço_Mapa variáveis" xfId="28520"/>
    <cellStyle name="s_Valuation _BS Csan CPC 02 &lt;SAP&gt;_Despesas ADM e COML (3)_1_Query C.Custos SF 10-11_Diferenças outubro CAN- (2)_3-Balanço_2-DRE_3-Balanço_Variavel" xfId="28521"/>
    <cellStyle name="s_Valuation _BS Csan CPC 02 &lt;SAP&gt;_Despesas ADM e COML (3)_1_Query C.Custos SF 10-11_Diferenças outubro CAN- (2)_3-Balanço_2-DRE_Dep_Judiciais-Contingências" xfId="28522"/>
    <cellStyle name="s_Valuation _BS Csan CPC 02 &lt;SAP&gt;_Despesas ADM e COML (3)_1_Query C.Custos SF 10-11_Diferenças outubro CAN- (2)_3-Balanço_2-DRE_DFC Gerencial" xfId="28523"/>
    <cellStyle name="s_Valuation _BS Csan CPC 02 &lt;SAP&gt;_Despesas ADM e COML (3)_1_Query C.Custos SF 10-11_Diferenças outubro CAN- (2)_3-Balanço_2-DRE_DMPL" xfId="28524"/>
    <cellStyle name="s_Valuation _BS Csan CPC 02 &lt;SAP&gt;_Despesas ADM e COML (3)_1_Query C.Custos SF 10-11_Diferenças outubro CAN- (2)_3-Balanço_2-DRE_Mapa variáveis" xfId="28525"/>
    <cellStyle name="s_Valuation _BS Csan CPC 02 &lt;SAP&gt;_Despesas ADM e COML (3)_1_Query C.Custos SF 10-11_Diferenças outubro CAN- (2)_3-Balanço_2-DRE_Variavel" xfId="28526"/>
    <cellStyle name="s_Valuation _BS Csan CPC 02 &lt;SAP&gt;_Despesas ADM e COML (3)_1_Query C.Custos SF 10-11_Diferenças outubro CAN- (2)_3-Balanço_3-Balanço" xfId="28527"/>
    <cellStyle name="s_Valuation _BS Csan CPC 02 &lt;SAP&gt;_Despesas ADM e COML (3)_1_Query C.Custos SF 10-11_Diferenças outubro CAN- (2)_3-Balanço_3-Balanço_Mapa variáveis" xfId="28528"/>
    <cellStyle name="s_Valuation _BS Csan CPC 02 &lt;SAP&gt;_Despesas ADM e COML (3)_1_Query C.Custos SF 10-11_Diferenças outubro CAN- (2)_3-Balanço_3-Balanço_Variavel" xfId="28529"/>
    <cellStyle name="s_Valuation _BS Csan CPC 02 &lt;SAP&gt;_Despesas ADM e COML (3)_1_Query C.Custos SF 10-11_Diferenças outubro CAN- (2)_3-Balanço_7-Estoque" xfId="28530"/>
    <cellStyle name="s_Valuation _BS Csan CPC 02 &lt;SAP&gt;_Despesas ADM e COML (3)_1_Query C.Custos SF 10-11_Diferenças outubro CAN- (2)_3-Balanço_Despesas operacionais " xfId="28531"/>
    <cellStyle name="s_Valuation _BS Csan CPC 02 &lt;SAP&gt;_Despesas ADM e COML (3)_1_Query C.Custos SF 10-11_Diferenças outubro CAN- (2)_3-Balanço_Mapa variáveis" xfId="28532"/>
    <cellStyle name="s_Valuation _BS Csan CPC 02 &lt;SAP&gt;_Despesas ADM e COML (3)_1_Query C.Custos SF 10-11_Diferenças outubro CAN- (2)_3-Balanço_P&amp;L Raízen Combs" xfId="28533"/>
    <cellStyle name="s_Valuation _BS Csan CPC 02 &lt;SAP&gt;_Despesas ADM e COML (3)_1_Query C.Custos SF 10-11_Diferenças outubro CAN- (2)_3-Balanço_P&amp;L RUMO" xfId="28534"/>
    <cellStyle name="s_Valuation _BS Csan CPC 02 &lt;SAP&gt;_Despesas ADM e COML (3)_1_Query C.Custos SF 10-11_Diferenças outubro CAN- (2)_3-Balanço_Variavel" xfId="28535"/>
    <cellStyle name="s_Valuation _BS Csan CPC 02 &lt;SAP&gt;_Despesas ADM e COML (3)_1_Query C.Custos SF 10-11_Diferenças outubro CAN- (2)_3-Balanço_Working Capital" xfId="28536"/>
    <cellStyle name="s_Valuation _BS Csan CPC 02 &lt;SAP&gt;_Despesas ADM e COML (3)_1_Query C.Custos SF 10-11_Diferenças outubro CAN- (2)_7-Estoque" xfId="28537"/>
    <cellStyle name="s_Valuation _BS Csan CPC 02 &lt;SAP&gt;_Despesas ADM e COML (3)_1_Query C.Custos SF 10-11_Diferenças outubro CAN- (2)_Balanço" xfId="28538"/>
    <cellStyle name="s_Valuation _BS Csan CPC 02 &lt;SAP&gt;_Despesas ADM e COML (3)_1_Query C.Custos SF 10-11_Diferenças outubro CAN- (2)_Balanço_Despesas operacionais " xfId="28539"/>
    <cellStyle name="s_Valuation _BS Csan CPC 02 &lt;SAP&gt;_Despesas ADM e COML (3)_1_Query C.Custos SF 10-11_Diferenças outubro CAN- (2)_Balanço_Working Capital" xfId="28540"/>
    <cellStyle name="s_Valuation _BS Csan CPC 02 &lt;SAP&gt;_Despesas ADM e COML (3)_1_Query C.Custos SF 10-11_Diferenças outubro CAN- (2)_Despesas operacionais " xfId="28541"/>
    <cellStyle name="s_Valuation _BS Csan CPC 02 &lt;SAP&gt;_Despesas ADM e COML (3)_1_Query C.Custos SF 10-11_Diferenças outubro CAN- (2)_IR Diferido" xfId="28542"/>
    <cellStyle name="s_Valuation _BS Csan CPC 02 &lt;SAP&gt;_Despesas ADM e COML (3)_1_Query C.Custos SF 10-11_Diferenças outubro CAN- (2)_Mapa variáveis" xfId="28543"/>
    <cellStyle name="s_Valuation _BS Csan CPC 02 &lt;SAP&gt;_Despesas ADM e COML (3)_1_Query C.Custos SF 10-11_Diferenças outubro CAN- (2)_P&amp;L Raízen Combs" xfId="28544"/>
    <cellStyle name="s_Valuation _BS Csan CPC 02 &lt;SAP&gt;_Despesas ADM e COML (3)_1_Query C.Custos SF 10-11_Diferenças outubro CAN- (2)_P&amp;L RUMO" xfId="28545"/>
    <cellStyle name="s_Valuation _BS Csan CPC 02 &lt;SAP&gt;_Despesas ADM e COML (3)_1_Query C.Custos SF 10-11_Diferenças outubro CAN- (2)_Variavel" xfId="28546"/>
    <cellStyle name="s_Valuation _BS Csan CPC 02 &lt;SAP&gt;_Despesas ADM e COML (3)_1_Query C.Custos SF 10-11_Diferenças outubro CAN- (2)_Working Capital" xfId="28547"/>
    <cellStyle name="s_Valuation _BS Csan CPC 02 &lt;SAP&gt;_Despesas ADM e COML (3)_1_Query C.Custos SF 10-11_IR Diferido" xfId="28548"/>
    <cellStyle name="s_Valuation _BS Csan CPC 02 &lt;SAP&gt;_Despesas ADM e COML (3)_1_Query C.Custos SF 10-11_Mapa variáveis" xfId="28549"/>
    <cellStyle name="s_Valuation _BS Csan CPC 02 &lt;SAP&gt;_Despesas ADM e COML (3)_1_Query C.Custos SF 10-11_P&amp;L Raízen Combs" xfId="28550"/>
    <cellStyle name="s_Valuation _BS Csan CPC 02 &lt;SAP&gt;_Despesas ADM e COML (3)_1_Query C.Custos SF 10-11_P&amp;L RUMO" xfId="28551"/>
    <cellStyle name="s_Valuation _BS Csan CPC 02 &lt;SAP&gt;_Despesas ADM e COML (3)_1_Query C.Custos SF 10-11_Query C.Custos SF 10-11" xfId="28552"/>
    <cellStyle name="s_Valuation _BS Csan CPC 02 &lt;SAP&gt;_Despesas ADM e COML (3)_1_Query C.Custos SF 10-11_Query C.Custos SF 10-11 2" xfId="28553"/>
    <cellStyle name="s_Valuation _BS Csan CPC 02 &lt;SAP&gt;_Despesas ADM e COML (3)_1_Query C.Custos SF 10-11_Query C.Custos SF 10-11 2_15-FINANCEIRAS" xfId="28554"/>
    <cellStyle name="s_Valuation _BS Csan CPC 02 &lt;SAP&gt;_Despesas ADM e COML (3)_1_Query C.Custos SF 10-11_Query C.Custos SF 10-11 2_Mapa variáveis" xfId="28555"/>
    <cellStyle name="s_Valuation _BS Csan CPC 02 &lt;SAP&gt;_Despesas ADM e COML (3)_1_Query C.Custos SF 10-11_Query C.Custos SF 10-11 2_Variavel" xfId="28556"/>
    <cellStyle name="s_Valuation _BS Csan CPC 02 &lt;SAP&gt;_Despesas ADM e COML (3)_1_Query C.Custos SF 10-11_Query C.Custos SF 10-11 3" xfId="28557"/>
    <cellStyle name="s_Valuation _BS Csan CPC 02 &lt;SAP&gt;_Despesas ADM e COML (3)_1_Query C.Custos SF 10-11_Query C.Custos SF 10-11_15-FINANCEIRAS" xfId="28558"/>
    <cellStyle name="s_Valuation _BS Csan CPC 02 &lt;SAP&gt;_Despesas ADM e COML (3)_1_Query C.Custos SF 10-11_Query C.Custos SF 10-11_15-FINANCEIRAS_1" xfId="28559"/>
    <cellStyle name="s_Valuation _BS Csan CPC 02 &lt;SAP&gt;_Despesas ADM e COML (3)_1_Query C.Custos SF 10-11_Query C.Custos SF 10-11_2-DRE" xfId="28560"/>
    <cellStyle name="s_Valuation _BS Csan CPC 02 &lt;SAP&gt;_Despesas ADM e COML (3)_1_Query C.Custos SF 10-11_Query C.Custos SF 10-11_2-DRE 2" xfId="28561"/>
    <cellStyle name="s_Valuation _BS Csan CPC 02 &lt;SAP&gt;_Despesas ADM e COML (3)_1_Query C.Custos SF 10-11_Query C.Custos SF 10-11_2-DRE_3-Balanço" xfId="28562"/>
    <cellStyle name="s_Valuation _BS Csan CPC 02 &lt;SAP&gt;_Despesas ADM e COML (3)_1_Query C.Custos SF 10-11_Query C.Custos SF 10-11_2-DRE_3-Balanço_Mapa variáveis" xfId="28563"/>
    <cellStyle name="s_Valuation _BS Csan CPC 02 &lt;SAP&gt;_Despesas ADM e COML (3)_1_Query C.Custos SF 10-11_Query C.Custos SF 10-11_2-DRE_3-Balanço_Variavel" xfId="28564"/>
    <cellStyle name="s_Valuation _BS Csan CPC 02 &lt;SAP&gt;_Despesas ADM e COML (3)_1_Query C.Custos SF 10-11_Query C.Custos SF 10-11_2-DRE_Dep_Judiciais-Contingências" xfId="28565"/>
    <cellStyle name="s_Valuation _BS Csan CPC 02 &lt;SAP&gt;_Despesas ADM e COML (3)_1_Query C.Custos SF 10-11_Query C.Custos SF 10-11_2-DRE_DFC Gerencial" xfId="28566"/>
    <cellStyle name="s_Valuation _BS Csan CPC 02 &lt;SAP&gt;_Despesas ADM e COML (3)_1_Query C.Custos SF 10-11_Query C.Custos SF 10-11_2-DRE_DMPL" xfId="28567"/>
    <cellStyle name="s_Valuation _BS Csan CPC 02 &lt;SAP&gt;_Despesas ADM e COML (3)_1_Query C.Custos SF 10-11_Query C.Custos SF 10-11_2-DRE_Mapa variáveis" xfId="28568"/>
    <cellStyle name="s_Valuation _BS Csan CPC 02 &lt;SAP&gt;_Despesas ADM e COML (3)_1_Query C.Custos SF 10-11_Query C.Custos SF 10-11_2-DRE_Variavel" xfId="28569"/>
    <cellStyle name="s_Valuation _BS Csan CPC 02 &lt;SAP&gt;_Despesas ADM e COML (3)_1_Query C.Custos SF 10-11_Query C.Custos SF 10-11_3-Balanço" xfId="28570"/>
    <cellStyle name="s_Valuation _BS Csan CPC 02 &lt;SAP&gt;_Despesas ADM e COML (3)_1_Query C.Custos SF 10-11_Query C.Custos SF 10-11_3-Balanço 2" xfId="28571"/>
    <cellStyle name="s_Valuation _BS Csan CPC 02 &lt;SAP&gt;_Despesas ADM e COML (3)_1_Query C.Custos SF 10-11_Query C.Custos SF 10-11_3-Balanço 2_15-FINANCEIRAS" xfId="28572"/>
    <cellStyle name="s_Valuation _BS Csan CPC 02 &lt;SAP&gt;_Despesas ADM e COML (3)_1_Query C.Custos SF 10-11_Query C.Custos SF 10-11_3-Balanço_1" xfId="28573"/>
    <cellStyle name="s_Valuation _BS Csan CPC 02 &lt;SAP&gt;_Despesas ADM e COML (3)_1_Query C.Custos SF 10-11_Query C.Custos SF 10-11_3-Balanço_1_Mapa variáveis" xfId="28574"/>
    <cellStyle name="s_Valuation _BS Csan CPC 02 &lt;SAP&gt;_Despesas ADM e COML (3)_1_Query C.Custos SF 10-11_Query C.Custos SF 10-11_3-Balanço_1_Variavel" xfId="28575"/>
    <cellStyle name="s_Valuation _BS Csan CPC 02 &lt;SAP&gt;_Despesas ADM e COML (3)_1_Query C.Custos SF 10-11_Query C.Custos SF 10-11_3-Balanço_15-FINANCEIRAS" xfId="28576"/>
    <cellStyle name="s_Valuation _BS Csan CPC 02 &lt;SAP&gt;_Despesas ADM e COML (3)_1_Query C.Custos SF 10-11_Query C.Custos SF 10-11_3-Balanço_15-FINANCEIRAS_1" xfId="28577"/>
    <cellStyle name="s_Valuation _BS Csan CPC 02 &lt;SAP&gt;_Despesas ADM e COML (3)_1_Query C.Custos SF 10-11_Query C.Custos SF 10-11_3-Balanço_2-DRE" xfId="28578"/>
    <cellStyle name="s_Valuation _BS Csan CPC 02 &lt;SAP&gt;_Despesas ADM e COML (3)_1_Query C.Custos SF 10-11_Query C.Custos SF 10-11_3-Balanço_2-DRE 2" xfId="28579"/>
    <cellStyle name="s_Valuation _BS Csan CPC 02 &lt;SAP&gt;_Despesas ADM e COML (3)_1_Query C.Custos SF 10-11_Query C.Custos SF 10-11_3-Balanço_2-DRE_3-Balanço" xfId="28580"/>
    <cellStyle name="s_Valuation _BS Csan CPC 02 &lt;SAP&gt;_Despesas ADM e COML (3)_1_Query C.Custos SF 10-11_Query C.Custos SF 10-11_3-Balanço_2-DRE_3-Balanço_Mapa variáveis" xfId="28581"/>
    <cellStyle name="s_Valuation _BS Csan CPC 02 &lt;SAP&gt;_Despesas ADM e COML (3)_1_Query C.Custos SF 10-11_Query C.Custos SF 10-11_3-Balanço_2-DRE_3-Balanço_Variavel" xfId="28582"/>
    <cellStyle name="s_Valuation _BS Csan CPC 02 &lt;SAP&gt;_Despesas ADM e COML (3)_1_Query C.Custos SF 10-11_Query C.Custos SF 10-11_3-Balanço_2-DRE_Dep_Judiciais-Contingências" xfId="28583"/>
    <cellStyle name="s_Valuation _BS Csan CPC 02 &lt;SAP&gt;_Despesas ADM e COML (3)_1_Query C.Custos SF 10-11_Query C.Custos SF 10-11_3-Balanço_2-DRE_DFC Gerencial" xfId="28584"/>
    <cellStyle name="s_Valuation _BS Csan CPC 02 &lt;SAP&gt;_Despesas ADM e COML (3)_1_Query C.Custos SF 10-11_Query C.Custos SF 10-11_3-Balanço_2-DRE_DMPL" xfId="28585"/>
    <cellStyle name="s_Valuation _BS Csan CPC 02 &lt;SAP&gt;_Despesas ADM e COML (3)_1_Query C.Custos SF 10-11_Query C.Custos SF 10-11_3-Balanço_2-DRE_Mapa variáveis" xfId="28586"/>
    <cellStyle name="s_Valuation _BS Csan CPC 02 &lt;SAP&gt;_Despesas ADM e COML (3)_1_Query C.Custos SF 10-11_Query C.Custos SF 10-11_3-Balanço_2-DRE_Variavel" xfId="28587"/>
    <cellStyle name="s_Valuation _BS Csan CPC 02 &lt;SAP&gt;_Despesas ADM e COML (3)_1_Query C.Custos SF 10-11_Query C.Custos SF 10-11_3-Balanço_3-Balanço" xfId="28588"/>
    <cellStyle name="s_Valuation _BS Csan CPC 02 &lt;SAP&gt;_Despesas ADM e COML (3)_1_Query C.Custos SF 10-11_Query C.Custos SF 10-11_3-Balanço_3-Balanço_Mapa variáveis" xfId="28589"/>
    <cellStyle name="s_Valuation _BS Csan CPC 02 &lt;SAP&gt;_Despesas ADM e COML (3)_1_Query C.Custos SF 10-11_Query C.Custos SF 10-11_3-Balanço_3-Balanço_Variavel" xfId="28590"/>
    <cellStyle name="s_Valuation _BS Csan CPC 02 &lt;SAP&gt;_Despesas ADM e COML (3)_1_Query C.Custos SF 10-11_Query C.Custos SF 10-11_3-Balanço_7-Estoque" xfId="28591"/>
    <cellStyle name="s_Valuation _BS Csan CPC 02 &lt;SAP&gt;_Despesas ADM e COML (3)_1_Query C.Custos SF 10-11_Query C.Custos SF 10-11_3-Balanço_Despesas operacionais " xfId="28592"/>
    <cellStyle name="s_Valuation _BS Csan CPC 02 &lt;SAP&gt;_Despesas ADM e COML (3)_1_Query C.Custos SF 10-11_Query C.Custos SF 10-11_3-Balanço_Mapa variáveis" xfId="28593"/>
    <cellStyle name="s_Valuation _BS Csan CPC 02 &lt;SAP&gt;_Despesas ADM e COML (3)_1_Query C.Custos SF 10-11_Query C.Custos SF 10-11_3-Balanço_P&amp;L Raízen Combs" xfId="28594"/>
    <cellStyle name="s_Valuation _BS Csan CPC 02 &lt;SAP&gt;_Despesas ADM e COML (3)_1_Query C.Custos SF 10-11_Query C.Custos SF 10-11_3-Balanço_P&amp;L RUMO" xfId="28595"/>
    <cellStyle name="s_Valuation _BS Csan CPC 02 &lt;SAP&gt;_Despesas ADM e COML (3)_1_Query C.Custos SF 10-11_Query C.Custos SF 10-11_3-Balanço_Variavel" xfId="28596"/>
    <cellStyle name="s_Valuation _BS Csan CPC 02 &lt;SAP&gt;_Despesas ADM e COML (3)_1_Query C.Custos SF 10-11_Query C.Custos SF 10-11_3-Balanço_Working Capital" xfId="28597"/>
    <cellStyle name="s_Valuation _BS Csan CPC 02 &lt;SAP&gt;_Despesas ADM e COML (3)_1_Query C.Custos SF 10-11_Query C.Custos SF 10-11_7-Estoque" xfId="28598"/>
    <cellStyle name="s_Valuation _BS Csan CPC 02 &lt;SAP&gt;_Despesas ADM e COML (3)_1_Query C.Custos SF 10-11_Query C.Custos SF 10-11_Balanço" xfId="28599"/>
    <cellStyle name="s_Valuation _BS Csan CPC 02 &lt;SAP&gt;_Despesas ADM e COML (3)_1_Query C.Custos SF 10-11_Query C.Custos SF 10-11_Balanço_Despesas operacionais " xfId="28600"/>
    <cellStyle name="s_Valuation _BS Csan CPC 02 &lt;SAP&gt;_Despesas ADM e COML (3)_1_Query C.Custos SF 10-11_Query C.Custos SF 10-11_Balanço_Working Capital" xfId="28601"/>
    <cellStyle name="s_Valuation _BS Csan CPC 02 &lt;SAP&gt;_Despesas ADM e COML (3)_1_Query C.Custos SF 10-11_Query C.Custos SF 10-11_Despesas operacionais " xfId="28602"/>
    <cellStyle name="s_Valuation _BS Csan CPC 02 &lt;SAP&gt;_Despesas ADM e COML (3)_1_Query C.Custos SF 10-11_Query C.Custos SF 10-11_IR Diferido" xfId="28603"/>
    <cellStyle name="s_Valuation _BS Csan CPC 02 &lt;SAP&gt;_Despesas ADM e COML (3)_1_Query C.Custos SF 10-11_Query C.Custos SF 10-11_Mapa variáveis" xfId="28604"/>
    <cellStyle name="s_Valuation _BS Csan CPC 02 &lt;SAP&gt;_Despesas ADM e COML (3)_1_Query C.Custos SF 10-11_Query C.Custos SF 10-11_P&amp;L Raízen Combs" xfId="28605"/>
    <cellStyle name="s_Valuation _BS Csan CPC 02 &lt;SAP&gt;_Despesas ADM e COML (3)_1_Query C.Custos SF 10-11_Query C.Custos SF 10-11_P&amp;L RUMO" xfId="28606"/>
    <cellStyle name="s_Valuation _BS Csan CPC 02 &lt;SAP&gt;_Despesas ADM e COML (3)_1_Query C.Custos SF 10-11_Query C.Custos SF 10-11_Variavel" xfId="28607"/>
    <cellStyle name="s_Valuation _BS Csan CPC 02 &lt;SAP&gt;_Despesas ADM e COML (3)_1_Query C.Custos SF 10-11_Query C.Custos SF 10-11_Working Capital" xfId="28608"/>
    <cellStyle name="s_Valuation _BS Csan CPC 02 &lt;SAP&gt;_Despesas ADM e COML (3)_1_Query C.Custos SF 10-11_Variavel" xfId="28609"/>
    <cellStyle name="s_Valuation _BS Csan CPC 02 &lt;SAP&gt;_Despesas ADM e COML (3)_1_Query C.Custos SF 10-11_Working Capital" xfId="28610"/>
    <cellStyle name="s_Valuation _BS Csan CPC 02 &lt;SAP&gt;_Despesas ADM e COML (3)_1_Resumo" xfId="28611"/>
    <cellStyle name="s_Valuation _BS Csan CPC 02 &lt;SAP&gt;_Despesas ADM e COML (3)_1_Resumo_Mapa variáveis" xfId="28612"/>
    <cellStyle name="s_Valuation _BS Csan CPC 02 &lt;SAP&gt;_Despesas ADM e COML (3)_1_Resumo_Variavel" xfId="28613"/>
    <cellStyle name="s_Valuation _BS Csan CPC 02 &lt;SAP&gt;_Despesas ADM e COML (3)_1_Variavel" xfId="28614"/>
    <cellStyle name="s_Valuation _BS Csan CPC 02 &lt;SAP&gt;_Despesas ADM e COML (3)_1_Working Capital" xfId="28615"/>
    <cellStyle name="s_Valuation _BS Csan CPC 02 &lt;SAP&gt;_Despesas ADM e COML (3)_14-G&amp;A" xfId="28616"/>
    <cellStyle name="s_Valuation _BS Csan CPC 02 &lt;SAP&gt;_Despesas ADM e COML (3)_14-G&amp;A 2" xfId="28617"/>
    <cellStyle name="s_Valuation _BS Csan CPC 02 &lt;SAP&gt;_Despesas ADM e COML (3)_14-G&amp;A_2-DRE" xfId="28618"/>
    <cellStyle name="s_Valuation _BS Csan CPC 02 &lt;SAP&gt;_Despesas ADM e COML (3)_14-G&amp;A_2-DRE 2" xfId="28619"/>
    <cellStyle name="s_Valuation _BS Csan CPC 02 &lt;SAP&gt;_Despesas ADM e COML (3)_14-G&amp;A_2-DRE_3-Balanço" xfId="28620"/>
    <cellStyle name="s_Valuation _BS Csan CPC 02 &lt;SAP&gt;_Despesas ADM e COML (3)_14-G&amp;A_2-DRE_3-Balanço_Mapa variáveis" xfId="28621"/>
    <cellStyle name="s_Valuation _BS Csan CPC 02 &lt;SAP&gt;_Despesas ADM e COML (3)_14-G&amp;A_2-DRE_3-Balanço_Variavel" xfId="28622"/>
    <cellStyle name="s_Valuation _BS Csan CPC 02 &lt;SAP&gt;_Despesas ADM e COML (3)_14-G&amp;A_2-DRE_Dep_Judiciais-Contingências" xfId="28623"/>
    <cellStyle name="s_Valuation _BS Csan CPC 02 &lt;SAP&gt;_Despesas ADM e COML (3)_14-G&amp;A_2-DRE_DFC Gerencial" xfId="28624"/>
    <cellStyle name="s_Valuation _BS Csan CPC 02 &lt;SAP&gt;_Despesas ADM e COML (3)_14-G&amp;A_2-DRE_DMPL" xfId="28625"/>
    <cellStyle name="s_Valuation _BS Csan CPC 02 &lt;SAP&gt;_Despesas ADM e COML (3)_14-G&amp;A_2-DRE_Mapa variáveis" xfId="28626"/>
    <cellStyle name="s_Valuation _BS Csan CPC 02 &lt;SAP&gt;_Despesas ADM e COML (3)_14-G&amp;A_2-DRE_Variavel" xfId="28627"/>
    <cellStyle name="s_Valuation _BS Csan CPC 02 &lt;SAP&gt;_Despesas ADM e COML (3)_14-G&amp;A_3-Balanço" xfId="28628"/>
    <cellStyle name="s_Valuation _BS Csan CPC 02 &lt;SAP&gt;_Despesas ADM e COML (3)_14-G&amp;A_3-Balanço_Mapa variáveis" xfId="28629"/>
    <cellStyle name="s_Valuation _BS Csan CPC 02 &lt;SAP&gt;_Despesas ADM e COML (3)_14-G&amp;A_3-Balanço_Variavel" xfId="28630"/>
    <cellStyle name="s_Valuation _BS Csan CPC 02 &lt;SAP&gt;_Despesas ADM e COML (3)_14-G&amp;A_Dep_Judiciais-Contingências" xfId="28631"/>
    <cellStyle name="s_Valuation _BS Csan CPC 02 &lt;SAP&gt;_Despesas ADM e COML (3)_14-G&amp;A_DFC Gerencial" xfId="28632"/>
    <cellStyle name="s_Valuation _BS Csan CPC 02 &lt;SAP&gt;_Despesas ADM e COML (3)_14-G&amp;A_DMPL" xfId="28633"/>
    <cellStyle name="s_Valuation _BS Csan CPC 02 &lt;SAP&gt;_Despesas ADM e COML (3)_14-G&amp;A_Mapa variáveis" xfId="28634"/>
    <cellStyle name="s_Valuation _BS Csan CPC 02 &lt;SAP&gt;_Despesas ADM e COML (3)_14-G&amp;A_Variavel" xfId="28635"/>
    <cellStyle name="s_Valuation _BS Csan CPC 02 &lt;SAP&gt;_Despesas ADM e COML (3)_15-FINANCEIRAS" xfId="28636"/>
    <cellStyle name="s_Valuation _BS Csan CPC 02 &lt;SAP&gt;_Despesas ADM e COML (3)_15-FINANCEIRAS_1" xfId="28637"/>
    <cellStyle name="s_Valuation _BS Csan CPC 02 &lt;SAP&gt;_Despesas ADM e COML (3)_2-DRE" xfId="28638"/>
    <cellStyle name="s_Valuation _BS Csan CPC 02 &lt;SAP&gt;_Despesas ADM e COML (3)_2-DRE 2" xfId="28639"/>
    <cellStyle name="s_Valuation _BS Csan CPC 02 &lt;SAP&gt;_Despesas ADM e COML (3)_2-DRE_3-Balanço" xfId="28640"/>
    <cellStyle name="s_Valuation _BS Csan CPC 02 &lt;SAP&gt;_Despesas ADM e COML (3)_2-DRE_3-Balanço_Mapa variáveis" xfId="28641"/>
    <cellStyle name="s_Valuation _BS Csan CPC 02 &lt;SAP&gt;_Despesas ADM e COML (3)_2-DRE_3-Balanço_Variavel" xfId="28642"/>
    <cellStyle name="s_Valuation _BS Csan CPC 02 &lt;SAP&gt;_Despesas ADM e COML (3)_2-DRE_Dep_Judiciais-Contingências" xfId="28643"/>
    <cellStyle name="s_Valuation _BS Csan CPC 02 &lt;SAP&gt;_Despesas ADM e COML (3)_2-DRE_DFC Gerencial" xfId="28644"/>
    <cellStyle name="s_Valuation _BS Csan CPC 02 &lt;SAP&gt;_Despesas ADM e COML (3)_2-DRE_DMPL" xfId="28645"/>
    <cellStyle name="s_Valuation _BS Csan CPC 02 &lt;SAP&gt;_Despesas ADM e COML (3)_2-DRE_Mapa variáveis" xfId="28646"/>
    <cellStyle name="s_Valuation _BS Csan CPC 02 &lt;SAP&gt;_Despesas ADM e COML (3)_2-DRE_Variavel" xfId="28647"/>
    <cellStyle name="s_Valuation _BS Csan CPC 02 &lt;SAP&gt;_Despesas ADM e COML (3)_3-Balanço" xfId="28648"/>
    <cellStyle name="s_Valuation _BS Csan CPC 02 &lt;SAP&gt;_Despesas ADM e COML (3)_3-Balanço 2" xfId="28649"/>
    <cellStyle name="s_Valuation _BS Csan CPC 02 &lt;SAP&gt;_Despesas ADM e COML (3)_3-Balanço 2_15-FINANCEIRAS" xfId="28650"/>
    <cellStyle name="s_Valuation _BS Csan CPC 02 &lt;SAP&gt;_Despesas ADM e COML (3)_3-Balanço_1" xfId="28651"/>
    <cellStyle name="s_Valuation _BS Csan CPC 02 &lt;SAP&gt;_Despesas ADM e COML (3)_3-Balanço_1_Mapa variáveis" xfId="28652"/>
    <cellStyle name="s_Valuation _BS Csan CPC 02 &lt;SAP&gt;_Despesas ADM e COML (3)_3-Balanço_1_Variavel" xfId="28653"/>
    <cellStyle name="s_Valuation _BS Csan CPC 02 &lt;SAP&gt;_Despesas ADM e COML (3)_3-Balanço_15-FINANCEIRAS" xfId="28654"/>
    <cellStyle name="s_Valuation _BS Csan CPC 02 &lt;SAP&gt;_Despesas ADM e COML (3)_3-Balanço_15-FINANCEIRAS_1" xfId="28655"/>
    <cellStyle name="s_Valuation _BS Csan CPC 02 &lt;SAP&gt;_Despesas ADM e COML (3)_3-Balanço_2-DRE" xfId="28656"/>
    <cellStyle name="s_Valuation _BS Csan CPC 02 &lt;SAP&gt;_Despesas ADM e COML (3)_3-Balanço_2-DRE 2" xfId="28657"/>
    <cellStyle name="s_Valuation _BS Csan CPC 02 &lt;SAP&gt;_Despesas ADM e COML (3)_3-Balanço_2-DRE_3-Balanço" xfId="28658"/>
    <cellStyle name="s_Valuation _BS Csan CPC 02 &lt;SAP&gt;_Despesas ADM e COML (3)_3-Balanço_2-DRE_3-Balanço_Mapa variáveis" xfId="28659"/>
    <cellStyle name="s_Valuation _BS Csan CPC 02 &lt;SAP&gt;_Despesas ADM e COML (3)_3-Balanço_2-DRE_3-Balanço_Variavel" xfId="28660"/>
    <cellStyle name="s_Valuation _BS Csan CPC 02 &lt;SAP&gt;_Despesas ADM e COML (3)_3-Balanço_2-DRE_Dep_Judiciais-Contingências" xfId="28661"/>
    <cellStyle name="s_Valuation _BS Csan CPC 02 &lt;SAP&gt;_Despesas ADM e COML (3)_3-Balanço_2-DRE_DFC Gerencial" xfId="28662"/>
    <cellStyle name="s_Valuation _BS Csan CPC 02 &lt;SAP&gt;_Despesas ADM e COML (3)_3-Balanço_2-DRE_DMPL" xfId="28663"/>
    <cellStyle name="s_Valuation _BS Csan CPC 02 &lt;SAP&gt;_Despesas ADM e COML (3)_3-Balanço_2-DRE_Mapa variáveis" xfId="28664"/>
    <cellStyle name="s_Valuation _BS Csan CPC 02 &lt;SAP&gt;_Despesas ADM e COML (3)_3-Balanço_2-DRE_Variavel" xfId="28665"/>
    <cellStyle name="s_Valuation _BS Csan CPC 02 &lt;SAP&gt;_Despesas ADM e COML (3)_3-Balanço_3-Balanço" xfId="28666"/>
    <cellStyle name="s_Valuation _BS Csan CPC 02 &lt;SAP&gt;_Despesas ADM e COML (3)_3-Balanço_3-Balanço_Mapa variáveis" xfId="28667"/>
    <cellStyle name="s_Valuation _BS Csan CPC 02 &lt;SAP&gt;_Despesas ADM e COML (3)_3-Balanço_3-Balanço_Variavel" xfId="28668"/>
    <cellStyle name="s_Valuation _BS Csan CPC 02 &lt;SAP&gt;_Despesas ADM e COML (3)_3-Balanço_7-Estoque" xfId="28669"/>
    <cellStyle name="s_Valuation _BS Csan CPC 02 &lt;SAP&gt;_Despesas ADM e COML (3)_3-Balanço_Despesas operacionais " xfId="28670"/>
    <cellStyle name="s_Valuation _BS Csan CPC 02 &lt;SAP&gt;_Despesas ADM e COML (3)_3-Balanço_Mapa variáveis" xfId="28671"/>
    <cellStyle name="s_Valuation _BS Csan CPC 02 &lt;SAP&gt;_Despesas ADM e COML (3)_3-Balanço_P&amp;L Raízen Combs" xfId="28672"/>
    <cellStyle name="s_Valuation _BS Csan CPC 02 &lt;SAP&gt;_Despesas ADM e COML (3)_3-Balanço_P&amp;L RUMO" xfId="28673"/>
    <cellStyle name="s_Valuation _BS Csan CPC 02 &lt;SAP&gt;_Despesas ADM e COML (3)_3-Balanço_Variavel" xfId="28674"/>
    <cellStyle name="s_Valuation _BS Csan CPC 02 &lt;SAP&gt;_Despesas ADM e COML (3)_3-Balanço_Working Capital" xfId="28675"/>
    <cellStyle name="s_Valuation _BS Csan CPC 02 &lt;SAP&gt;_Despesas ADM e COML (3)_7-Estoque" xfId="28676"/>
    <cellStyle name="s_Valuation _BS Csan CPC 02 &lt;SAP&gt;_Despesas ADM e COML (3)_Abertura dos Gastos Administrativos e Comercial - 2009" xfId="28677"/>
    <cellStyle name="s_Valuation _BS Csan CPC 02 &lt;SAP&gt;_Despesas ADM e COML (3)_Abertura dos Gastos Administrativos e Comercial - 2009_Mapa variáveis" xfId="28678"/>
    <cellStyle name="s_Valuation _BS Csan CPC 02 &lt;SAP&gt;_Despesas ADM e COML (3)_Abertura dos Gastos Administrativos e Comercial - 2009_Variavel" xfId="28679"/>
    <cellStyle name="s_Valuation _BS Csan CPC 02 &lt;SAP&gt;_Despesas ADM e COML (3)_Balanço" xfId="28680"/>
    <cellStyle name="s_Valuation _BS Csan CPC 02 &lt;SAP&gt;_Despesas ADM e COML (3)_Balanço_Despesas operacionais " xfId="28681"/>
    <cellStyle name="s_Valuation _BS Csan CPC 02 &lt;SAP&gt;_Despesas ADM e COML (3)_Balanço_Working Capital" xfId="28682"/>
    <cellStyle name="s_Valuation _BS Csan CPC 02 &lt;SAP&gt;_Despesas ADM e COML (3)_Breakdown CPV" xfId="28683"/>
    <cellStyle name="s_Valuation _BS Csan CPC 02 &lt;SAP&gt;_Despesas ADM e COML (3)_Breakdown CPV_Mapa variáveis" xfId="28684"/>
    <cellStyle name="s_Valuation _BS Csan CPC 02 &lt;SAP&gt;_Despesas ADM e COML (3)_Breakdown CPV_Variavel" xfId="28685"/>
    <cellStyle name="s_Valuation _BS Csan CPC 02 &lt;SAP&gt;_Despesas ADM e COML (3)_Crédito PisCofins" xfId="28686"/>
    <cellStyle name="s_Valuation _BS Csan CPC 02 &lt;SAP&gt;_Despesas ADM e COML (3)_Crédito PisCofins 2" xfId="28687"/>
    <cellStyle name="s_Valuation _BS Csan CPC 02 &lt;SAP&gt;_Despesas ADM e COML (3)_Crédito PisCofins 2_15-FINANCEIRAS" xfId="28688"/>
    <cellStyle name="s_Valuation _BS Csan CPC 02 &lt;SAP&gt;_Despesas ADM e COML (3)_Crédito PisCofins 2_Mapa variáveis" xfId="28689"/>
    <cellStyle name="s_Valuation _BS Csan CPC 02 &lt;SAP&gt;_Despesas ADM e COML (3)_Crédito PisCofins 2_Variavel" xfId="28690"/>
    <cellStyle name="s_Valuation _BS Csan CPC 02 &lt;SAP&gt;_Despesas ADM e COML (3)_Crédito PisCofins 3" xfId="28691"/>
    <cellStyle name="s_Valuation _BS Csan CPC 02 &lt;SAP&gt;_Despesas ADM e COML (3)_Crédito PisCofins_15-FINANCEIRAS" xfId="28692"/>
    <cellStyle name="s_Valuation _BS Csan CPC 02 &lt;SAP&gt;_Despesas ADM e COML (3)_Crédito PisCofins_15-FINANCEIRAS_1" xfId="28693"/>
    <cellStyle name="s_Valuation _BS Csan CPC 02 &lt;SAP&gt;_Despesas ADM e COML (3)_Crédito PisCofins_2-DRE" xfId="28694"/>
    <cellStyle name="s_Valuation _BS Csan CPC 02 &lt;SAP&gt;_Despesas ADM e COML (3)_Crédito PisCofins_2-DRE 2" xfId="28695"/>
    <cellStyle name="s_Valuation _BS Csan CPC 02 &lt;SAP&gt;_Despesas ADM e COML (3)_Crédito PisCofins_2-DRE_3-Balanço" xfId="28696"/>
    <cellStyle name="s_Valuation _BS Csan CPC 02 &lt;SAP&gt;_Despesas ADM e COML (3)_Crédito PisCofins_2-DRE_3-Balanço_Mapa variáveis" xfId="28697"/>
    <cellStyle name="s_Valuation _BS Csan CPC 02 &lt;SAP&gt;_Despesas ADM e COML (3)_Crédito PisCofins_2-DRE_3-Balanço_Variavel" xfId="28698"/>
    <cellStyle name="s_Valuation _BS Csan CPC 02 &lt;SAP&gt;_Despesas ADM e COML (3)_Crédito PisCofins_2-DRE_Dep_Judiciais-Contingências" xfId="28699"/>
    <cellStyle name="s_Valuation _BS Csan CPC 02 &lt;SAP&gt;_Despesas ADM e COML (3)_Crédito PisCofins_2-DRE_DFC Gerencial" xfId="28700"/>
    <cellStyle name="s_Valuation _BS Csan CPC 02 &lt;SAP&gt;_Despesas ADM e COML (3)_Crédito PisCofins_2-DRE_DMPL" xfId="28701"/>
    <cellStyle name="s_Valuation _BS Csan CPC 02 &lt;SAP&gt;_Despesas ADM e COML (3)_Crédito PisCofins_2-DRE_Mapa variáveis" xfId="28702"/>
    <cellStyle name="s_Valuation _BS Csan CPC 02 &lt;SAP&gt;_Despesas ADM e COML (3)_Crédito PisCofins_2-DRE_Variavel" xfId="28703"/>
    <cellStyle name="s_Valuation _BS Csan CPC 02 &lt;SAP&gt;_Despesas ADM e COML (3)_Crédito PisCofins_3-Balanço" xfId="28704"/>
    <cellStyle name="s_Valuation _BS Csan CPC 02 &lt;SAP&gt;_Despesas ADM e COML (3)_Crédito PisCofins_3-Balanço 2" xfId="28705"/>
    <cellStyle name="s_Valuation _BS Csan CPC 02 &lt;SAP&gt;_Despesas ADM e COML (3)_Crédito PisCofins_3-Balanço 2_15-FINANCEIRAS" xfId="28706"/>
    <cellStyle name="s_Valuation _BS Csan CPC 02 &lt;SAP&gt;_Despesas ADM e COML (3)_Crédito PisCofins_3-Balanço_1" xfId="28707"/>
    <cellStyle name="s_Valuation _BS Csan CPC 02 &lt;SAP&gt;_Despesas ADM e COML (3)_Crédito PisCofins_3-Balanço_1_Mapa variáveis" xfId="28708"/>
    <cellStyle name="s_Valuation _BS Csan CPC 02 &lt;SAP&gt;_Despesas ADM e COML (3)_Crédito PisCofins_3-Balanço_1_Variavel" xfId="28709"/>
    <cellStyle name="s_Valuation _BS Csan CPC 02 &lt;SAP&gt;_Despesas ADM e COML (3)_Crédito PisCofins_3-Balanço_15-FINANCEIRAS" xfId="28710"/>
    <cellStyle name="s_Valuation _BS Csan CPC 02 &lt;SAP&gt;_Despesas ADM e COML (3)_Crédito PisCofins_3-Balanço_15-FINANCEIRAS_1" xfId="28711"/>
    <cellStyle name="s_Valuation _BS Csan CPC 02 &lt;SAP&gt;_Despesas ADM e COML (3)_Crédito PisCofins_3-Balanço_2-DRE" xfId="28712"/>
    <cellStyle name="s_Valuation _BS Csan CPC 02 &lt;SAP&gt;_Despesas ADM e COML (3)_Crédito PisCofins_3-Balanço_2-DRE 2" xfId="28713"/>
    <cellStyle name="s_Valuation _BS Csan CPC 02 &lt;SAP&gt;_Despesas ADM e COML (3)_Crédito PisCofins_3-Balanço_2-DRE_3-Balanço" xfId="28714"/>
    <cellStyle name="s_Valuation _BS Csan CPC 02 &lt;SAP&gt;_Despesas ADM e COML (3)_Crédito PisCofins_3-Balanço_2-DRE_3-Balanço_Mapa variáveis" xfId="28715"/>
    <cellStyle name="s_Valuation _BS Csan CPC 02 &lt;SAP&gt;_Despesas ADM e COML (3)_Crédito PisCofins_3-Balanço_2-DRE_3-Balanço_Variavel" xfId="28716"/>
    <cellStyle name="s_Valuation _BS Csan CPC 02 &lt;SAP&gt;_Despesas ADM e COML (3)_Crédito PisCofins_3-Balanço_2-DRE_Dep_Judiciais-Contingências" xfId="28717"/>
    <cellStyle name="s_Valuation _BS Csan CPC 02 &lt;SAP&gt;_Despesas ADM e COML (3)_Crédito PisCofins_3-Balanço_2-DRE_DFC Gerencial" xfId="28718"/>
    <cellStyle name="s_Valuation _BS Csan CPC 02 &lt;SAP&gt;_Despesas ADM e COML (3)_Crédito PisCofins_3-Balanço_2-DRE_DMPL" xfId="28719"/>
    <cellStyle name="s_Valuation _BS Csan CPC 02 &lt;SAP&gt;_Despesas ADM e COML (3)_Crédito PisCofins_3-Balanço_2-DRE_Mapa variáveis" xfId="28720"/>
    <cellStyle name="s_Valuation _BS Csan CPC 02 &lt;SAP&gt;_Despesas ADM e COML (3)_Crédito PisCofins_3-Balanço_2-DRE_Variavel" xfId="28721"/>
    <cellStyle name="s_Valuation _BS Csan CPC 02 &lt;SAP&gt;_Despesas ADM e COML (3)_Crédito PisCofins_3-Balanço_3-Balanço" xfId="28722"/>
    <cellStyle name="s_Valuation _BS Csan CPC 02 &lt;SAP&gt;_Despesas ADM e COML (3)_Crédito PisCofins_3-Balanço_3-Balanço_Mapa variáveis" xfId="28723"/>
    <cellStyle name="s_Valuation _BS Csan CPC 02 &lt;SAP&gt;_Despesas ADM e COML (3)_Crédito PisCofins_3-Balanço_3-Balanço_Variavel" xfId="28724"/>
    <cellStyle name="s_Valuation _BS Csan CPC 02 &lt;SAP&gt;_Despesas ADM e COML (3)_Crédito PisCofins_3-Balanço_7-Estoque" xfId="28725"/>
    <cellStyle name="s_Valuation _BS Csan CPC 02 &lt;SAP&gt;_Despesas ADM e COML (3)_Crédito PisCofins_3-Balanço_Despesas operacionais " xfId="28726"/>
    <cellStyle name="s_Valuation _BS Csan CPC 02 &lt;SAP&gt;_Despesas ADM e COML (3)_Crédito PisCofins_3-Balanço_Mapa variáveis" xfId="28727"/>
    <cellStyle name="s_Valuation _BS Csan CPC 02 &lt;SAP&gt;_Despesas ADM e COML (3)_Crédito PisCofins_3-Balanço_P&amp;L Raízen Combs" xfId="28728"/>
    <cellStyle name="s_Valuation _BS Csan CPC 02 &lt;SAP&gt;_Despesas ADM e COML (3)_Crédito PisCofins_3-Balanço_P&amp;L RUMO" xfId="28729"/>
    <cellStyle name="s_Valuation _BS Csan CPC 02 &lt;SAP&gt;_Despesas ADM e COML (3)_Crédito PisCofins_3-Balanço_Variavel" xfId="28730"/>
    <cellStyle name="s_Valuation _BS Csan CPC 02 &lt;SAP&gt;_Despesas ADM e COML (3)_Crédito PisCofins_3-Balanço_Working Capital" xfId="28731"/>
    <cellStyle name="s_Valuation _BS Csan CPC 02 &lt;SAP&gt;_Despesas ADM e COML (3)_Crédito PisCofins_7-Estoque" xfId="28732"/>
    <cellStyle name="s_Valuation _BS Csan CPC 02 &lt;SAP&gt;_Despesas ADM e COML (3)_Crédito PisCofins_Balanço" xfId="28733"/>
    <cellStyle name="s_Valuation _BS Csan CPC 02 &lt;SAP&gt;_Despesas ADM e COML (3)_Crédito PisCofins_Balanço_Despesas operacionais " xfId="28734"/>
    <cellStyle name="s_Valuation _BS Csan CPC 02 &lt;SAP&gt;_Despesas ADM e COML (3)_Crédito PisCofins_Balanço_Working Capital" xfId="28735"/>
    <cellStyle name="s_Valuation _BS Csan CPC 02 &lt;SAP&gt;_Despesas ADM e COML (3)_Crédito PisCofins_CCL" xfId="28736"/>
    <cellStyle name="s_Valuation _BS Csan CPC 02 &lt;SAP&gt;_Despesas ADM e COML (3)_Crédito PisCofins_CCL 2" xfId="28737"/>
    <cellStyle name="s_Valuation _BS Csan CPC 02 &lt;SAP&gt;_Despesas ADM e COML (3)_Crédito PisCofins_CCL 2_15-FINANCEIRAS" xfId="28738"/>
    <cellStyle name="s_Valuation _BS Csan CPC 02 &lt;SAP&gt;_Despesas ADM e COML (3)_Crédito PisCofins_CCL 2_Mapa variáveis" xfId="28739"/>
    <cellStyle name="s_Valuation _BS Csan CPC 02 &lt;SAP&gt;_Despesas ADM e COML (3)_Crédito PisCofins_CCL 2_Variavel" xfId="28740"/>
    <cellStyle name="s_Valuation _BS Csan CPC 02 &lt;SAP&gt;_Despesas ADM e COML (3)_Crédito PisCofins_CCL 3" xfId="28741"/>
    <cellStyle name="s_Valuation _BS Csan CPC 02 &lt;SAP&gt;_Despesas ADM e COML (3)_Crédito PisCofins_CCL_15-FINANCEIRAS" xfId="28742"/>
    <cellStyle name="s_Valuation _BS Csan CPC 02 &lt;SAP&gt;_Despesas ADM e COML (3)_Crédito PisCofins_CCL_15-FINANCEIRAS_1" xfId="28743"/>
    <cellStyle name="s_Valuation _BS Csan CPC 02 &lt;SAP&gt;_Despesas ADM e COML (3)_Crédito PisCofins_CCL_2-DRE" xfId="28744"/>
    <cellStyle name="s_Valuation _BS Csan CPC 02 &lt;SAP&gt;_Despesas ADM e COML (3)_Crédito PisCofins_CCL_2-DRE 2" xfId="28745"/>
    <cellStyle name="s_Valuation _BS Csan CPC 02 &lt;SAP&gt;_Despesas ADM e COML (3)_Crédito PisCofins_CCL_2-DRE_3-Balanço" xfId="28746"/>
    <cellStyle name="s_Valuation _BS Csan CPC 02 &lt;SAP&gt;_Despesas ADM e COML (3)_Crédito PisCofins_CCL_2-DRE_3-Balanço_Mapa variáveis" xfId="28747"/>
    <cellStyle name="s_Valuation _BS Csan CPC 02 &lt;SAP&gt;_Despesas ADM e COML (3)_Crédito PisCofins_CCL_2-DRE_3-Balanço_Variavel" xfId="28748"/>
    <cellStyle name="s_Valuation _BS Csan CPC 02 &lt;SAP&gt;_Despesas ADM e COML (3)_Crédito PisCofins_CCL_2-DRE_Dep_Judiciais-Contingências" xfId="28749"/>
    <cellStyle name="s_Valuation _BS Csan CPC 02 &lt;SAP&gt;_Despesas ADM e COML (3)_Crédito PisCofins_CCL_2-DRE_DFC Gerencial" xfId="28750"/>
    <cellStyle name="s_Valuation _BS Csan CPC 02 &lt;SAP&gt;_Despesas ADM e COML (3)_Crédito PisCofins_CCL_2-DRE_DMPL" xfId="28751"/>
    <cellStyle name="s_Valuation _BS Csan CPC 02 &lt;SAP&gt;_Despesas ADM e COML (3)_Crédito PisCofins_CCL_2-DRE_Mapa variáveis" xfId="28752"/>
    <cellStyle name="s_Valuation _BS Csan CPC 02 &lt;SAP&gt;_Despesas ADM e COML (3)_Crédito PisCofins_CCL_2-DRE_Variavel" xfId="28753"/>
    <cellStyle name="s_Valuation _BS Csan CPC 02 &lt;SAP&gt;_Despesas ADM e COML (3)_Crédito PisCofins_CCL_3-Balanço" xfId="28754"/>
    <cellStyle name="s_Valuation _BS Csan CPC 02 &lt;SAP&gt;_Despesas ADM e COML (3)_Crédito PisCofins_CCL_3-Balanço 2" xfId="28755"/>
    <cellStyle name="s_Valuation _BS Csan CPC 02 &lt;SAP&gt;_Despesas ADM e COML (3)_Crédito PisCofins_CCL_3-Balanço 2_15-FINANCEIRAS" xfId="28756"/>
    <cellStyle name="s_Valuation _BS Csan CPC 02 &lt;SAP&gt;_Despesas ADM e COML (3)_Crédito PisCofins_CCL_3-Balanço_1" xfId="28757"/>
    <cellStyle name="s_Valuation _BS Csan CPC 02 &lt;SAP&gt;_Despesas ADM e COML (3)_Crédito PisCofins_CCL_3-Balanço_1_Mapa variáveis" xfId="28758"/>
    <cellStyle name="s_Valuation _BS Csan CPC 02 &lt;SAP&gt;_Despesas ADM e COML (3)_Crédito PisCofins_CCL_3-Balanço_1_Variavel" xfId="28759"/>
    <cellStyle name="s_Valuation _BS Csan CPC 02 &lt;SAP&gt;_Despesas ADM e COML (3)_Crédito PisCofins_CCL_3-Balanço_15-FINANCEIRAS" xfId="28760"/>
    <cellStyle name="s_Valuation _BS Csan CPC 02 &lt;SAP&gt;_Despesas ADM e COML (3)_Crédito PisCofins_CCL_3-Balanço_15-FINANCEIRAS_1" xfId="28761"/>
    <cellStyle name="s_Valuation _BS Csan CPC 02 &lt;SAP&gt;_Despesas ADM e COML (3)_Crédito PisCofins_CCL_3-Balanço_2-DRE" xfId="28762"/>
    <cellStyle name="s_Valuation _BS Csan CPC 02 &lt;SAP&gt;_Despesas ADM e COML (3)_Crédito PisCofins_CCL_3-Balanço_2-DRE 2" xfId="28763"/>
    <cellStyle name="s_Valuation _BS Csan CPC 02 &lt;SAP&gt;_Despesas ADM e COML (3)_Crédito PisCofins_CCL_3-Balanço_2-DRE_3-Balanço" xfId="28764"/>
    <cellStyle name="s_Valuation _BS Csan CPC 02 &lt;SAP&gt;_Despesas ADM e COML (3)_Crédito PisCofins_CCL_3-Balanço_2-DRE_3-Balanço_Mapa variáveis" xfId="28765"/>
    <cellStyle name="s_Valuation _BS Csan CPC 02 &lt;SAP&gt;_Despesas ADM e COML (3)_Crédito PisCofins_CCL_3-Balanço_2-DRE_3-Balanço_Variavel" xfId="28766"/>
    <cellStyle name="s_Valuation _BS Csan CPC 02 &lt;SAP&gt;_Despesas ADM e COML (3)_Crédito PisCofins_CCL_3-Balanço_2-DRE_Dep_Judiciais-Contingências" xfId="28767"/>
    <cellStyle name="s_Valuation _BS Csan CPC 02 &lt;SAP&gt;_Despesas ADM e COML (3)_Crédito PisCofins_CCL_3-Balanço_2-DRE_DFC Gerencial" xfId="28768"/>
    <cellStyle name="s_Valuation _BS Csan CPC 02 &lt;SAP&gt;_Despesas ADM e COML (3)_Crédito PisCofins_CCL_3-Balanço_2-DRE_DMPL" xfId="28769"/>
    <cellStyle name="s_Valuation _BS Csan CPC 02 &lt;SAP&gt;_Despesas ADM e COML (3)_Crédito PisCofins_CCL_3-Balanço_2-DRE_Mapa variáveis" xfId="28770"/>
    <cellStyle name="s_Valuation _BS Csan CPC 02 &lt;SAP&gt;_Despesas ADM e COML (3)_Crédito PisCofins_CCL_3-Balanço_2-DRE_Variavel" xfId="28771"/>
    <cellStyle name="s_Valuation _BS Csan CPC 02 &lt;SAP&gt;_Despesas ADM e COML (3)_Crédito PisCofins_CCL_3-Balanço_3-Balanço" xfId="28772"/>
    <cellStyle name="s_Valuation _BS Csan CPC 02 &lt;SAP&gt;_Despesas ADM e COML (3)_Crédito PisCofins_CCL_3-Balanço_3-Balanço_Mapa variáveis" xfId="28773"/>
    <cellStyle name="s_Valuation _BS Csan CPC 02 &lt;SAP&gt;_Despesas ADM e COML (3)_Crédito PisCofins_CCL_3-Balanço_3-Balanço_Variavel" xfId="28774"/>
    <cellStyle name="s_Valuation _BS Csan CPC 02 &lt;SAP&gt;_Despesas ADM e COML (3)_Crédito PisCofins_CCL_3-Balanço_7-Estoque" xfId="28775"/>
    <cellStyle name="s_Valuation _BS Csan CPC 02 &lt;SAP&gt;_Despesas ADM e COML (3)_Crédito PisCofins_CCL_3-Balanço_Despesas operacionais " xfId="28776"/>
    <cellStyle name="s_Valuation _BS Csan CPC 02 &lt;SAP&gt;_Despesas ADM e COML (3)_Crédito PisCofins_CCL_3-Balanço_Mapa variáveis" xfId="28777"/>
    <cellStyle name="s_Valuation _BS Csan CPC 02 &lt;SAP&gt;_Despesas ADM e COML (3)_Crédito PisCofins_CCL_3-Balanço_P&amp;L Raízen Combs" xfId="28778"/>
    <cellStyle name="s_Valuation _BS Csan CPC 02 &lt;SAP&gt;_Despesas ADM e COML (3)_Crédito PisCofins_CCL_3-Balanço_P&amp;L RUMO" xfId="28779"/>
    <cellStyle name="s_Valuation _BS Csan CPC 02 &lt;SAP&gt;_Despesas ADM e COML (3)_Crédito PisCofins_CCL_3-Balanço_Variavel" xfId="28780"/>
    <cellStyle name="s_Valuation _BS Csan CPC 02 &lt;SAP&gt;_Despesas ADM e COML (3)_Crédito PisCofins_CCL_3-Balanço_Working Capital" xfId="28781"/>
    <cellStyle name="s_Valuation _BS Csan CPC 02 &lt;SAP&gt;_Despesas ADM e COML (3)_Crédito PisCofins_CCL_7-Estoque" xfId="28782"/>
    <cellStyle name="s_Valuation _BS Csan CPC 02 &lt;SAP&gt;_Despesas ADM e COML (3)_Crédito PisCofins_CCL_Balanço" xfId="28783"/>
    <cellStyle name="s_Valuation _BS Csan CPC 02 &lt;SAP&gt;_Despesas ADM e COML (3)_Crédito PisCofins_CCL_Balanço_Despesas operacionais " xfId="28784"/>
    <cellStyle name="s_Valuation _BS Csan CPC 02 &lt;SAP&gt;_Despesas ADM e COML (3)_Crédito PisCofins_CCL_Balanço_Working Capital" xfId="28785"/>
    <cellStyle name="s_Valuation _BS Csan CPC 02 &lt;SAP&gt;_Despesas ADM e COML (3)_Crédito PisCofins_CCL_Despesas operacionais " xfId="28786"/>
    <cellStyle name="s_Valuation _BS Csan CPC 02 &lt;SAP&gt;_Despesas ADM e COML (3)_Crédito PisCofins_CCL_IR Diferido" xfId="28787"/>
    <cellStyle name="s_Valuation _BS Csan CPC 02 &lt;SAP&gt;_Despesas ADM e COML (3)_Crédito PisCofins_CCL_Mapa variáveis" xfId="28788"/>
    <cellStyle name="s_Valuation _BS Csan CPC 02 &lt;SAP&gt;_Despesas ADM e COML (3)_Crédito PisCofins_CCL_P&amp;L Raízen Combs" xfId="28789"/>
    <cellStyle name="s_Valuation _BS Csan CPC 02 &lt;SAP&gt;_Despesas ADM e COML (3)_Crédito PisCofins_CCL_P&amp;L RUMO" xfId="28790"/>
    <cellStyle name="s_Valuation _BS Csan CPC 02 &lt;SAP&gt;_Despesas ADM e COML (3)_Crédito PisCofins_CCL_Variavel" xfId="28791"/>
    <cellStyle name="s_Valuation _BS Csan CPC 02 &lt;SAP&gt;_Despesas ADM e COML (3)_Crédito PisCofins_CCL_Working Capital" xfId="28792"/>
    <cellStyle name="s_Valuation _BS Csan CPC 02 &lt;SAP&gt;_Despesas ADM e COML (3)_Crédito PisCofins_Despesas operacionais " xfId="28793"/>
    <cellStyle name="s_Valuation _BS Csan CPC 02 &lt;SAP&gt;_Despesas ADM e COML (3)_Crédito PisCofins_Diferenças outubro CAN- (2)" xfId="28794"/>
    <cellStyle name="s_Valuation _BS Csan CPC 02 &lt;SAP&gt;_Despesas ADM e COML (3)_Crédito PisCofins_Diferenças outubro CAN- (2) 2" xfId="28795"/>
    <cellStyle name="s_Valuation _BS Csan CPC 02 &lt;SAP&gt;_Despesas ADM e COML (3)_Crédito PisCofins_Diferenças outubro CAN- (2) 2_15-FINANCEIRAS" xfId="28796"/>
    <cellStyle name="s_Valuation _BS Csan CPC 02 &lt;SAP&gt;_Despesas ADM e COML (3)_Crédito PisCofins_Diferenças outubro CAN- (2) 2_Mapa variáveis" xfId="28797"/>
    <cellStyle name="s_Valuation _BS Csan CPC 02 &lt;SAP&gt;_Despesas ADM e COML (3)_Crédito PisCofins_Diferenças outubro CAN- (2) 2_Variavel" xfId="28798"/>
    <cellStyle name="s_Valuation _BS Csan CPC 02 &lt;SAP&gt;_Despesas ADM e COML (3)_Crédito PisCofins_Diferenças outubro CAN- (2) 3" xfId="28799"/>
    <cellStyle name="s_Valuation _BS Csan CPC 02 &lt;SAP&gt;_Despesas ADM e COML (3)_Crédito PisCofins_Diferenças outubro CAN- (2)_15-FINANCEIRAS" xfId="28800"/>
    <cellStyle name="s_Valuation _BS Csan CPC 02 &lt;SAP&gt;_Despesas ADM e COML (3)_Crédito PisCofins_Diferenças outubro CAN- (2)_15-FINANCEIRAS_1" xfId="28801"/>
    <cellStyle name="s_Valuation _BS Csan CPC 02 &lt;SAP&gt;_Despesas ADM e COML (3)_Crédito PisCofins_Diferenças outubro CAN- (2)_2-DRE" xfId="28802"/>
    <cellStyle name="s_Valuation _BS Csan CPC 02 &lt;SAP&gt;_Despesas ADM e COML (3)_Crédito PisCofins_Diferenças outubro CAN- (2)_2-DRE 2" xfId="28803"/>
    <cellStyle name="s_Valuation _BS Csan CPC 02 &lt;SAP&gt;_Despesas ADM e COML (3)_Crédito PisCofins_Diferenças outubro CAN- (2)_2-DRE_3-Balanço" xfId="28804"/>
    <cellStyle name="s_Valuation _BS Csan CPC 02 &lt;SAP&gt;_Despesas ADM e COML (3)_Crédito PisCofins_Diferenças outubro CAN- (2)_2-DRE_3-Balanço_Mapa variáveis" xfId="28805"/>
    <cellStyle name="s_Valuation _BS Csan CPC 02 &lt;SAP&gt;_Despesas ADM e COML (3)_Crédito PisCofins_Diferenças outubro CAN- (2)_2-DRE_3-Balanço_Variavel" xfId="28806"/>
    <cellStyle name="s_Valuation _BS Csan CPC 02 &lt;SAP&gt;_Despesas ADM e COML (3)_Crédito PisCofins_Diferenças outubro CAN- (2)_2-DRE_Dep_Judiciais-Contingências" xfId="28807"/>
    <cellStyle name="s_Valuation _BS Csan CPC 02 &lt;SAP&gt;_Despesas ADM e COML (3)_Crédito PisCofins_Diferenças outubro CAN- (2)_2-DRE_DFC Gerencial" xfId="28808"/>
    <cellStyle name="s_Valuation _BS Csan CPC 02 &lt;SAP&gt;_Despesas ADM e COML (3)_Crédito PisCofins_Diferenças outubro CAN- (2)_2-DRE_DMPL" xfId="28809"/>
    <cellStyle name="s_Valuation _BS Csan CPC 02 &lt;SAP&gt;_Despesas ADM e COML (3)_Crédito PisCofins_Diferenças outubro CAN- (2)_2-DRE_Mapa variáveis" xfId="28810"/>
    <cellStyle name="s_Valuation _BS Csan CPC 02 &lt;SAP&gt;_Despesas ADM e COML (3)_Crédito PisCofins_Diferenças outubro CAN- (2)_2-DRE_Variavel" xfId="28811"/>
    <cellStyle name="s_Valuation _BS Csan CPC 02 &lt;SAP&gt;_Despesas ADM e COML (3)_Crédito PisCofins_Diferenças outubro CAN- (2)_3-Balanço" xfId="28812"/>
    <cellStyle name="s_Valuation _BS Csan CPC 02 &lt;SAP&gt;_Despesas ADM e COML (3)_Crédito PisCofins_Diferenças outubro CAN- (2)_3-Balanço 2" xfId="28813"/>
    <cellStyle name="s_Valuation _BS Csan CPC 02 &lt;SAP&gt;_Despesas ADM e COML (3)_Crédito PisCofins_Diferenças outubro CAN- (2)_3-Balanço 2_15-FINANCEIRAS" xfId="28814"/>
    <cellStyle name="s_Valuation _BS Csan CPC 02 &lt;SAP&gt;_Despesas ADM e COML (3)_Crédito PisCofins_Diferenças outubro CAN- (2)_3-Balanço_1" xfId="28815"/>
    <cellStyle name="s_Valuation _BS Csan CPC 02 &lt;SAP&gt;_Despesas ADM e COML (3)_Crédito PisCofins_Diferenças outubro CAN- (2)_3-Balanço_1_Mapa variáveis" xfId="28816"/>
    <cellStyle name="s_Valuation _BS Csan CPC 02 &lt;SAP&gt;_Despesas ADM e COML (3)_Crédito PisCofins_Diferenças outubro CAN- (2)_3-Balanço_1_Variavel" xfId="28817"/>
    <cellStyle name="s_Valuation _BS Csan CPC 02 &lt;SAP&gt;_Despesas ADM e COML (3)_Crédito PisCofins_Diferenças outubro CAN- (2)_3-Balanço_15-FINANCEIRAS" xfId="28818"/>
    <cellStyle name="s_Valuation _BS Csan CPC 02 &lt;SAP&gt;_Despesas ADM e COML (3)_Crédito PisCofins_Diferenças outubro CAN- (2)_3-Balanço_15-FINANCEIRAS_1" xfId="28819"/>
    <cellStyle name="s_Valuation _BS Csan CPC 02 &lt;SAP&gt;_Despesas ADM e COML (3)_Crédito PisCofins_Diferenças outubro CAN- (2)_3-Balanço_2-DRE" xfId="28820"/>
    <cellStyle name="s_Valuation _BS Csan CPC 02 &lt;SAP&gt;_Despesas ADM e COML (3)_Crédito PisCofins_Diferenças outubro CAN- (2)_3-Balanço_2-DRE 2" xfId="28821"/>
    <cellStyle name="s_Valuation _BS Csan CPC 02 &lt;SAP&gt;_Despesas ADM e COML (3)_Crédito PisCofins_Diferenças outubro CAN- (2)_3-Balanço_2-DRE_3-Balanço" xfId="28822"/>
    <cellStyle name="s_Valuation _BS Csan CPC 02 &lt;SAP&gt;_Despesas ADM e COML (3)_Crédito PisCofins_Diferenças outubro CAN- (2)_3-Balanço_2-DRE_3-Balanço_Mapa variáveis" xfId="28823"/>
    <cellStyle name="s_Valuation _BS Csan CPC 02 &lt;SAP&gt;_Despesas ADM e COML (3)_Crédito PisCofins_Diferenças outubro CAN- (2)_3-Balanço_2-DRE_3-Balanço_Variavel" xfId="28824"/>
    <cellStyle name="s_Valuation _BS Csan CPC 02 &lt;SAP&gt;_Despesas ADM e COML (3)_Crédito PisCofins_Diferenças outubro CAN- (2)_3-Balanço_2-DRE_Dep_Judiciais-Contingências" xfId="28825"/>
    <cellStyle name="s_Valuation _BS Csan CPC 02 &lt;SAP&gt;_Despesas ADM e COML (3)_Crédito PisCofins_Diferenças outubro CAN- (2)_3-Balanço_2-DRE_DFC Gerencial" xfId="28826"/>
    <cellStyle name="s_Valuation _BS Csan CPC 02 &lt;SAP&gt;_Despesas ADM e COML (3)_Crédito PisCofins_Diferenças outubro CAN- (2)_3-Balanço_2-DRE_DMPL" xfId="28827"/>
    <cellStyle name="s_Valuation _BS Csan CPC 02 &lt;SAP&gt;_Despesas ADM e COML (3)_Crédito PisCofins_Diferenças outubro CAN- (2)_3-Balanço_2-DRE_Mapa variáveis" xfId="28828"/>
    <cellStyle name="s_Valuation _BS Csan CPC 02 &lt;SAP&gt;_Despesas ADM e COML (3)_Crédito PisCofins_Diferenças outubro CAN- (2)_3-Balanço_2-DRE_Variavel" xfId="28829"/>
    <cellStyle name="s_Valuation _BS Csan CPC 02 &lt;SAP&gt;_Despesas ADM e COML (3)_Crédito PisCofins_Diferenças outubro CAN- (2)_3-Balanço_3-Balanço" xfId="28830"/>
    <cellStyle name="s_Valuation _BS Csan CPC 02 &lt;SAP&gt;_Despesas ADM e COML (3)_Crédito PisCofins_Diferenças outubro CAN- (2)_3-Balanço_3-Balanço_Mapa variáveis" xfId="28831"/>
    <cellStyle name="s_Valuation _BS Csan CPC 02 &lt;SAP&gt;_Despesas ADM e COML (3)_Crédito PisCofins_Diferenças outubro CAN- (2)_3-Balanço_3-Balanço_Variavel" xfId="28832"/>
    <cellStyle name="s_Valuation _BS Csan CPC 02 &lt;SAP&gt;_Despesas ADM e COML (3)_Crédito PisCofins_Diferenças outubro CAN- (2)_3-Balanço_7-Estoque" xfId="28833"/>
    <cellStyle name="s_Valuation _BS Csan CPC 02 &lt;SAP&gt;_Despesas ADM e COML (3)_Crédito PisCofins_Diferenças outubro CAN- (2)_3-Balanço_Despesas operacionais " xfId="28834"/>
    <cellStyle name="s_Valuation _BS Csan CPC 02 &lt;SAP&gt;_Despesas ADM e COML (3)_Crédito PisCofins_Diferenças outubro CAN- (2)_3-Balanço_Mapa variáveis" xfId="28835"/>
    <cellStyle name="s_Valuation _BS Csan CPC 02 &lt;SAP&gt;_Despesas ADM e COML (3)_Crédito PisCofins_Diferenças outubro CAN- (2)_3-Balanço_P&amp;L Raízen Combs" xfId="28836"/>
    <cellStyle name="s_Valuation _BS Csan CPC 02 &lt;SAP&gt;_Despesas ADM e COML (3)_Crédito PisCofins_Diferenças outubro CAN- (2)_3-Balanço_P&amp;L RUMO" xfId="28837"/>
    <cellStyle name="s_Valuation _BS Csan CPC 02 &lt;SAP&gt;_Despesas ADM e COML (3)_Crédito PisCofins_Diferenças outubro CAN- (2)_3-Balanço_Variavel" xfId="28838"/>
    <cellStyle name="s_Valuation _BS Csan CPC 02 &lt;SAP&gt;_Despesas ADM e COML (3)_Crédito PisCofins_Diferenças outubro CAN- (2)_3-Balanço_Working Capital" xfId="28839"/>
    <cellStyle name="s_Valuation _BS Csan CPC 02 &lt;SAP&gt;_Despesas ADM e COML (3)_Crédito PisCofins_Diferenças outubro CAN- (2)_7-Estoque" xfId="28840"/>
    <cellStyle name="s_Valuation _BS Csan CPC 02 &lt;SAP&gt;_Despesas ADM e COML (3)_Crédito PisCofins_Diferenças outubro CAN- (2)_Balanço" xfId="28841"/>
    <cellStyle name="s_Valuation _BS Csan CPC 02 &lt;SAP&gt;_Despesas ADM e COML (3)_Crédito PisCofins_Diferenças outubro CAN- (2)_Balanço_Despesas operacionais " xfId="28842"/>
    <cellStyle name="s_Valuation _BS Csan CPC 02 &lt;SAP&gt;_Despesas ADM e COML (3)_Crédito PisCofins_Diferenças outubro CAN- (2)_Balanço_Working Capital" xfId="28843"/>
    <cellStyle name="s_Valuation _BS Csan CPC 02 &lt;SAP&gt;_Despesas ADM e COML (3)_Crédito PisCofins_Diferenças outubro CAN- (2)_Despesas operacionais " xfId="28844"/>
    <cellStyle name="s_Valuation _BS Csan CPC 02 &lt;SAP&gt;_Despesas ADM e COML (3)_Crédito PisCofins_Diferenças outubro CAN- (2)_IR Diferido" xfId="28845"/>
    <cellStyle name="s_Valuation _BS Csan CPC 02 &lt;SAP&gt;_Despesas ADM e COML (3)_Crédito PisCofins_Diferenças outubro CAN- (2)_Mapa variáveis" xfId="28846"/>
    <cellStyle name="s_Valuation _BS Csan CPC 02 &lt;SAP&gt;_Despesas ADM e COML (3)_Crédito PisCofins_Diferenças outubro CAN- (2)_P&amp;L Raízen Combs" xfId="28847"/>
    <cellStyle name="s_Valuation _BS Csan CPC 02 &lt;SAP&gt;_Despesas ADM e COML (3)_Crédito PisCofins_Diferenças outubro CAN- (2)_P&amp;L RUMO" xfId="28848"/>
    <cellStyle name="s_Valuation _BS Csan CPC 02 &lt;SAP&gt;_Despesas ADM e COML (3)_Crédito PisCofins_Diferenças outubro CAN- (2)_Variavel" xfId="28849"/>
    <cellStyle name="s_Valuation _BS Csan CPC 02 &lt;SAP&gt;_Despesas ADM e COML (3)_Crédito PisCofins_Diferenças outubro CAN- (2)_Working Capital" xfId="28850"/>
    <cellStyle name="s_Valuation _BS Csan CPC 02 &lt;SAP&gt;_Despesas ADM e COML (3)_Crédito PisCofins_IR Diferido" xfId="28851"/>
    <cellStyle name="s_Valuation _BS Csan CPC 02 &lt;SAP&gt;_Despesas ADM e COML (3)_Crédito PisCofins_Mapa variáveis" xfId="28852"/>
    <cellStyle name="s_Valuation _BS Csan CPC 02 &lt;SAP&gt;_Despesas ADM e COML (3)_Crédito PisCofins_P&amp;L Raízen Combs" xfId="28853"/>
    <cellStyle name="s_Valuation _BS Csan CPC 02 &lt;SAP&gt;_Despesas ADM e COML (3)_Crédito PisCofins_P&amp;L RUMO" xfId="28854"/>
    <cellStyle name="s_Valuation _BS Csan CPC 02 &lt;SAP&gt;_Despesas ADM e COML (3)_Crédito PisCofins_Query C.Custos SF 10-11" xfId="28855"/>
    <cellStyle name="s_Valuation _BS Csan CPC 02 &lt;SAP&gt;_Despesas ADM e COML (3)_Crédito PisCofins_Query C.Custos SF 10-11 2" xfId="28856"/>
    <cellStyle name="s_Valuation _BS Csan CPC 02 &lt;SAP&gt;_Despesas ADM e COML (3)_Crédito PisCofins_Query C.Custos SF 10-11 2_15-FINANCEIRAS" xfId="28857"/>
    <cellStyle name="s_Valuation _BS Csan CPC 02 &lt;SAP&gt;_Despesas ADM e COML (3)_Crédito PisCofins_Query C.Custos SF 10-11 2_Mapa variáveis" xfId="28858"/>
    <cellStyle name="s_Valuation _BS Csan CPC 02 &lt;SAP&gt;_Despesas ADM e COML (3)_Crédito PisCofins_Query C.Custos SF 10-11 2_Variavel" xfId="28859"/>
    <cellStyle name="s_Valuation _BS Csan CPC 02 &lt;SAP&gt;_Despesas ADM e COML (3)_Crédito PisCofins_Query C.Custos SF 10-11 3" xfId="28860"/>
    <cellStyle name="s_Valuation _BS Csan CPC 02 &lt;SAP&gt;_Despesas ADM e COML (3)_Crédito PisCofins_Query C.Custos SF 10-11_15-FINANCEIRAS" xfId="28861"/>
    <cellStyle name="s_Valuation _BS Csan CPC 02 &lt;SAP&gt;_Despesas ADM e COML (3)_Crédito PisCofins_Query C.Custos SF 10-11_15-FINANCEIRAS_1" xfId="28862"/>
    <cellStyle name="s_Valuation _BS Csan CPC 02 &lt;SAP&gt;_Despesas ADM e COML (3)_Crédito PisCofins_Query C.Custos SF 10-11_2-DRE" xfId="28863"/>
    <cellStyle name="s_Valuation _BS Csan CPC 02 &lt;SAP&gt;_Despesas ADM e COML (3)_Crédito PisCofins_Query C.Custos SF 10-11_2-DRE 2" xfId="28864"/>
    <cellStyle name="s_Valuation _BS Csan CPC 02 &lt;SAP&gt;_Despesas ADM e COML (3)_Crédito PisCofins_Query C.Custos SF 10-11_2-DRE_3-Balanço" xfId="28865"/>
    <cellStyle name="s_Valuation _BS Csan CPC 02 &lt;SAP&gt;_Despesas ADM e COML (3)_Crédito PisCofins_Query C.Custos SF 10-11_2-DRE_3-Balanço_Mapa variáveis" xfId="28866"/>
    <cellStyle name="s_Valuation _BS Csan CPC 02 &lt;SAP&gt;_Despesas ADM e COML (3)_Crédito PisCofins_Query C.Custos SF 10-11_2-DRE_3-Balanço_Variavel" xfId="28867"/>
    <cellStyle name="s_Valuation _BS Csan CPC 02 &lt;SAP&gt;_Despesas ADM e COML (3)_Crédito PisCofins_Query C.Custos SF 10-11_2-DRE_Dep_Judiciais-Contingências" xfId="28868"/>
    <cellStyle name="s_Valuation _BS Csan CPC 02 &lt;SAP&gt;_Despesas ADM e COML (3)_Crédito PisCofins_Query C.Custos SF 10-11_2-DRE_DFC Gerencial" xfId="28869"/>
    <cellStyle name="s_Valuation _BS Csan CPC 02 &lt;SAP&gt;_Despesas ADM e COML (3)_Crédito PisCofins_Query C.Custos SF 10-11_2-DRE_DMPL" xfId="28870"/>
    <cellStyle name="s_Valuation _BS Csan CPC 02 &lt;SAP&gt;_Despesas ADM e COML (3)_Crédito PisCofins_Query C.Custos SF 10-11_2-DRE_Mapa variáveis" xfId="28871"/>
    <cellStyle name="s_Valuation _BS Csan CPC 02 &lt;SAP&gt;_Despesas ADM e COML (3)_Crédito PisCofins_Query C.Custos SF 10-11_2-DRE_Variavel" xfId="28872"/>
    <cellStyle name="s_Valuation _BS Csan CPC 02 &lt;SAP&gt;_Despesas ADM e COML (3)_Crédito PisCofins_Query C.Custos SF 10-11_3-Balanço" xfId="28873"/>
    <cellStyle name="s_Valuation _BS Csan CPC 02 &lt;SAP&gt;_Despesas ADM e COML (3)_Crédito PisCofins_Query C.Custos SF 10-11_3-Balanço 2" xfId="28874"/>
    <cellStyle name="s_Valuation _BS Csan CPC 02 &lt;SAP&gt;_Despesas ADM e COML (3)_Crédito PisCofins_Query C.Custos SF 10-11_3-Balanço 2_15-FINANCEIRAS" xfId="28875"/>
    <cellStyle name="s_Valuation _BS Csan CPC 02 &lt;SAP&gt;_Despesas ADM e COML (3)_Crédito PisCofins_Query C.Custos SF 10-11_3-Balanço_1" xfId="28876"/>
    <cellStyle name="s_Valuation _BS Csan CPC 02 &lt;SAP&gt;_Despesas ADM e COML (3)_Crédito PisCofins_Query C.Custos SF 10-11_3-Balanço_1_Mapa variáveis" xfId="28877"/>
    <cellStyle name="s_Valuation _BS Csan CPC 02 &lt;SAP&gt;_Despesas ADM e COML (3)_Crédito PisCofins_Query C.Custos SF 10-11_3-Balanço_1_Variavel" xfId="28878"/>
    <cellStyle name="s_Valuation _BS Csan CPC 02 &lt;SAP&gt;_Despesas ADM e COML (3)_Crédito PisCofins_Query C.Custos SF 10-11_3-Balanço_15-FINANCEIRAS" xfId="28879"/>
    <cellStyle name="s_Valuation _BS Csan CPC 02 &lt;SAP&gt;_Despesas ADM e COML (3)_Crédito PisCofins_Query C.Custos SF 10-11_3-Balanço_15-FINANCEIRAS_1" xfId="28880"/>
    <cellStyle name="s_Valuation _BS Csan CPC 02 &lt;SAP&gt;_Despesas ADM e COML (3)_Crédito PisCofins_Query C.Custos SF 10-11_3-Balanço_2-DRE" xfId="28881"/>
    <cellStyle name="s_Valuation _BS Csan CPC 02 &lt;SAP&gt;_Despesas ADM e COML (3)_Crédito PisCofins_Query C.Custos SF 10-11_3-Balanço_2-DRE 2" xfId="28882"/>
    <cellStyle name="s_Valuation _BS Csan CPC 02 &lt;SAP&gt;_Despesas ADM e COML (3)_Crédito PisCofins_Query C.Custos SF 10-11_3-Balanço_2-DRE_3-Balanço" xfId="28883"/>
    <cellStyle name="s_Valuation _BS Csan CPC 02 &lt;SAP&gt;_Despesas ADM e COML (3)_Crédito PisCofins_Query C.Custos SF 10-11_3-Balanço_2-DRE_3-Balanço_Mapa variáveis" xfId="28884"/>
    <cellStyle name="s_Valuation _BS Csan CPC 02 &lt;SAP&gt;_Despesas ADM e COML (3)_Crédito PisCofins_Query C.Custos SF 10-11_3-Balanço_2-DRE_3-Balanço_Variavel" xfId="28885"/>
    <cellStyle name="s_Valuation _BS Csan CPC 02 &lt;SAP&gt;_Despesas ADM e COML (3)_Crédito PisCofins_Query C.Custos SF 10-11_3-Balanço_2-DRE_Dep_Judiciais-Contingências" xfId="28886"/>
    <cellStyle name="s_Valuation _BS Csan CPC 02 &lt;SAP&gt;_Despesas ADM e COML (3)_Crédito PisCofins_Query C.Custos SF 10-11_3-Balanço_2-DRE_DFC Gerencial" xfId="28887"/>
    <cellStyle name="s_Valuation _BS Csan CPC 02 &lt;SAP&gt;_Despesas ADM e COML (3)_Crédito PisCofins_Query C.Custos SF 10-11_3-Balanço_2-DRE_DMPL" xfId="28888"/>
    <cellStyle name="s_Valuation _BS Csan CPC 02 &lt;SAP&gt;_Despesas ADM e COML (3)_Crédito PisCofins_Query C.Custos SF 10-11_3-Balanço_2-DRE_Mapa variáveis" xfId="28889"/>
    <cellStyle name="s_Valuation _BS Csan CPC 02 &lt;SAP&gt;_Despesas ADM e COML (3)_Crédito PisCofins_Query C.Custos SF 10-11_3-Balanço_2-DRE_Variavel" xfId="28890"/>
    <cellStyle name="s_Valuation _BS Csan CPC 02 &lt;SAP&gt;_Despesas ADM e COML (3)_Crédito PisCofins_Query C.Custos SF 10-11_3-Balanço_3-Balanço" xfId="28891"/>
    <cellStyle name="s_Valuation _BS Csan CPC 02 &lt;SAP&gt;_Despesas ADM e COML (3)_Crédito PisCofins_Query C.Custos SF 10-11_3-Balanço_3-Balanço_Mapa variáveis" xfId="28892"/>
    <cellStyle name="s_Valuation _BS Csan CPC 02 &lt;SAP&gt;_Despesas ADM e COML (3)_Crédito PisCofins_Query C.Custos SF 10-11_3-Balanço_3-Balanço_Variavel" xfId="28893"/>
    <cellStyle name="s_Valuation _BS Csan CPC 02 &lt;SAP&gt;_Despesas ADM e COML (3)_Crédito PisCofins_Query C.Custos SF 10-11_3-Balanço_7-Estoque" xfId="28894"/>
    <cellStyle name="s_Valuation _BS Csan CPC 02 &lt;SAP&gt;_Despesas ADM e COML (3)_Crédito PisCofins_Query C.Custos SF 10-11_3-Balanço_Despesas operacionais " xfId="28895"/>
    <cellStyle name="s_Valuation _BS Csan CPC 02 &lt;SAP&gt;_Despesas ADM e COML (3)_Crédito PisCofins_Query C.Custos SF 10-11_3-Balanço_Mapa variáveis" xfId="28896"/>
    <cellStyle name="s_Valuation _BS Csan CPC 02 &lt;SAP&gt;_Despesas ADM e COML (3)_Crédito PisCofins_Query C.Custos SF 10-11_3-Balanço_P&amp;L Raízen Combs" xfId="28897"/>
    <cellStyle name="s_Valuation _BS Csan CPC 02 &lt;SAP&gt;_Despesas ADM e COML (3)_Crédito PisCofins_Query C.Custos SF 10-11_3-Balanço_P&amp;L RUMO" xfId="28898"/>
    <cellStyle name="s_Valuation _BS Csan CPC 02 &lt;SAP&gt;_Despesas ADM e COML (3)_Crédito PisCofins_Query C.Custos SF 10-11_3-Balanço_Variavel" xfId="28899"/>
    <cellStyle name="s_Valuation _BS Csan CPC 02 &lt;SAP&gt;_Despesas ADM e COML (3)_Crédito PisCofins_Query C.Custos SF 10-11_3-Balanço_Working Capital" xfId="28900"/>
    <cellStyle name="s_Valuation _BS Csan CPC 02 &lt;SAP&gt;_Despesas ADM e COML (3)_Crédito PisCofins_Query C.Custos SF 10-11_7-Estoque" xfId="28901"/>
    <cellStyle name="s_Valuation _BS Csan CPC 02 &lt;SAP&gt;_Despesas ADM e COML (3)_Crédito PisCofins_Query C.Custos SF 10-11_Balanço" xfId="28902"/>
    <cellStyle name="s_Valuation _BS Csan CPC 02 &lt;SAP&gt;_Despesas ADM e COML (3)_Crédito PisCofins_Query C.Custos SF 10-11_Balanço_Despesas operacionais " xfId="28903"/>
    <cellStyle name="s_Valuation _BS Csan CPC 02 &lt;SAP&gt;_Despesas ADM e COML (3)_Crédito PisCofins_Query C.Custos SF 10-11_Balanço_Working Capital" xfId="28904"/>
    <cellStyle name="s_Valuation _BS Csan CPC 02 &lt;SAP&gt;_Despesas ADM e COML (3)_Crédito PisCofins_Query C.Custos SF 10-11_Despesas operacionais " xfId="28905"/>
    <cellStyle name="s_Valuation _BS Csan CPC 02 &lt;SAP&gt;_Despesas ADM e COML (3)_Crédito PisCofins_Query C.Custos SF 10-11_IR Diferido" xfId="28906"/>
    <cellStyle name="s_Valuation _BS Csan CPC 02 &lt;SAP&gt;_Despesas ADM e COML (3)_Crédito PisCofins_Query C.Custos SF 10-11_Mapa variáveis" xfId="28907"/>
    <cellStyle name="s_Valuation _BS Csan CPC 02 &lt;SAP&gt;_Despesas ADM e COML (3)_Crédito PisCofins_Query C.Custos SF 10-11_P&amp;L Raízen Combs" xfId="28908"/>
    <cellStyle name="s_Valuation _BS Csan CPC 02 &lt;SAP&gt;_Despesas ADM e COML (3)_Crédito PisCofins_Query C.Custos SF 10-11_P&amp;L RUMO" xfId="28909"/>
    <cellStyle name="s_Valuation _BS Csan CPC 02 &lt;SAP&gt;_Despesas ADM e COML (3)_Crédito PisCofins_Query C.Custos SF 10-11_Variavel" xfId="28910"/>
    <cellStyle name="s_Valuation _BS Csan CPC 02 &lt;SAP&gt;_Despesas ADM e COML (3)_Crédito PisCofins_Query C.Custos SF 10-11_Working Capital" xfId="28911"/>
    <cellStyle name="s_Valuation _BS Csan CPC 02 &lt;SAP&gt;_Despesas ADM e COML (3)_Crédito PisCofins_Variavel" xfId="28912"/>
    <cellStyle name="s_Valuation _BS Csan CPC 02 &lt;SAP&gt;_Despesas ADM e COML (3)_Crédito PisCofins_Working Capital" xfId="28913"/>
    <cellStyle name="s_Valuation _BS Csan CPC 02 &lt;SAP&gt;_Despesas ADM e COML (3)_Despesas operacionais " xfId="28914"/>
    <cellStyle name="s_Valuation _BS Csan CPC 02 &lt;SAP&gt;_Despesas ADM e COML (3)_FS'11" xfId="28915"/>
    <cellStyle name="s_Valuation _BS Csan CPC 02 &lt;SAP&gt;_Despesas ADM e COML (3)_FS'11_Mapa variáveis" xfId="28916"/>
    <cellStyle name="s_Valuation _BS Csan CPC 02 &lt;SAP&gt;_Despesas ADM e COML (3)_FS'11_Variavel" xfId="28917"/>
    <cellStyle name="s_Valuation _BS Csan CPC 02 &lt;SAP&gt;_Despesas ADM e COML (3)_IR Diferido" xfId="28918"/>
    <cellStyle name="s_Valuation _BS Csan CPC 02 &lt;SAP&gt;_Despesas ADM e COML (3)_Mapa variáveis" xfId="28919"/>
    <cellStyle name="s_Valuation _BS Csan CPC 02 &lt;SAP&gt;_Despesas ADM e COML (3)_P&amp;L Raízen Combs" xfId="28920"/>
    <cellStyle name="s_Valuation _BS Csan CPC 02 &lt;SAP&gt;_Despesas ADM e COML (3)_P&amp;L RUMO" xfId="28921"/>
    <cellStyle name="s_Valuation _BS Csan CPC 02 &lt;SAP&gt;_Despesas ADM e COML (3)_Plan1" xfId="28922"/>
    <cellStyle name="s_Valuation _BS Csan CPC 02 &lt;SAP&gt;_Despesas ADM e COML (3)_Plan1 2" xfId="28923"/>
    <cellStyle name="s_Valuation _BS Csan CPC 02 &lt;SAP&gt;_Despesas ADM e COML (3)_Plan1 2_15-FINANCEIRAS" xfId="28924"/>
    <cellStyle name="s_Valuation _BS Csan CPC 02 &lt;SAP&gt;_Despesas ADM e COML (3)_Plan1 2_Mapa variáveis" xfId="28925"/>
    <cellStyle name="s_Valuation _BS Csan CPC 02 &lt;SAP&gt;_Despesas ADM e COML (3)_Plan1 2_Variavel" xfId="28926"/>
    <cellStyle name="s_Valuation _BS Csan CPC 02 &lt;SAP&gt;_Despesas ADM e COML (3)_Plan1 3" xfId="28927"/>
    <cellStyle name="s_Valuation _BS Csan CPC 02 &lt;SAP&gt;_Despesas ADM e COML (3)_Plan1_15-FINANCEIRAS" xfId="28928"/>
    <cellStyle name="s_Valuation _BS Csan CPC 02 &lt;SAP&gt;_Despesas ADM e COML (3)_Plan1_15-FINANCEIRAS_1" xfId="28929"/>
    <cellStyle name="s_Valuation _BS Csan CPC 02 &lt;SAP&gt;_Despesas ADM e COML (3)_Plan1_2-DRE" xfId="28930"/>
    <cellStyle name="s_Valuation _BS Csan CPC 02 &lt;SAP&gt;_Despesas ADM e COML (3)_Plan1_2-DRE 2" xfId="28931"/>
    <cellStyle name="s_Valuation _BS Csan CPC 02 &lt;SAP&gt;_Despesas ADM e COML (3)_Plan1_2-DRE_3-Balanço" xfId="28932"/>
    <cellStyle name="s_Valuation _BS Csan CPC 02 &lt;SAP&gt;_Despesas ADM e COML (3)_Plan1_2-DRE_3-Balanço_Mapa variáveis" xfId="28933"/>
    <cellStyle name="s_Valuation _BS Csan CPC 02 &lt;SAP&gt;_Despesas ADM e COML (3)_Plan1_2-DRE_3-Balanço_Variavel" xfId="28934"/>
    <cellStyle name="s_Valuation _BS Csan CPC 02 &lt;SAP&gt;_Despesas ADM e COML (3)_Plan1_2-DRE_Dep_Judiciais-Contingências" xfId="28935"/>
    <cellStyle name="s_Valuation _BS Csan CPC 02 &lt;SAP&gt;_Despesas ADM e COML (3)_Plan1_2-DRE_DFC Gerencial" xfId="28936"/>
    <cellStyle name="s_Valuation _BS Csan CPC 02 &lt;SAP&gt;_Despesas ADM e COML (3)_Plan1_2-DRE_DMPL" xfId="28937"/>
    <cellStyle name="s_Valuation _BS Csan CPC 02 &lt;SAP&gt;_Despesas ADM e COML (3)_Plan1_2-DRE_Mapa variáveis" xfId="28938"/>
    <cellStyle name="s_Valuation _BS Csan CPC 02 &lt;SAP&gt;_Despesas ADM e COML (3)_Plan1_2-DRE_Variavel" xfId="28939"/>
    <cellStyle name="s_Valuation _BS Csan CPC 02 &lt;SAP&gt;_Despesas ADM e COML (3)_Plan1_3-Balanço" xfId="28940"/>
    <cellStyle name="s_Valuation _BS Csan CPC 02 &lt;SAP&gt;_Despesas ADM e COML (3)_Plan1_3-Balanço 2" xfId="28941"/>
    <cellStyle name="s_Valuation _BS Csan CPC 02 &lt;SAP&gt;_Despesas ADM e COML (3)_Plan1_3-Balanço 2_15-FINANCEIRAS" xfId="28942"/>
    <cellStyle name="s_Valuation _BS Csan CPC 02 &lt;SAP&gt;_Despesas ADM e COML (3)_Plan1_3-Balanço_1" xfId="28943"/>
    <cellStyle name="s_Valuation _BS Csan CPC 02 &lt;SAP&gt;_Despesas ADM e COML (3)_Plan1_3-Balanço_1_Mapa variáveis" xfId="28944"/>
    <cellStyle name="s_Valuation _BS Csan CPC 02 &lt;SAP&gt;_Despesas ADM e COML (3)_Plan1_3-Balanço_1_Variavel" xfId="28945"/>
    <cellStyle name="s_Valuation _BS Csan CPC 02 &lt;SAP&gt;_Despesas ADM e COML (3)_Plan1_3-Balanço_15-FINANCEIRAS" xfId="28946"/>
    <cellStyle name="s_Valuation _BS Csan CPC 02 &lt;SAP&gt;_Despesas ADM e COML (3)_Plan1_3-Balanço_15-FINANCEIRAS_1" xfId="28947"/>
    <cellStyle name="s_Valuation _BS Csan CPC 02 &lt;SAP&gt;_Despesas ADM e COML (3)_Plan1_3-Balanço_2-DRE" xfId="28948"/>
    <cellStyle name="s_Valuation _BS Csan CPC 02 &lt;SAP&gt;_Despesas ADM e COML (3)_Plan1_3-Balanço_2-DRE 2" xfId="28949"/>
    <cellStyle name="s_Valuation _BS Csan CPC 02 &lt;SAP&gt;_Despesas ADM e COML (3)_Plan1_3-Balanço_2-DRE_3-Balanço" xfId="28950"/>
    <cellStyle name="s_Valuation _BS Csan CPC 02 &lt;SAP&gt;_Despesas ADM e COML (3)_Plan1_3-Balanço_2-DRE_3-Balanço_Mapa variáveis" xfId="28951"/>
    <cellStyle name="s_Valuation _BS Csan CPC 02 &lt;SAP&gt;_Despesas ADM e COML (3)_Plan1_3-Balanço_2-DRE_3-Balanço_Variavel" xfId="28952"/>
    <cellStyle name="s_Valuation _BS Csan CPC 02 &lt;SAP&gt;_Despesas ADM e COML (3)_Plan1_3-Balanço_2-DRE_Dep_Judiciais-Contingências" xfId="28953"/>
    <cellStyle name="s_Valuation _BS Csan CPC 02 &lt;SAP&gt;_Despesas ADM e COML (3)_Plan1_3-Balanço_2-DRE_DFC Gerencial" xfId="28954"/>
    <cellStyle name="s_Valuation _BS Csan CPC 02 &lt;SAP&gt;_Despesas ADM e COML (3)_Plan1_3-Balanço_2-DRE_DMPL" xfId="28955"/>
    <cellStyle name="s_Valuation _BS Csan CPC 02 &lt;SAP&gt;_Despesas ADM e COML (3)_Plan1_3-Balanço_2-DRE_Mapa variáveis" xfId="28956"/>
    <cellStyle name="s_Valuation _BS Csan CPC 02 &lt;SAP&gt;_Despesas ADM e COML (3)_Plan1_3-Balanço_2-DRE_Variavel" xfId="28957"/>
    <cellStyle name="s_Valuation _BS Csan CPC 02 &lt;SAP&gt;_Despesas ADM e COML (3)_Plan1_3-Balanço_3-Balanço" xfId="28958"/>
    <cellStyle name="s_Valuation _BS Csan CPC 02 &lt;SAP&gt;_Despesas ADM e COML (3)_Plan1_3-Balanço_3-Balanço_Mapa variáveis" xfId="28959"/>
    <cellStyle name="s_Valuation _BS Csan CPC 02 &lt;SAP&gt;_Despesas ADM e COML (3)_Plan1_3-Balanço_3-Balanço_Variavel" xfId="28960"/>
    <cellStyle name="s_Valuation _BS Csan CPC 02 &lt;SAP&gt;_Despesas ADM e COML (3)_Plan1_3-Balanço_7-Estoque" xfId="28961"/>
    <cellStyle name="s_Valuation _BS Csan CPC 02 &lt;SAP&gt;_Despesas ADM e COML (3)_Plan1_3-Balanço_Despesas operacionais " xfId="28962"/>
    <cellStyle name="s_Valuation _BS Csan CPC 02 &lt;SAP&gt;_Despesas ADM e COML (3)_Plan1_3-Balanço_Mapa variáveis" xfId="28963"/>
    <cellStyle name="s_Valuation _BS Csan CPC 02 &lt;SAP&gt;_Despesas ADM e COML (3)_Plan1_3-Balanço_P&amp;L Raízen Combs" xfId="28964"/>
    <cellStyle name="s_Valuation _BS Csan CPC 02 &lt;SAP&gt;_Despesas ADM e COML (3)_Plan1_3-Balanço_P&amp;L RUMO" xfId="28965"/>
    <cellStyle name="s_Valuation _BS Csan CPC 02 &lt;SAP&gt;_Despesas ADM e COML (3)_Plan1_3-Balanço_Variavel" xfId="28966"/>
    <cellStyle name="s_Valuation _BS Csan CPC 02 &lt;SAP&gt;_Despesas ADM e COML (3)_Plan1_3-Balanço_Working Capital" xfId="28967"/>
    <cellStyle name="s_Valuation _BS Csan CPC 02 &lt;SAP&gt;_Despesas ADM e COML (3)_Plan1_7-Estoque" xfId="28968"/>
    <cellStyle name="s_Valuation _BS Csan CPC 02 &lt;SAP&gt;_Despesas ADM e COML (3)_Plan1_Balanço" xfId="28969"/>
    <cellStyle name="s_Valuation _BS Csan CPC 02 &lt;SAP&gt;_Despesas ADM e COML (3)_Plan1_Balanço_Despesas operacionais " xfId="28970"/>
    <cellStyle name="s_Valuation _BS Csan CPC 02 &lt;SAP&gt;_Despesas ADM e COML (3)_Plan1_Balanço_Working Capital" xfId="28971"/>
    <cellStyle name="s_Valuation _BS Csan CPC 02 &lt;SAP&gt;_Despesas ADM e COML (3)_Plan1_CCL" xfId="28972"/>
    <cellStyle name="s_Valuation _BS Csan CPC 02 &lt;SAP&gt;_Despesas ADM e COML (3)_Plan1_CCL 2" xfId="28973"/>
    <cellStyle name="s_Valuation _BS Csan CPC 02 &lt;SAP&gt;_Despesas ADM e COML (3)_Plan1_CCL 2_15-FINANCEIRAS" xfId="28974"/>
    <cellStyle name="s_Valuation _BS Csan CPC 02 &lt;SAP&gt;_Despesas ADM e COML (3)_Plan1_CCL 2_Mapa variáveis" xfId="28975"/>
    <cellStyle name="s_Valuation _BS Csan CPC 02 &lt;SAP&gt;_Despesas ADM e COML (3)_Plan1_CCL 2_Variavel" xfId="28976"/>
    <cellStyle name="s_Valuation _BS Csan CPC 02 &lt;SAP&gt;_Despesas ADM e COML (3)_Plan1_CCL 3" xfId="28977"/>
    <cellStyle name="s_Valuation _BS Csan CPC 02 &lt;SAP&gt;_Despesas ADM e COML (3)_Plan1_CCL_15-FINANCEIRAS" xfId="28978"/>
    <cellStyle name="s_Valuation _BS Csan CPC 02 &lt;SAP&gt;_Despesas ADM e COML (3)_Plan1_CCL_15-FINANCEIRAS_1" xfId="28979"/>
    <cellStyle name="s_Valuation _BS Csan CPC 02 &lt;SAP&gt;_Despesas ADM e COML (3)_Plan1_CCL_2-DRE" xfId="28980"/>
    <cellStyle name="s_Valuation _BS Csan CPC 02 &lt;SAP&gt;_Despesas ADM e COML (3)_Plan1_CCL_2-DRE 2" xfId="28981"/>
    <cellStyle name="s_Valuation _BS Csan CPC 02 &lt;SAP&gt;_Despesas ADM e COML (3)_Plan1_CCL_2-DRE_3-Balanço" xfId="28982"/>
    <cellStyle name="s_Valuation _BS Csan CPC 02 &lt;SAP&gt;_Despesas ADM e COML (3)_Plan1_CCL_2-DRE_3-Balanço_Mapa variáveis" xfId="28983"/>
    <cellStyle name="s_Valuation _BS Csan CPC 02 &lt;SAP&gt;_Despesas ADM e COML (3)_Plan1_CCL_2-DRE_3-Balanço_Variavel" xfId="28984"/>
    <cellStyle name="s_Valuation _BS Csan CPC 02 &lt;SAP&gt;_Despesas ADM e COML (3)_Plan1_CCL_2-DRE_Dep_Judiciais-Contingências" xfId="28985"/>
    <cellStyle name="s_Valuation _BS Csan CPC 02 &lt;SAP&gt;_Despesas ADM e COML (3)_Plan1_CCL_2-DRE_DFC Gerencial" xfId="28986"/>
    <cellStyle name="s_Valuation _BS Csan CPC 02 &lt;SAP&gt;_Despesas ADM e COML (3)_Plan1_CCL_2-DRE_DMPL" xfId="28987"/>
    <cellStyle name="s_Valuation _BS Csan CPC 02 &lt;SAP&gt;_Despesas ADM e COML (3)_Plan1_CCL_2-DRE_Mapa variáveis" xfId="28988"/>
    <cellStyle name="s_Valuation _BS Csan CPC 02 &lt;SAP&gt;_Despesas ADM e COML (3)_Plan1_CCL_2-DRE_Variavel" xfId="28989"/>
    <cellStyle name="s_Valuation _BS Csan CPC 02 &lt;SAP&gt;_Despesas ADM e COML (3)_Plan1_CCL_3-Balanço" xfId="28990"/>
    <cellStyle name="s_Valuation _BS Csan CPC 02 &lt;SAP&gt;_Despesas ADM e COML (3)_Plan1_CCL_3-Balanço 2" xfId="28991"/>
    <cellStyle name="s_Valuation _BS Csan CPC 02 &lt;SAP&gt;_Despesas ADM e COML (3)_Plan1_CCL_3-Balanço 2_15-FINANCEIRAS" xfId="28992"/>
    <cellStyle name="s_Valuation _BS Csan CPC 02 &lt;SAP&gt;_Despesas ADM e COML (3)_Plan1_CCL_3-Balanço_1" xfId="28993"/>
    <cellStyle name="s_Valuation _BS Csan CPC 02 &lt;SAP&gt;_Despesas ADM e COML (3)_Plan1_CCL_3-Balanço_1_Mapa variáveis" xfId="28994"/>
    <cellStyle name="s_Valuation _BS Csan CPC 02 &lt;SAP&gt;_Despesas ADM e COML (3)_Plan1_CCL_3-Balanço_1_Variavel" xfId="28995"/>
    <cellStyle name="s_Valuation _BS Csan CPC 02 &lt;SAP&gt;_Despesas ADM e COML (3)_Plan1_CCL_3-Balanço_15-FINANCEIRAS" xfId="28996"/>
    <cellStyle name="s_Valuation _BS Csan CPC 02 &lt;SAP&gt;_Despesas ADM e COML (3)_Plan1_CCL_3-Balanço_15-FINANCEIRAS_1" xfId="28997"/>
    <cellStyle name="s_Valuation _BS Csan CPC 02 &lt;SAP&gt;_Despesas ADM e COML (3)_Plan1_CCL_3-Balanço_2-DRE" xfId="28998"/>
    <cellStyle name="s_Valuation _BS Csan CPC 02 &lt;SAP&gt;_Despesas ADM e COML (3)_Plan1_CCL_3-Balanço_2-DRE 2" xfId="28999"/>
    <cellStyle name="s_Valuation _BS Csan CPC 02 &lt;SAP&gt;_Despesas ADM e COML (3)_Plan1_CCL_3-Balanço_2-DRE_3-Balanço" xfId="29000"/>
    <cellStyle name="s_Valuation _BS Csan CPC 02 &lt;SAP&gt;_Despesas ADM e COML (3)_Plan1_CCL_3-Balanço_2-DRE_3-Balanço_Mapa variáveis" xfId="29001"/>
    <cellStyle name="s_Valuation _BS Csan CPC 02 &lt;SAP&gt;_Despesas ADM e COML (3)_Plan1_CCL_3-Balanço_2-DRE_3-Balanço_Variavel" xfId="29002"/>
    <cellStyle name="s_Valuation _BS Csan CPC 02 &lt;SAP&gt;_Despesas ADM e COML (3)_Plan1_CCL_3-Balanço_2-DRE_Dep_Judiciais-Contingências" xfId="29003"/>
    <cellStyle name="s_Valuation _BS Csan CPC 02 &lt;SAP&gt;_Despesas ADM e COML (3)_Plan1_CCL_3-Balanço_2-DRE_DFC Gerencial" xfId="29004"/>
    <cellStyle name="s_Valuation _BS Csan CPC 02 &lt;SAP&gt;_Despesas ADM e COML (3)_Plan1_CCL_3-Balanço_2-DRE_DMPL" xfId="29005"/>
    <cellStyle name="s_Valuation _BS Csan CPC 02 &lt;SAP&gt;_Despesas ADM e COML (3)_Plan1_CCL_3-Balanço_2-DRE_Mapa variáveis" xfId="29006"/>
    <cellStyle name="s_Valuation _BS Csan CPC 02 &lt;SAP&gt;_Despesas ADM e COML (3)_Plan1_CCL_3-Balanço_2-DRE_Variavel" xfId="29007"/>
    <cellStyle name="s_Valuation _BS Csan CPC 02 &lt;SAP&gt;_Despesas ADM e COML (3)_Plan1_CCL_3-Balanço_3-Balanço" xfId="29008"/>
    <cellStyle name="s_Valuation _BS Csan CPC 02 &lt;SAP&gt;_Despesas ADM e COML (3)_Plan1_CCL_3-Balanço_3-Balanço_Mapa variáveis" xfId="29009"/>
    <cellStyle name="s_Valuation _BS Csan CPC 02 &lt;SAP&gt;_Despesas ADM e COML (3)_Plan1_CCL_3-Balanço_3-Balanço_Variavel" xfId="29010"/>
    <cellStyle name="s_Valuation _BS Csan CPC 02 &lt;SAP&gt;_Despesas ADM e COML (3)_Plan1_CCL_3-Balanço_7-Estoque" xfId="29011"/>
    <cellStyle name="s_Valuation _BS Csan CPC 02 &lt;SAP&gt;_Despesas ADM e COML (3)_Plan1_CCL_3-Balanço_Despesas operacionais " xfId="29012"/>
    <cellStyle name="s_Valuation _BS Csan CPC 02 &lt;SAP&gt;_Despesas ADM e COML (3)_Plan1_CCL_3-Balanço_Mapa variáveis" xfId="29013"/>
    <cellStyle name="s_Valuation _BS Csan CPC 02 &lt;SAP&gt;_Despesas ADM e COML (3)_Plan1_CCL_3-Balanço_P&amp;L Raízen Combs" xfId="29014"/>
    <cellStyle name="s_Valuation _BS Csan CPC 02 &lt;SAP&gt;_Despesas ADM e COML (3)_Plan1_CCL_3-Balanço_P&amp;L RUMO" xfId="29015"/>
    <cellStyle name="s_Valuation _BS Csan CPC 02 &lt;SAP&gt;_Despesas ADM e COML (3)_Plan1_CCL_3-Balanço_Variavel" xfId="29016"/>
    <cellStyle name="s_Valuation _BS Csan CPC 02 &lt;SAP&gt;_Despesas ADM e COML (3)_Plan1_CCL_3-Balanço_Working Capital" xfId="29017"/>
    <cellStyle name="s_Valuation _BS Csan CPC 02 &lt;SAP&gt;_Despesas ADM e COML (3)_Plan1_CCL_7-Estoque" xfId="29018"/>
    <cellStyle name="s_Valuation _BS Csan CPC 02 &lt;SAP&gt;_Despesas ADM e COML (3)_Plan1_CCL_Balanço" xfId="29019"/>
    <cellStyle name="s_Valuation _BS Csan CPC 02 &lt;SAP&gt;_Despesas ADM e COML (3)_Plan1_CCL_Balanço_Despesas operacionais " xfId="29020"/>
    <cellStyle name="s_Valuation _BS Csan CPC 02 &lt;SAP&gt;_Despesas ADM e COML (3)_Plan1_CCL_Balanço_Working Capital" xfId="29021"/>
    <cellStyle name="s_Valuation _BS Csan CPC 02 &lt;SAP&gt;_Despesas ADM e COML (3)_Plan1_CCL_Despesas operacionais " xfId="29022"/>
    <cellStyle name="s_Valuation _BS Csan CPC 02 &lt;SAP&gt;_Despesas ADM e COML (3)_Plan1_CCL_IR Diferido" xfId="29023"/>
    <cellStyle name="s_Valuation _BS Csan CPC 02 &lt;SAP&gt;_Despesas ADM e COML (3)_Plan1_CCL_Mapa variáveis" xfId="29024"/>
    <cellStyle name="s_Valuation _BS Csan CPC 02 &lt;SAP&gt;_Despesas ADM e COML (3)_Plan1_CCL_P&amp;L Raízen Combs" xfId="29025"/>
    <cellStyle name="s_Valuation _BS Csan CPC 02 &lt;SAP&gt;_Despesas ADM e COML (3)_Plan1_CCL_P&amp;L RUMO" xfId="29026"/>
    <cellStyle name="s_Valuation _BS Csan CPC 02 &lt;SAP&gt;_Despesas ADM e COML (3)_Plan1_CCL_Variavel" xfId="29027"/>
    <cellStyle name="s_Valuation _BS Csan CPC 02 &lt;SAP&gt;_Despesas ADM e COML (3)_Plan1_CCL_Working Capital" xfId="29028"/>
    <cellStyle name="s_Valuation _BS Csan CPC 02 &lt;SAP&gt;_Despesas ADM e COML (3)_Plan1_Despesas operacionais " xfId="29029"/>
    <cellStyle name="s_Valuation _BS Csan CPC 02 &lt;SAP&gt;_Despesas ADM e COML (3)_Plan1_Diferenças outubro CAN- (2)" xfId="29030"/>
    <cellStyle name="s_Valuation _BS Csan CPC 02 &lt;SAP&gt;_Despesas ADM e COML (3)_Plan1_Diferenças outubro CAN- (2) 2" xfId="29031"/>
    <cellStyle name="s_Valuation _BS Csan CPC 02 &lt;SAP&gt;_Despesas ADM e COML (3)_Plan1_Diferenças outubro CAN- (2) 2_15-FINANCEIRAS" xfId="29032"/>
    <cellStyle name="s_Valuation _BS Csan CPC 02 &lt;SAP&gt;_Despesas ADM e COML (3)_Plan1_Diferenças outubro CAN- (2) 2_Mapa variáveis" xfId="29033"/>
    <cellStyle name="s_Valuation _BS Csan CPC 02 &lt;SAP&gt;_Despesas ADM e COML (3)_Plan1_Diferenças outubro CAN- (2) 2_Variavel" xfId="29034"/>
    <cellStyle name="s_Valuation _BS Csan CPC 02 &lt;SAP&gt;_Despesas ADM e COML (3)_Plan1_Diferenças outubro CAN- (2) 3" xfId="29035"/>
    <cellStyle name="s_Valuation _BS Csan CPC 02 &lt;SAP&gt;_Despesas ADM e COML (3)_Plan1_Diferenças outubro CAN- (2)_15-FINANCEIRAS" xfId="29036"/>
    <cellStyle name="s_Valuation _BS Csan CPC 02 &lt;SAP&gt;_Despesas ADM e COML (3)_Plan1_Diferenças outubro CAN- (2)_15-FINANCEIRAS_1" xfId="29037"/>
    <cellStyle name="s_Valuation _BS Csan CPC 02 &lt;SAP&gt;_Despesas ADM e COML (3)_Plan1_Diferenças outubro CAN- (2)_2-DRE" xfId="29038"/>
    <cellStyle name="s_Valuation _BS Csan CPC 02 &lt;SAP&gt;_Despesas ADM e COML (3)_Plan1_Diferenças outubro CAN- (2)_2-DRE 2" xfId="29039"/>
    <cellStyle name="s_Valuation _BS Csan CPC 02 &lt;SAP&gt;_Despesas ADM e COML (3)_Plan1_Diferenças outubro CAN- (2)_2-DRE_3-Balanço" xfId="29040"/>
    <cellStyle name="s_Valuation _BS Csan CPC 02 &lt;SAP&gt;_Despesas ADM e COML (3)_Plan1_Diferenças outubro CAN- (2)_2-DRE_3-Balanço_Mapa variáveis" xfId="29041"/>
    <cellStyle name="s_Valuation _BS Csan CPC 02 &lt;SAP&gt;_Despesas ADM e COML (3)_Plan1_Diferenças outubro CAN- (2)_2-DRE_3-Balanço_Variavel" xfId="29042"/>
    <cellStyle name="s_Valuation _BS Csan CPC 02 &lt;SAP&gt;_Despesas ADM e COML (3)_Plan1_Diferenças outubro CAN- (2)_2-DRE_Dep_Judiciais-Contingências" xfId="29043"/>
    <cellStyle name="s_Valuation _BS Csan CPC 02 &lt;SAP&gt;_Despesas ADM e COML (3)_Plan1_Diferenças outubro CAN- (2)_2-DRE_DFC Gerencial" xfId="29044"/>
    <cellStyle name="s_Valuation _BS Csan CPC 02 &lt;SAP&gt;_Despesas ADM e COML (3)_Plan1_Diferenças outubro CAN- (2)_2-DRE_DMPL" xfId="29045"/>
    <cellStyle name="s_Valuation _BS Csan CPC 02 &lt;SAP&gt;_Despesas ADM e COML (3)_Plan1_Diferenças outubro CAN- (2)_2-DRE_Mapa variáveis" xfId="29046"/>
    <cellStyle name="s_Valuation _BS Csan CPC 02 &lt;SAP&gt;_Despesas ADM e COML (3)_Plan1_Diferenças outubro CAN- (2)_2-DRE_Variavel" xfId="29047"/>
    <cellStyle name="s_Valuation _BS Csan CPC 02 &lt;SAP&gt;_Despesas ADM e COML (3)_Plan1_Diferenças outubro CAN- (2)_3-Balanço" xfId="29048"/>
    <cellStyle name="s_Valuation _BS Csan CPC 02 &lt;SAP&gt;_Despesas ADM e COML (3)_Plan1_Diferenças outubro CAN- (2)_3-Balanço 2" xfId="29049"/>
    <cellStyle name="s_Valuation _BS Csan CPC 02 &lt;SAP&gt;_Despesas ADM e COML (3)_Plan1_Diferenças outubro CAN- (2)_3-Balanço 2_15-FINANCEIRAS" xfId="29050"/>
    <cellStyle name="s_Valuation _BS Csan CPC 02 &lt;SAP&gt;_Despesas ADM e COML (3)_Plan1_Diferenças outubro CAN- (2)_3-Balanço_1" xfId="29051"/>
    <cellStyle name="s_Valuation _BS Csan CPC 02 &lt;SAP&gt;_Despesas ADM e COML (3)_Plan1_Diferenças outubro CAN- (2)_3-Balanço_1_Mapa variáveis" xfId="29052"/>
    <cellStyle name="s_Valuation _BS Csan CPC 02 &lt;SAP&gt;_Despesas ADM e COML (3)_Plan1_Diferenças outubro CAN- (2)_3-Balanço_1_Variavel" xfId="29053"/>
    <cellStyle name="s_Valuation _BS Csan CPC 02 &lt;SAP&gt;_Despesas ADM e COML (3)_Plan1_Diferenças outubro CAN- (2)_3-Balanço_15-FINANCEIRAS" xfId="29054"/>
    <cellStyle name="s_Valuation _BS Csan CPC 02 &lt;SAP&gt;_Despesas ADM e COML (3)_Plan1_Diferenças outubro CAN- (2)_3-Balanço_15-FINANCEIRAS_1" xfId="29055"/>
    <cellStyle name="s_Valuation _BS Csan CPC 02 &lt;SAP&gt;_Despesas ADM e COML (3)_Plan1_Diferenças outubro CAN- (2)_3-Balanço_2-DRE" xfId="29056"/>
    <cellStyle name="s_Valuation _BS Csan CPC 02 &lt;SAP&gt;_Despesas ADM e COML (3)_Plan1_Diferenças outubro CAN- (2)_3-Balanço_2-DRE 2" xfId="29057"/>
    <cellStyle name="s_Valuation _BS Csan CPC 02 &lt;SAP&gt;_Despesas ADM e COML (3)_Plan1_Diferenças outubro CAN- (2)_3-Balanço_2-DRE_3-Balanço" xfId="29058"/>
    <cellStyle name="s_Valuation _BS Csan CPC 02 &lt;SAP&gt;_Despesas ADM e COML (3)_Plan1_Diferenças outubro CAN- (2)_3-Balanço_2-DRE_3-Balanço_Mapa variáveis" xfId="29059"/>
    <cellStyle name="s_Valuation _BS Csan CPC 02 &lt;SAP&gt;_Despesas ADM e COML (3)_Plan1_Diferenças outubro CAN- (2)_3-Balanço_2-DRE_3-Balanço_Variavel" xfId="29060"/>
    <cellStyle name="s_Valuation _BS Csan CPC 02 &lt;SAP&gt;_Despesas ADM e COML (3)_Plan1_Diferenças outubro CAN- (2)_3-Balanço_2-DRE_Dep_Judiciais-Contingências" xfId="29061"/>
    <cellStyle name="s_Valuation _BS Csan CPC 02 &lt;SAP&gt;_Despesas ADM e COML (3)_Plan1_Diferenças outubro CAN- (2)_3-Balanço_2-DRE_DFC Gerencial" xfId="29062"/>
    <cellStyle name="s_Valuation _BS Csan CPC 02 &lt;SAP&gt;_Despesas ADM e COML (3)_Plan1_Diferenças outubro CAN- (2)_3-Balanço_2-DRE_DMPL" xfId="29063"/>
    <cellStyle name="s_Valuation _BS Csan CPC 02 &lt;SAP&gt;_Despesas ADM e COML (3)_Plan1_Diferenças outubro CAN- (2)_3-Balanço_2-DRE_Mapa variáveis" xfId="29064"/>
    <cellStyle name="s_Valuation _BS Csan CPC 02 &lt;SAP&gt;_Despesas ADM e COML (3)_Plan1_Diferenças outubro CAN- (2)_3-Balanço_2-DRE_Variavel" xfId="29065"/>
    <cellStyle name="s_Valuation _BS Csan CPC 02 &lt;SAP&gt;_Despesas ADM e COML (3)_Plan1_Diferenças outubro CAN- (2)_3-Balanço_3-Balanço" xfId="29066"/>
    <cellStyle name="s_Valuation _BS Csan CPC 02 &lt;SAP&gt;_Despesas ADM e COML (3)_Plan1_Diferenças outubro CAN- (2)_3-Balanço_3-Balanço_Mapa variáveis" xfId="29067"/>
    <cellStyle name="s_Valuation _BS Csan CPC 02 &lt;SAP&gt;_Despesas ADM e COML (3)_Plan1_Diferenças outubro CAN- (2)_3-Balanço_3-Balanço_Variavel" xfId="29068"/>
    <cellStyle name="s_Valuation _BS Csan CPC 02 &lt;SAP&gt;_Despesas ADM e COML (3)_Plan1_Diferenças outubro CAN- (2)_3-Balanço_7-Estoque" xfId="29069"/>
    <cellStyle name="s_Valuation _BS Csan CPC 02 &lt;SAP&gt;_Despesas ADM e COML (3)_Plan1_Diferenças outubro CAN- (2)_3-Balanço_Despesas operacionais " xfId="29070"/>
    <cellStyle name="s_Valuation _BS Csan CPC 02 &lt;SAP&gt;_Despesas ADM e COML (3)_Plan1_Diferenças outubro CAN- (2)_3-Balanço_Mapa variáveis" xfId="29071"/>
    <cellStyle name="s_Valuation _BS Csan CPC 02 &lt;SAP&gt;_Despesas ADM e COML (3)_Plan1_Diferenças outubro CAN- (2)_3-Balanço_P&amp;L Raízen Combs" xfId="29072"/>
    <cellStyle name="s_Valuation _BS Csan CPC 02 &lt;SAP&gt;_Despesas ADM e COML (3)_Plan1_Diferenças outubro CAN- (2)_3-Balanço_P&amp;L RUMO" xfId="29073"/>
    <cellStyle name="s_Valuation _BS Csan CPC 02 &lt;SAP&gt;_Despesas ADM e COML (3)_Plan1_Diferenças outubro CAN- (2)_3-Balanço_Variavel" xfId="29074"/>
    <cellStyle name="s_Valuation _BS Csan CPC 02 &lt;SAP&gt;_Despesas ADM e COML (3)_Plan1_Diferenças outubro CAN- (2)_3-Balanço_Working Capital" xfId="29075"/>
    <cellStyle name="s_Valuation _BS Csan CPC 02 &lt;SAP&gt;_Despesas ADM e COML (3)_Plan1_Diferenças outubro CAN- (2)_7-Estoque" xfId="29076"/>
    <cellStyle name="s_Valuation _BS Csan CPC 02 &lt;SAP&gt;_Despesas ADM e COML (3)_Plan1_Diferenças outubro CAN- (2)_Balanço" xfId="29077"/>
    <cellStyle name="s_Valuation _BS Csan CPC 02 &lt;SAP&gt;_Despesas ADM e COML (3)_Plan1_Diferenças outubro CAN- (2)_Balanço_Despesas operacionais " xfId="29078"/>
    <cellStyle name="s_Valuation _BS Csan CPC 02 &lt;SAP&gt;_Despesas ADM e COML (3)_Plan1_Diferenças outubro CAN- (2)_Balanço_Working Capital" xfId="29079"/>
    <cellStyle name="s_Valuation _BS Csan CPC 02 &lt;SAP&gt;_Despesas ADM e COML (3)_Plan1_Diferenças outubro CAN- (2)_Despesas operacionais " xfId="29080"/>
    <cellStyle name="s_Valuation _BS Csan CPC 02 &lt;SAP&gt;_Despesas ADM e COML (3)_Plan1_Diferenças outubro CAN- (2)_IR Diferido" xfId="29081"/>
    <cellStyle name="s_Valuation _BS Csan CPC 02 &lt;SAP&gt;_Despesas ADM e COML (3)_Plan1_Diferenças outubro CAN- (2)_Mapa variáveis" xfId="29082"/>
    <cellStyle name="s_Valuation _BS Csan CPC 02 &lt;SAP&gt;_Despesas ADM e COML (3)_Plan1_Diferenças outubro CAN- (2)_P&amp;L Raízen Combs" xfId="29083"/>
    <cellStyle name="s_Valuation _BS Csan CPC 02 &lt;SAP&gt;_Despesas ADM e COML (3)_Plan1_Diferenças outubro CAN- (2)_P&amp;L RUMO" xfId="29084"/>
    <cellStyle name="s_Valuation _BS Csan CPC 02 &lt;SAP&gt;_Despesas ADM e COML (3)_Plan1_Diferenças outubro CAN- (2)_Variavel" xfId="29085"/>
    <cellStyle name="s_Valuation _BS Csan CPC 02 &lt;SAP&gt;_Despesas ADM e COML (3)_Plan1_Diferenças outubro CAN- (2)_Working Capital" xfId="29086"/>
    <cellStyle name="s_Valuation _BS Csan CPC 02 &lt;SAP&gt;_Despesas ADM e COML (3)_Plan1_IR Diferido" xfId="29087"/>
    <cellStyle name="s_Valuation _BS Csan CPC 02 &lt;SAP&gt;_Despesas ADM e COML (3)_Plan1_Mapa variáveis" xfId="29088"/>
    <cellStyle name="s_Valuation _BS Csan CPC 02 &lt;SAP&gt;_Despesas ADM e COML (3)_Plan1_P&amp;L Raízen Combs" xfId="29089"/>
    <cellStyle name="s_Valuation _BS Csan CPC 02 &lt;SAP&gt;_Despesas ADM e COML (3)_Plan1_P&amp;L RUMO" xfId="29090"/>
    <cellStyle name="s_Valuation _BS Csan CPC 02 &lt;SAP&gt;_Despesas ADM e COML (3)_Plan1_Query C.Custos SF 10-11" xfId="29091"/>
    <cellStyle name="s_Valuation _BS Csan CPC 02 &lt;SAP&gt;_Despesas ADM e COML (3)_Plan1_Query C.Custos SF 10-11 2" xfId="29092"/>
    <cellStyle name="s_Valuation _BS Csan CPC 02 &lt;SAP&gt;_Despesas ADM e COML (3)_Plan1_Query C.Custos SF 10-11 2_15-FINANCEIRAS" xfId="29093"/>
    <cellStyle name="s_Valuation _BS Csan CPC 02 &lt;SAP&gt;_Despesas ADM e COML (3)_Plan1_Query C.Custos SF 10-11 2_Mapa variáveis" xfId="29094"/>
    <cellStyle name="s_Valuation _BS Csan CPC 02 &lt;SAP&gt;_Despesas ADM e COML (3)_Plan1_Query C.Custos SF 10-11 2_Variavel" xfId="29095"/>
    <cellStyle name="s_Valuation _BS Csan CPC 02 &lt;SAP&gt;_Despesas ADM e COML (3)_Plan1_Query C.Custos SF 10-11 3" xfId="29096"/>
    <cellStyle name="s_Valuation _BS Csan CPC 02 &lt;SAP&gt;_Despesas ADM e COML (3)_Plan1_Query C.Custos SF 10-11_15-FINANCEIRAS" xfId="29097"/>
    <cellStyle name="s_Valuation _BS Csan CPC 02 &lt;SAP&gt;_Despesas ADM e COML (3)_Plan1_Query C.Custos SF 10-11_15-FINANCEIRAS_1" xfId="29098"/>
    <cellStyle name="s_Valuation _BS Csan CPC 02 &lt;SAP&gt;_Despesas ADM e COML (3)_Plan1_Query C.Custos SF 10-11_2-DRE" xfId="29099"/>
    <cellStyle name="s_Valuation _BS Csan CPC 02 &lt;SAP&gt;_Despesas ADM e COML (3)_Plan1_Query C.Custos SF 10-11_2-DRE 2" xfId="29100"/>
    <cellStyle name="s_Valuation _BS Csan CPC 02 &lt;SAP&gt;_Despesas ADM e COML (3)_Plan1_Query C.Custos SF 10-11_2-DRE_3-Balanço" xfId="29101"/>
    <cellStyle name="s_Valuation _BS Csan CPC 02 &lt;SAP&gt;_Despesas ADM e COML (3)_Plan1_Query C.Custos SF 10-11_2-DRE_3-Balanço_Mapa variáveis" xfId="29102"/>
    <cellStyle name="s_Valuation _BS Csan CPC 02 &lt;SAP&gt;_Despesas ADM e COML (3)_Plan1_Query C.Custos SF 10-11_2-DRE_3-Balanço_Variavel" xfId="29103"/>
    <cellStyle name="s_Valuation _BS Csan CPC 02 &lt;SAP&gt;_Despesas ADM e COML (3)_Plan1_Query C.Custos SF 10-11_2-DRE_Dep_Judiciais-Contingências" xfId="29104"/>
    <cellStyle name="s_Valuation _BS Csan CPC 02 &lt;SAP&gt;_Despesas ADM e COML (3)_Plan1_Query C.Custos SF 10-11_2-DRE_DFC Gerencial" xfId="29105"/>
    <cellStyle name="s_Valuation _BS Csan CPC 02 &lt;SAP&gt;_Despesas ADM e COML (3)_Plan1_Query C.Custos SF 10-11_2-DRE_DMPL" xfId="29106"/>
    <cellStyle name="s_Valuation _BS Csan CPC 02 &lt;SAP&gt;_Despesas ADM e COML (3)_Plan1_Query C.Custos SF 10-11_2-DRE_Mapa variáveis" xfId="29107"/>
    <cellStyle name="s_Valuation _BS Csan CPC 02 &lt;SAP&gt;_Despesas ADM e COML (3)_Plan1_Query C.Custos SF 10-11_2-DRE_Variavel" xfId="29108"/>
    <cellStyle name="s_Valuation _BS Csan CPC 02 &lt;SAP&gt;_Despesas ADM e COML (3)_Plan1_Query C.Custos SF 10-11_3-Balanço" xfId="29109"/>
    <cellStyle name="s_Valuation _BS Csan CPC 02 &lt;SAP&gt;_Despesas ADM e COML (3)_Plan1_Query C.Custos SF 10-11_3-Balanço 2" xfId="29110"/>
    <cellStyle name="s_Valuation _BS Csan CPC 02 &lt;SAP&gt;_Despesas ADM e COML (3)_Plan1_Query C.Custos SF 10-11_3-Balanço 2_15-FINANCEIRAS" xfId="29111"/>
    <cellStyle name="s_Valuation _BS Csan CPC 02 &lt;SAP&gt;_Despesas ADM e COML (3)_Plan1_Query C.Custos SF 10-11_3-Balanço_1" xfId="29112"/>
    <cellStyle name="s_Valuation _BS Csan CPC 02 &lt;SAP&gt;_Despesas ADM e COML (3)_Plan1_Query C.Custos SF 10-11_3-Balanço_1_Mapa variáveis" xfId="29113"/>
    <cellStyle name="s_Valuation _BS Csan CPC 02 &lt;SAP&gt;_Despesas ADM e COML (3)_Plan1_Query C.Custos SF 10-11_3-Balanço_1_Variavel" xfId="29114"/>
    <cellStyle name="s_Valuation _BS Csan CPC 02 &lt;SAP&gt;_Despesas ADM e COML (3)_Plan1_Query C.Custos SF 10-11_3-Balanço_15-FINANCEIRAS" xfId="29115"/>
    <cellStyle name="s_Valuation _BS Csan CPC 02 &lt;SAP&gt;_Despesas ADM e COML (3)_Plan1_Query C.Custos SF 10-11_3-Balanço_15-FINANCEIRAS_1" xfId="29116"/>
    <cellStyle name="s_Valuation _BS Csan CPC 02 &lt;SAP&gt;_Despesas ADM e COML (3)_Plan1_Query C.Custos SF 10-11_3-Balanço_2-DRE" xfId="29117"/>
    <cellStyle name="s_Valuation _BS Csan CPC 02 &lt;SAP&gt;_Despesas ADM e COML (3)_Plan1_Query C.Custos SF 10-11_3-Balanço_2-DRE 2" xfId="29118"/>
    <cellStyle name="s_Valuation _BS Csan CPC 02 &lt;SAP&gt;_Despesas ADM e COML (3)_Plan1_Query C.Custos SF 10-11_3-Balanço_2-DRE_3-Balanço" xfId="29119"/>
    <cellStyle name="s_Valuation _BS Csan CPC 02 &lt;SAP&gt;_Despesas ADM e COML (3)_Plan1_Query C.Custos SF 10-11_3-Balanço_2-DRE_3-Balanço_Mapa variáveis" xfId="29120"/>
    <cellStyle name="s_Valuation _BS Csan CPC 02 &lt;SAP&gt;_Despesas ADM e COML (3)_Plan1_Query C.Custos SF 10-11_3-Balanço_2-DRE_3-Balanço_Variavel" xfId="29121"/>
    <cellStyle name="s_Valuation _BS Csan CPC 02 &lt;SAP&gt;_Despesas ADM e COML (3)_Plan1_Query C.Custos SF 10-11_3-Balanço_2-DRE_Dep_Judiciais-Contingências" xfId="29122"/>
    <cellStyle name="s_Valuation _BS Csan CPC 02 &lt;SAP&gt;_Despesas ADM e COML (3)_Plan1_Query C.Custos SF 10-11_3-Balanço_2-DRE_DFC Gerencial" xfId="29123"/>
    <cellStyle name="s_Valuation _BS Csan CPC 02 &lt;SAP&gt;_Despesas ADM e COML (3)_Plan1_Query C.Custos SF 10-11_3-Balanço_2-DRE_DMPL" xfId="29124"/>
    <cellStyle name="s_Valuation _BS Csan CPC 02 &lt;SAP&gt;_Despesas ADM e COML (3)_Plan1_Query C.Custos SF 10-11_3-Balanço_2-DRE_Mapa variáveis" xfId="29125"/>
    <cellStyle name="s_Valuation _BS Csan CPC 02 &lt;SAP&gt;_Despesas ADM e COML (3)_Plan1_Query C.Custos SF 10-11_3-Balanço_2-DRE_Variavel" xfId="29126"/>
    <cellStyle name="s_Valuation _BS Csan CPC 02 &lt;SAP&gt;_Despesas ADM e COML (3)_Plan1_Query C.Custos SF 10-11_3-Balanço_3-Balanço" xfId="29127"/>
    <cellStyle name="s_Valuation _BS Csan CPC 02 &lt;SAP&gt;_Despesas ADM e COML (3)_Plan1_Query C.Custos SF 10-11_3-Balanço_3-Balanço_Mapa variáveis" xfId="29128"/>
    <cellStyle name="s_Valuation _BS Csan CPC 02 &lt;SAP&gt;_Despesas ADM e COML (3)_Plan1_Query C.Custos SF 10-11_3-Balanço_3-Balanço_Variavel" xfId="29129"/>
    <cellStyle name="s_Valuation _BS Csan CPC 02 &lt;SAP&gt;_Despesas ADM e COML (3)_Plan1_Query C.Custos SF 10-11_3-Balanço_7-Estoque" xfId="29130"/>
    <cellStyle name="s_Valuation _BS Csan CPC 02 &lt;SAP&gt;_Despesas ADM e COML (3)_Plan1_Query C.Custos SF 10-11_3-Balanço_Despesas operacionais " xfId="29131"/>
    <cellStyle name="s_Valuation _BS Csan CPC 02 &lt;SAP&gt;_Despesas ADM e COML (3)_Plan1_Query C.Custos SF 10-11_3-Balanço_Mapa variáveis" xfId="29132"/>
    <cellStyle name="s_Valuation _BS Csan CPC 02 &lt;SAP&gt;_Despesas ADM e COML (3)_Plan1_Query C.Custos SF 10-11_3-Balanço_P&amp;L Raízen Combs" xfId="29133"/>
    <cellStyle name="s_Valuation _BS Csan CPC 02 &lt;SAP&gt;_Despesas ADM e COML (3)_Plan1_Query C.Custos SF 10-11_3-Balanço_P&amp;L RUMO" xfId="29134"/>
    <cellStyle name="s_Valuation _BS Csan CPC 02 &lt;SAP&gt;_Despesas ADM e COML (3)_Plan1_Query C.Custos SF 10-11_3-Balanço_Variavel" xfId="29135"/>
    <cellStyle name="s_Valuation _BS Csan CPC 02 &lt;SAP&gt;_Despesas ADM e COML (3)_Plan1_Query C.Custos SF 10-11_3-Balanço_Working Capital" xfId="29136"/>
    <cellStyle name="s_Valuation _BS Csan CPC 02 &lt;SAP&gt;_Despesas ADM e COML (3)_Plan1_Query C.Custos SF 10-11_7-Estoque" xfId="29137"/>
    <cellStyle name="s_Valuation _BS Csan CPC 02 &lt;SAP&gt;_Despesas ADM e COML (3)_Plan1_Query C.Custos SF 10-11_Balanço" xfId="29138"/>
    <cellStyle name="s_Valuation _BS Csan CPC 02 &lt;SAP&gt;_Despesas ADM e COML (3)_Plan1_Query C.Custos SF 10-11_Balanço_Despesas operacionais " xfId="29139"/>
    <cellStyle name="s_Valuation _BS Csan CPC 02 &lt;SAP&gt;_Despesas ADM e COML (3)_Plan1_Query C.Custos SF 10-11_Balanço_Working Capital" xfId="29140"/>
    <cellStyle name="s_Valuation _BS Csan CPC 02 &lt;SAP&gt;_Despesas ADM e COML (3)_Plan1_Query C.Custos SF 10-11_Despesas operacionais " xfId="29141"/>
    <cellStyle name="s_Valuation _BS Csan CPC 02 &lt;SAP&gt;_Despesas ADM e COML (3)_Plan1_Query C.Custos SF 10-11_IR Diferido" xfId="29142"/>
    <cellStyle name="s_Valuation _BS Csan CPC 02 &lt;SAP&gt;_Despesas ADM e COML (3)_Plan1_Query C.Custos SF 10-11_Mapa variáveis" xfId="29143"/>
    <cellStyle name="s_Valuation _BS Csan CPC 02 &lt;SAP&gt;_Despesas ADM e COML (3)_Plan1_Query C.Custos SF 10-11_P&amp;L Raízen Combs" xfId="29144"/>
    <cellStyle name="s_Valuation _BS Csan CPC 02 &lt;SAP&gt;_Despesas ADM e COML (3)_Plan1_Query C.Custos SF 10-11_P&amp;L RUMO" xfId="29145"/>
    <cellStyle name="s_Valuation _BS Csan CPC 02 &lt;SAP&gt;_Despesas ADM e COML (3)_Plan1_Query C.Custos SF 10-11_Variavel" xfId="29146"/>
    <cellStyle name="s_Valuation _BS Csan CPC 02 &lt;SAP&gt;_Despesas ADM e COML (3)_Plan1_Query C.Custos SF 10-11_Working Capital" xfId="29147"/>
    <cellStyle name="s_Valuation _BS Csan CPC 02 &lt;SAP&gt;_Despesas ADM e COML (3)_Plan1_Variavel" xfId="29148"/>
    <cellStyle name="s_Valuation _BS Csan CPC 02 &lt;SAP&gt;_Despesas ADM e COML (3)_Plan1_Working Capital" xfId="29149"/>
    <cellStyle name="s_Valuation _BS Csan CPC 02 &lt;SAP&gt;_Despesas ADM e COML (3)_Query C.Custos SF 10-11" xfId="29150"/>
    <cellStyle name="s_Valuation _BS Csan CPC 02 &lt;SAP&gt;_Despesas ADM e COML (3)_Query C.Custos SF 10-11 2" xfId="29151"/>
    <cellStyle name="s_Valuation _BS Csan CPC 02 &lt;SAP&gt;_Despesas ADM e COML (3)_Query C.Custos SF 10-11 2_15-FINANCEIRAS" xfId="29152"/>
    <cellStyle name="s_Valuation _BS Csan CPC 02 &lt;SAP&gt;_Despesas ADM e COML (3)_Query C.Custos SF 10-11 2_Mapa variáveis" xfId="29153"/>
    <cellStyle name="s_Valuation _BS Csan CPC 02 &lt;SAP&gt;_Despesas ADM e COML (3)_Query C.Custos SF 10-11 2_Variavel" xfId="29154"/>
    <cellStyle name="s_Valuation _BS Csan CPC 02 &lt;SAP&gt;_Despesas ADM e COML (3)_Query C.Custos SF 10-11 3" xfId="29155"/>
    <cellStyle name="s_Valuation _BS Csan CPC 02 &lt;SAP&gt;_Despesas ADM e COML (3)_Query C.Custos SF 10-11_15-FINANCEIRAS" xfId="29156"/>
    <cellStyle name="s_Valuation _BS Csan CPC 02 &lt;SAP&gt;_Despesas ADM e COML (3)_Query C.Custos SF 10-11_15-FINANCEIRAS_1" xfId="29157"/>
    <cellStyle name="s_Valuation _BS Csan CPC 02 &lt;SAP&gt;_Despesas ADM e COML (3)_Query C.Custos SF 10-11_2-DRE" xfId="29158"/>
    <cellStyle name="s_Valuation _BS Csan CPC 02 &lt;SAP&gt;_Despesas ADM e COML (3)_Query C.Custos SF 10-11_2-DRE 2" xfId="29159"/>
    <cellStyle name="s_Valuation _BS Csan CPC 02 &lt;SAP&gt;_Despesas ADM e COML (3)_Query C.Custos SF 10-11_2-DRE_3-Balanço" xfId="29160"/>
    <cellStyle name="s_Valuation _BS Csan CPC 02 &lt;SAP&gt;_Despesas ADM e COML (3)_Query C.Custos SF 10-11_2-DRE_3-Balanço_Mapa variáveis" xfId="29161"/>
    <cellStyle name="s_Valuation _BS Csan CPC 02 &lt;SAP&gt;_Despesas ADM e COML (3)_Query C.Custos SF 10-11_2-DRE_3-Balanço_Variavel" xfId="29162"/>
    <cellStyle name="s_Valuation _BS Csan CPC 02 &lt;SAP&gt;_Despesas ADM e COML (3)_Query C.Custos SF 10-11_2-DRE_Dep_Judiciais-Contingências" xfId="29163"/>
    <cellStyle name="s_Valuation _BS Csan CPC 02 &lt;SAP&gt;_Despesas ADM e COML (3)_Query C.Custos SF 10-11_2-DRE_DFC Gerencial" xfId="29164"/>
    <cellStyle name="s_Valuation _BS Csan CPC 02 &lt;SAP&gt;_Despesas ADM e COML (3)_Query C.Custos SF 10-11_2-DRE_DMPL" xfId="29165"/>
    <cellStyle name="s_Valuation _BS Csan CPC 02 &lt;SAP&gt;_Despesas ADM e COML (3)_Query C.Custos SF 10-11_2-DRE_Mapa variáveis" xfId="29166"/>
    <cellStyle name="s_Valuation _BS Csan CPC 02 &lt;SAP&gt;_Despesas ADM e COML (3)_Query C.Custos SF 10-11_2-DRE_Variavel" xfId="29167"/>
    <cellStyle name="s_Valuation _BS Csan CPC 02 &lt;SAP&gt;_Despesas ADM e COML (3)_Query C.Custos SF 10-11_3-Balanço" xfId="29168"/>
    <cellStyle name="s_Valuation _BS Csan CPC 02 &lt;SAP&gt;_Despesas ADM e COML (3)_Query C.Custos SF 10-11_3-Balanço 2" xfId="29169"/>
    <cellStyle name="s_Valuation _BS Csan CPC 02 &lt;SAP&gt;_Despesas ADM e COML (3)_Query C.Custos SF 10-11_3-Balanço 2_15-FINANCEIRAS" xfId="29170"/>
    <cellStyle name="s_Valuation _BS Csan CPC 02 &lt;SAP&gt;_Despesas ADM e COML (3)_Query C.Custos SF 10-11_3-Balanço_1" xfId="29171"/>
    <cellStyle name="s_Valuation _BS Csan CPC 02 &lt;SAP&gt;_Despesas ADM e COML (3)_Query C.Custos SF 10-11_3-Balanço_1_Mapa variáveis" xfId="29172"/>
    <cellStyle name="s_Valuation _BS Csan CPC 02 &lt;SAP&gt;_Despesas ADM e COML (3)_Query C.Custos SF 10-11_3-Balanço_1_Variavel" xfId="29173"/>
    <cellStyle name="s_Valuation _BS Csan CPC 02 &lt;SAP&gt;_Despesas ADM e COML (3)_Query C.Custos SF 10-11_3-Balanço_15-FINANCEIRAS" xfId="29174"/>
    <cellStyle name="s_Valuation _BS Csan CPC 02 &lt;SAP&gt;_Despesas ADM e COML (3)_Query C.Custos SF 10-11_3-Balanço_15-FINANCEIRAS_1" xfId="29175"/>
    <cellStyle name="s_Valuation _BS Csan CPC 02 &lt;SAP&gt;_Despesas ADM e COML (3)_Query C.Custos SF 10-11_3-Balanço_2-DRE" xfId="29176"/>
    <cellStyle name="s_Valuation _BS Csan CPC 02 &lt;SAP&gt;_Despesas ADM e COML (3)_Query C.Custos SF 10-11_3-Balanço_2-DRE 2" xfId="29177"/>
    <cellStyle name="s_Valuation _BS Csan CPC 02 &lt;SAP&gt;_Despesas ADM e COML (3)_Query C.Custos SF 10-11_3-Balanço_2-DRE_3-Balanço" xfId="29178"/>
    <cellStyle name="s_Valuation _BS Csan CPC 02 &lt;SAP&gt;_Despesas ADM e COML (3)_Query C.Custos SF 10-11_3-Balanço_2-DRE_3-Balanço_Mapa variáveis" xfId="29179"/>
    <cellStyle name="s_Valuation _BS Csan CPC 02 &lt;SAP&gt;_Despesas ADM e COML (3)_Query C.Custos SF 10-11_3-Balanço_2-DRE_3-Balanço_Variavel" xfId="29180"/>
    <cellStyle name="s_Valuation _BS Csan CPC 02 &lt;SAP&gt;_Despesas ADM e COML (3)_Query C.Custos SF 10-11_3-Balanço_2-DRE_Dep_Judiciais-Contingências" xfId="29181"/>
    <cellStyle name="s_Valuation _BS Csan CPC 02 &lt;SAP&gt;_Despesas ADM e COML (3)_Query C.Custos SF 10-11_3-Balanço_2-DRE_DFC Gerencial" xfId="29182"/>
    <cellStyle name="s_Valuation _BS Csan CPC 02 &lt;SAP&gt;_Despesas ADM e COML (3)_Query C.Custos SF 10-11_3-Balanço_2-DRE_DMPL" xfId="29183"/>
    <cellStyle name="s_Valuation _BS Csan CPC 02 &lt;SAP&gt;_Despesas ADM e COML (3)_Query C.Custos SF 10-11_3-Balanço_2-DRE_Mapa variáveis" xfId="29184"/>
    <cellStyle name="s_Valuation _BS Csan CPC 02 &lt;SAP&gt;_Despesas ADM e COML (3)_Query C.Custos SF 10-11_3-Balanço_2-DRE_Variavel" xfId="29185"/>
    <cellStyle name="s_Valuation _BS Csan CPC 02 &lt;SAP&gt;_Despesas ADM e COML (3)_Query C.Custos SF 10-11_3-Balanço_3-Balanço" xfId="29186"/>
    <cellStyle name="s_Valuation _BS Csan CPC 02 &lt;SAP&gt;_Despesas ADM e COML (3)_Query C.Custos SF 10-11_3-Balanço_3-Balanço_Mapa variáveis" xfId="29187"/>
    <cellStyle name="s_Valuation _BS Csan CPC 02 &lt;SAP&gt;_Despesas ADM e COML (3)_Query C.Custos SF 10-11_3-Balanço_3-Balanço_Variavel" xfId="29188"/>
    <cellStyle name="s_Valuation _BS Csan CPC 02 &lt;SAP&gt;_Despesas ADM e COML (3)_Query C.Custos SF 10-11_3-Balanço_7-Estoque" xfId="29189"/>
    <cellStyle name="s_Valuation _BS Csan CPC 02 &lt;SAP&gt;_Despesas ADM e COML (3)_Query C.Custos SF 10-11_3-Balanço_Despesas operacionais " xfId="29190"/>
    <cellStyle name="s_Valuation _BS Csan CPC 02 &lt;SAP&gt;_Despesas ADM e COML (3)_Query C.Custos SF 10-11_3-Balanço_Mapa variáveis" xfId="29191"/>
    <cellStyle name="s_Valuation _BS Csan CPC 02 &lt;SAP&gt;_Despesas ADM e COML (3)_Query C.Custos SF 10-11_3-Balanço_P&amp;L Raízen Combs" xfId="29192"/>
    <cellStyle name="s_Valuation _BS Csan CPC 02 &lt;SAP&gt;_Despesas ADM e COML (3)_Query C.Custos SF 10-11_3-Balanço_P&amp;L RUMO" xfId="29193"/>
    <cellStyle name="s_Valuation _BS Csan CPC 02 &lt;SAP&gt;_Despesas ADM e COML (3)_Query C.Custos SF 10-11_3-Balanço_Variavel" xfId="29194"/>
    <cellStyle name="s_Valuation _BS Csan CPC 02 &lt;SAP&gt;_Despesas ADM e COML (3)_Query C.Custos SF 10-11_3-Balanço_Working Capital" xfId="29195"/>
    <cellStyle name="s_Valuation _BS Csan CPC 02 &lt;SAP&gt;_Despesas ADM e COML (3)_Query C.Custos SF 10-11_7-Estoque" xfId="29196"/>
    <cellStyle name="s_Valuation _BS Csan CPC 02 &lt;SAP&gt;_Despesas ADM e COML (3)_Query C.Custos SF 10-11_Balanço" xfId="29197"/>
    <cellStyle name="s_Valuation _BS Csan CPC 02 &lt;SAP&gt;_Despesas ADM e COML (3)_Query C.Custos SF 10-11_Balanço_Despesas operacionais " xfId="29198"/>
    <cellStyle name="s_Valuation _BS Csan CPC 02 &lt;SAP&gt;_Despesas ADM e COML (3)_Query C.Custos SF 10-11_Balanço_Working Capital" xfId="29199"/>
    <cellStyle name="s_Valuation _BS Csan CPC 02 &lt;SAP&gt;_Despesas ADM e COML (3)_Query C.Custos SF 10-11_CCL" xfId="29200"/>
    <cellStyle name="s_Valuation _BS Csan CPC 02 &lt;SAP&gt;_Despesas ADM e COML (3)_Query C.Custos SF 10-11_CCL 2" xfId="29201"/>
    <cellStyle name="s_Valuation _BS Csan CPC 02 &lt;SAP&gt;_Despesas ADM e COML (3)_Query C.Custos SF 10-11_CCL 2_15-FINANCEIRAS" xfId="29202"/>
    <cellStyle name="s_Valuation _BS Csan CPC 02 &lt;SAP&gt;_Despesas ADM e COML (3)_Query C.Custos SF 10-11_CCL 2_Mapa variáveis" xfId="29203"/>
    <cellStyle name="s_Valuation _BS Csan CPC 02 &lt;SAP&gt;_Despesas ADM e COML (3)_Query C.Custos SF 10-11_CCL 2_Variavel" xfId="29204"/>
    <cellStyle name="s_Valuation _BS Csan CPC 02 &lt;SAP&gt;_Despesas ADM e COML (3)_Query C.Custos SF 10-11_CCL 3" xfId="29205"/>
    <cellStyle name="s_Valuation _BS Csan CPC 02 &lt;SAP&gt;_Despesas ADM e COML (3)_Query C.Custos SF 10-11_CCL_15-FINANCEIRAS" xfId="29206"/>
    <cellStyle name="s_Valuation _BS Csan CPC 02 &lt;SAP&gt;_Despesas ADM e COML (3)_Query C.Custos SF 10-11_CCL_15-FINANCEIRAS_1" xfId="29207"/>
    <cellStyle name="s_Valuation _BS Csan CPC 02 &lt;SAP&gt;_Despesas ADM e COML (3)_Query C.Custos SF 10-11_CCL_2-DRE" xfId="29208"/>
    <cellStyle name="s_Valuation _BS Csan CPC 02 &lt;SAP&gt;_Despesas ADM e COML (3)_Query C.Custos SF 10-11_CCL_2-DRE 2" xfId="29209"/>
    <cellStyle name="s_Valuation _BS Csan CPC 02 &lt;SAP&gt;_Despesas ADM e COML (3)_Query C.Custos SF 10-11_CCL_2-DRE_3-Balanço" xfId="29210"/>
    <cellStyle name="s_Valuation _BS Csan CPC 02 &lt;SAP&gt;_Despesas ADM e COML (3)_Query C.Custos SF 10-11_CCL_2-DRE_3-Balanço_Mapa variáveis" xfId="29211"/>
    <cellStyle name="s_Valuation _BS Csan CPC 02 &lt;SAP&gt;_Despesas ADM e COML (3)_Query C.Custos SF 10-11_CCL_2-DRE_3-Balanço_Variavel" xfId="29212"/>
    <cellStyle name="s_Valuation _BS Csan CPC 02 &lt;SAP&gt;_Despesas ADM e COML (3)_Query C.Custos SF 10-11_CCL_2-DRE_Dep_Judiciais-Contingências" xfId="29213"/>
    <cellStyle name="s_Valuation _BS Csan CPC 02 &lt;SAP&gt;_Despesas ADM e COML (3)_Query C.Custos SF 10-11_CCL_2-DRE_DFC Gerencial" xfId="29214"/>
    <cellStyle name="s_Valuation _BS Csan CPC 02 &lt;SAP&gt;_Despesas ADM e COML (3)_Query C.Custos SF 10-11_CCL_2-DRE_DMPL" xfId="29215"/>
    <cellStyle name="s_Valuation _BS Csan CPC 02 &lt;SAP&gt;_Despesas ADM e COML (3)_Query C.Custos SF 10-11_CCL_2-DRE_Mapa variáveis" xfId="29216"/>
    <cellStyle name="s_Valuation _BS Csan CPC 02 &lt;SAP&gt;_Despesas ADM e COML (3)_Query C.Custos SF 10-11_CCL_2-DRE_Variavel" xfId="29217"/>
    <cellStyle name="s_Valuation _BS Csan CPC 02 &lt;SAP&gt;_Despesas ADM e COML (3)_Query C.Custos SF 10-11_CCL_3-Balanço" xfId="29218"/>
    <cellStyle name="s_Valuation _BS Csan CPC 02 &lt;SAP&gt;_Despesas ADM e COML (3)_Query C.Custos SF 10-11_CCL_3-Balanço 2" xfId="29219"/>
    <cellStyle name="s_Valuation _BS Csan CPC 02 &lt;SAP&gt;_Despesas ADM e COML (3)_Query C.Custos SF 10-11_CCL_3-Balanço 2_15-FINANCEIRAS" xfId="29220"/>
    <cellStyle name="s_Valuation _BS Csan CPC 02 &lt;SAP&gt;_Despesas ADM e COML (3)_Query C.Custos SF 10-11_CCL_3-Balanço_1" xfId="29221"/>
    <cellStyle name="s_Valuation _BS Csan CPC 02 &lt;SAP&gt;_Despesas ADM e COML (3)_Query C.Custos SF 10-11_CCL_3-Balanço_1_Mapa variáveis" xfId="29222"/>
    <cellStyle name="s_Valuation _BS Csan CPC 02 &lt;SAP&gt;_Despesas ADM e COML (3)_Query C.Custos SF 10-11_CCL_3-Balanço_1_Variavel" xfId="29223"/>
    <cellStyle name="s_Valuation _BS Csan CPC 02 &lt;SAP&gt;_Despesas ADM e COML (3)_Query C.Custos SF 10-11_CCL_3-Balanço_15-FINANCEIRAS" xfId="29224"/>
    <cellStyle name="s_Valuation _BS Csan CPC 02 &lt;SAP&gt;_Despesas ADM e COML (3)_Query C.Custos SF 10-11_CCL_3-Balanço_15-FINANCEIRAS_1" xfId="29225"/>
    <cellStyle name="s_Valuation _BS Csan CPC 02 &lt;SAP&gt;_Despesas ADM e COML (3)_Query C.Custos SF 10-11_CCL_3-Balanço_2-DRE" xfId="29226"/>
    <cellStyle name="s_Valuation _BS Csan CPC 02 &lt;SAP&gt;_Despesas ADM e COML (3)_Query C.Custos SF 10-11_CCL_3-Balanço_2-DRE 2" xfId="29227"/>
    <cellStyle name="s_Valuation _BS Csan CPC 02 &lt;SAP&gt;_Despesas ADM e COML (3)_Query C.Custos SF 10-11_CCL_3-Balanço_2-DRE_3-Balanço" xfId="29228"/>
    <cellStyle name="s_Valuation _BS Csan CPC 02 &lt;SAP&gt;_Despesas ADM e COML (3)_Query C.Custos SF 10-11_CCL_3-Balanço_2-DRE_3-Balanço_Mapa variáveis" xfId="29229"/>
    <cellStyle name="s_Valuation _BS Csan CPC 02 &lt;SAP&gt;_Despesas ADM e COML (3)_Query C.Custos SF 10-11_CCL_3-Balanço_2-DRE_3-Balanço_Variavel" xfId="29230"/>
    <cellStyle name="s_Valuation _BS Csan CPC 02 &lt;SAP&gt;_Despesas ADM e COML (3)_Query C.Custos SF 10-11_CCL_3-Balanço_2-DRE_Dep_Judiciais-Contingências" xfId="29231"/>
    <cellStyle name="s_Valuation _BS Csan CPC 02 &lt;SAP&gt;_Despesas ADM e COML (3)_Query C.Custos SF 10-11_CCL_3-Balanço_2-DRE_DFC Gerencial" xfId="29232"/>
    <cellStyle name="s_Valuation _BS Csan CPC 02 &lt;SAP&gt;_Despesas ADM e COML (3)_Query C.Custos SF 10-11_CCL_3-Balanço_2-DRE_DMPL" xfId="29233"/>
    <cellStyle name="s_Valuation _BS Csan CPC 02 &lt;SAP&gt;_Despesas ADM e COML (3)_Query C.Custos SF 10-11_CCL_3-Balanço_2-DRE_Mapa variáveis" xfId="29234"/>
    <cellStyle name="s_Valuation _BS Csan CPC 02 &lt;SAP&gt;_Despesas ADM e COML (3)_Query C.Custos SF 10-11_CCL_3-Balanço_2-DRE_Variavel" xfId="29235"/>
    <cellStyle name="s_Valuation _BS Csan CPC 02 &lt;SAP&gt;_Despesas ADM e COML (3)_Query C.Custos SF 10-11_CCL_3-Balanço_3-Balanço" xfId="29236"/>
    <cellStyle name="s_Valuation _BS Csan CPC 02 &lt;SAP&gt;_Despesas ADM e COML (3)_Query C.Custos SF 10-11_CCL_3-Balanço_3-Balanço_Mapa variáveis" xfId="29237"/>
    <cellStyle name="s_Valuation _BS Csan CPC 02 &lt;SAP&gt;_Despesas ADM e COML (3)_Query C.Custos SF 10-11_CCL_3-Balanço_3-Balanço_Variavel" xfId="29238"/>
    <cellStyle name="s_Valuation _BS Csan CPC 02 &lt;SAP&gt;_Despesas ADM e COML (3)_Query C.Custos SF 10-11_CCL_3-Balanço_7-Estoque" xfId="29239"/>
    <cellStyle name="s_Valuation _BS Csan CPC 02 &lt;SAP&gt;_Despesas ADM e COML (3)_Query C.Custos SF 10-11_CCL_3-Balanço_Despesas operacionais " xfId="29240"/>
    <cellStyle name="s_Valuation _BS Csan CPC 02 &lt;SAP&gt;_Despesas ADM e COML (3)_Query C.Custos SF 10-11_CCL_3-Balanço_Mapa variáveis" xfId="29241"/>
    <cellStyle name="s_Valuation _BS Csan CPC 02 &lt;SAP&gt;_Despesas ADM e COML (3)_Query C.Custos SF 10-11_CCL_3-Balanço_P&amp;L Raízen Combs" xfId="29242"/>
    <cellStyle name="s_Valuation _BS Csan CPC 02 &lt;SAP&gt;_Despesas ADM e COML (3)_Query C.Custos SF 10-11_CCL_3-Balanço_P&amp;L RUMO" xfId="29243"/>
    <cellStyle name="s_Valuation _BS Csan CPC 02 &lt;SAP&gt;_Despesas ADM e COML (3)_Query C.Custos SF 10-11_CCL_3-Balanço_Variavel" xfId="29244"/>
    <cellStyle name="s_Valuation _BS Csan CPC 02 &lt;SAP&gt;_Despesas ADM e COML (3)_Query C.Custos SF 10-11_CCL_3-Balanço_Working Capital" xfId="29245"/>
    <cellStyle name="s_Valuation _BS Csan CPC 02 &lt;SAP&gt;_Despesas ADM e COML (3)_Query C.Custos SF 10-11_CCL_7-Estoque" xfId="29246"/>
    <cellStyle name="s_Valuation _BS Csan CPC 02 &lt;SAP&gt;_Despesas ADM e COML (3)_Query C.Custos SF 10-11_CCL_Balanço" xfId="29247"/>
    <cellStyle name="s_Valuation _BS Csan CPC 02 &lt;SAP&gt;_Despesas ADM e COML (3)_Query C.Custos SF 10-11_CCL_Balanço_Despesas operacionais " xfId="29248"/>
    <cellStyle name="s_Valuation _BS Csan CPC 02 &lt;SAP&gt;_Despesas ADM e COML (3)_Query C.Custos SF 10-11_CCL_Balanço_Working Capital" xfId="29249"/>
    <cellStyle name="s_Valuation _BS Csan CPC 02 &lt;SAP&gt;_Despesas ADM e COML (3)_Query C.Custos SF 10-11_CCL_Despesas operacionais " xfId="29250"/>
    <cellStyle name="s_Valuation _BS Csan CPC 02 &lt;SAP&gt;_Despesas ADM e COML (3)_Query C.Custos SF 10-11_CCL_IR Diferido" xfId="29251"/>
    <cellStyle name="s_Valuation _BS Csan CPC 02 &lt;SAP&gt;_Despesas ADM e COML (3)_Query C.Custos SF 10-11_CCL_Mapa variáveis" xfId="29252"/>
    <cellStyle name="s_Valuation _BS Csan CPC 02 &lt;SAP&gt;_Despesas ADM e COML (3)_Query C.Custos SF 10-11_CCL_P&amp;L Raízen Combs" xfId="29253"/>
    <cellStyle name="s_Valuation _BS Csan CPC 02 &lt;SAP&gt;_Despesas ADM e COML (3)_Query C.Custos SF 10-11_CCL_P&amp;L RUMO" xfId="29254"/>
    <cellStyle name="s_Valuation _BS Csan CPC 02 &lt;SAP&gt;_Despesas ADM e COML (3)_Query C.Custos SF 10-11_CCL_Variavel" xfId="29255"/>
    <cellStyle name="s_Valuation _BS Csan CPC 02 &lt;SAP&gt;_Despesas ADM e COML (3)_Query C.Custos SF 10-11_CCL_Working Capital" xfId="29256"/>
    <cellStyle name="s_Valuation _BS Csan CPC 02 &lt;SAP&gt;_Despesas ADM e COML (3)_Query C.Custos SF 10-11_Despesas operacionais " xfId="29257"/>
    <cellStyle name="s_Valuation _BS Csan CPC 02 &lt;SAP&gt;_Despesas ADM e COML (3)_Query C.Custos SF 10-11_Diferenças outubro CAN- (2)" xfId="29258"/>
    <cellStyle name="s_Valuation _BS Csan CPC 02 &lt;SAP&gt;_Despesas ADM e COML (3)_Query C.Custos SF 10-11_Diferenças outubro CAN- (2) 2" xfId="29259"/>
    <cellStyle name="s_Valuation _BS Csan CPC 02 &lt;SAP&gt;_Despesas ADM e COML (3)_Query C.Custos SF 10-11_Diferenças outubro CAN- (2) 2_15-FINANCEIRAS" xfId="29260"/>
    <cellStyle name="s_Valuation _BS Csan CPC 02 &lt;SAP&gt;_Despesas ADM e COML (3)_Query C.Custos SF 10-11_Diferenças outubro CAN- (2) 2_Mapa variáveis" xfId="29261"/>
    <cellStyle name="s_Valuation _BS Csan CPC 02 &lt;SAP&gt;_Despesas ADM e COML (3)_Query C.Custos SF 10-11_Diferenças outubro CAN- (2) 2_Variavel" xfId="29262"/>
    <cellStyle name="s_Valuation _BS Csan CPC 02 &lt;SAP&gt;_Despesas ADM e COML (3)_Query C.Custos SF 10-11_Diferenças outubro CAN- (2) 3" xfId="29263"/>
    <cellStyle name="s_Valuation _BS Csan CPC 02 &lt;SAP&gt;_Despesas ADM e COML (3)_Query C.Custos SF 10-11_Diferenças outubro CAN- (2)_15-FINANCEIRAS" xfId="29264"/>
    <cellStyle name="s_Valuation _BS Csan CPC 02 &lt;SAP&gt;_Despesas ADM e COML (3)_Query C.Custos SF 10-11_Diferenças outubro CAN- (2)_15-FINANCEIRAS_1" xfId="29265"/>
    <cellStyle name="s_Valuation _BS Csan CPC 02 &lt;SAP&gt;_Despesas ADM e COML (3)_Query C.Custos SF 10-11_Diferenças outubro CAN- (2)_2-DRE" xfId="29266"/>
    <cellStyle name="s_Valuation _BS Csan CPC 02 &lt;SAP&gt;_Despesas ADM e COML (3)_Query C.Custos SF 10-11_Diferenças outubro CAN- (2)_2-DRE 2" xfId="29267"/>
    <cellStyle name="s_Valuation _BS Csan CPC 02 &lt;SAP&gt;_Despesas ADM e COML (3)_Query C.Custos SF 10-11_Diferenças outubro CAN- (2)_2-DRE_3-Balanço" xfId="29268"/>
    <cellStyle name="s_Valuation _BS Csan CPC 02 &lt;SAP&gt;_Despesas ADM e COML (3)_Query C.Custos SF 10-11_Diferenças outubro CAN- (2)_2-DRE_3-Balanço_Mapa variáveis" xfId="29269"/>
    <cellStyle name="s_Valuation _BS Csan CPC 02 &lt;SAP&gt;_Despesas ADM e COML (3)_Query C.Custos SF 10-11_Diferenças outubro CAN- (2)_2-DRE_3-Balanço_Variavel" xfId="29270"/>
    <cellStyle name="s_Valuation _BS Csan CPC 02 &lt;SAP&gt;_Despesas ADM e COML (3)_Query C.Custos SF 10-11_Diferenças outubro CAN- (2)_2-DRE_Dep_Judiciais-Contingências" xfId="29271"/>
    <cellStyle name="s_Valuation _BS Csan CPC 02 &lt;SAP&gt;_Despesas ADM e COML (3)_Query C.Custos SF 10-11_Diferenças outubro CAN- (2)_2-DRE_DFC Gerencial" xfId="29272"/>
    <cellStyle name="s_Valuation _BS Csan CPC 02 &lt;SAP&gt;_Despesas ADM e COML (3)_Query C.Custos SF 10-11_Diferenças outubro CAN- (2)_2-DRE_DMPL" xfId="29273"/>
    <cellStyle name="s_Valuation _BS Csan CPC 02 &lt;SAP&gt;_Despesas ADM e COML (3)_Query C.Custos SF 10-11_Diferenças outubro CAN- (2)_2-DRE_Mapa variáveis" xfId="29274"/>
    <cellStyle name="s_Valuation _BS Csan CPC 02 &lt;SAP&gt;_Despesas ADM e COML (3)_Query C.Custos SF 10-11_Diferenças outubro CAN- (2)_2-DRE_Variavel" xfId="29275"/>
    <cellStyle name="s_Valuation _BS Csan CPC 02 &lt;SAP&gt;_Despesas ADM e COML (3)_Query C.Custos SF 10-11_Diferenças outubro CAN- (2)_3-Balanço" xfId="29276"/>
    <cellStyle name="s_Valuation _BS Csan CPC 02 &lt;SAP&gt;_Despesas ADM e COML (3)_Query C.Custos SF 10-11_Diferenças outubro CAN- (2)_3-Balanço 2" xfId="29277"/>
    <cellStyle name="s_Valuation _BS Csan CPC 02 &lt;SAP&gt;_Despesas ADM e COML (3)_Query C.Custos SF 10-11_Diferenças outubro CAN- (2)_3-Balanço 2_15-FINANCEIRAS" xfId="29278"/>
    <cellStyle name="s_Valuation _BS Csan CPC 02 &lt;SAP&gt;_Despesas ADM e COML (3)_Query C.Custos SF 10-11_Diferenças outubro CAN- (2)_3-Balanço_1" xfId="29279"/>
    <cellStyle name="s_Valuation _BS Csan CPC 02 &lt;SAP&gt;_Despesas ADM e COML (3)_Query C.Custos SF 10-11_Diferenças outubro CAN- (2)_3-Balanço_1_Mapa variáveis" xfId="29280"/>
    <cellStyle name="s_Valuation _BS Csan CPC 02 &lt;SAP&gt;_Despesas ADM e COML (3)_Query C.Custos SF 10-11_Diferenças outubro CAN- (2)_3-Balanço_1_Variavel" xfId="29281"/>
    <cellStyle name="s_Valuation _BS Csan CPC 02 &lt;SAP&gt;_Despesas ADM e COML (3)_Query C.Custos SF 10-11_Diferenças outubro CAN- (2)_3-Balanço_15-FINANCEIRAS" xfId="29282"/>
    <cellStyle name="s_Valuation _BS Csan CPC 02 &lt;SAP&gt;_Despesas ADM e COML (3)_Query C.Custos SF 10-11_Diferenças outubro CAN- (2)_3-Balanço_15-FINANCEIRAS_1" xfId="29283"/>
    <cellStyle name="s_Valuation _BS Csan CPC 02 &lt;SAP&gt;_Despesas ADM e COML (3)_Query C.Custos SF 10-11_Diferenças outubro CAN- (2)_3-Balanço_2-DRE" xfId="29284"/>
    <cellStyle name="s_Valuation _BS Csan CPC 02 &lt;SAP&gt;_Despesas ADM e COML (3)_Query C.Custos SF 10-11_Diferenças outubro CAN- (2)_3-Balanço_2-DRE 2" xfId="29285"/>
    <cellStyle name="s_Valuation _BS Csan CPC 02 &lt;SAP&gt;_Despesas ADM e COML (3)_Query C.Custos SF 10-11_Diferenças outubro CAN- (2)_3-Balanço_2-DRE_3-Balanço" xfId="29286"/>
    <cellStyle name="s_Valuation _BS Csan CPC 02 &lt;SAP&gt;_Despesas ADM e COML (3)_Query C.Custos SF 10-11_Diferenças outubro CAN- (2)_3-Balanço_2-DRE_3-Balanço_Mapa variáveis" xfId="29287"/>
    <cellStyle name="s_Valuation _BS Csan CPC 02 &lt;SAP&gt;_Despesas ADM e COML (3)_Query C.Custos SF 10-11_Diferenças outubro CAN- (2)_3-Balanço_2-DRE_3-Balanço_Variavel" xfId="29288"/>
    <cellStyle name="s_Valuation _BS Csan CPC 02 &lt;SAP&gt;_Despesas ADM e COML (3)_Query C.Custos SF 10-11_Diferenças outubro CAN- (2)_3-Balanço_2-DRE_Dep_Judiciais-Contingências" xfId="29289"/>
    <cellStyle name="s_Valuation _BS Csan CPC 02 &lt;SAP&gt;_Despesas ADM e COML (3)_Query C.Custos SF 10-11_Diferenças outubro CAN- (2)_3-Balanço_2-DRE_DFC Gerencial" xfId="29290"/>
    <cellStyle name="s_Valuation _BS Csan CPC 02 &lt;SAP&gt;_Despesas ADM e COML (3)_Query C.Custos SF 10-11_Diferenças outubro CAN- (2)_3-Balanço_2-DRE_DMPL" xfId="29291"/>
    <cellStyle name="s_Valuation _BS Csan CPC 02 &lt;SAP&gt;_Despesas ADM e COML (3)_Query C.Custos SF 10-11_Diferenças outubro CAN- (2)_3-Balanço_2-DRE_Mapa variáveis" xfId="29292"/>
    <cellStyle name="s_Valuation _BS Csan CPC 02 &lt;SAP&gt;_Despesas ADM e COML (3)_Query C.Custos SF 10-11_Diferenças outubro CAN- (2)_3-Balanço_2-DRE_Variavel" xfId="29293"/>
    <cellStyle name="s_Valuation _BS Csan CPC 02 &lt;SAP&gt;_Despesas ADM e COML (3)_Query C.Custos SF 10-11_Diferenças outubro CAN- (2)_3-Balanço_3-Balanço" xfId="29294"/>
    <cellStyle name="s_Valuation _BS Csan CPC 02 &lt;SAP&gt;_Despesas ADM e COML (3)_Query C.Custos SF 10-11_Diferenças outubro CAN- (2)_3-Balanço_3-Balanço_Mapa variáveis" xfId="29295"/>
    <cellStyle name="s_Valuation _BS Csan CPC 02 &lt;SAP&gt;_Despesas ADM e COML (3)_Query C.Custos SF 10-11_Diferenças outubro CAN- (2)_3-Balanço_3-Balanço_Variavel" xfId="29296"/>
    <cellStyle name="s_Valuation _BS Csan CPC 02 &lt;SAP&gt;_Despesas ADM e COML (3)_Query C.Custos SF 10-11_Diferenças outubro CAN- (2)_3-Balanço_7-Estoque" xfId="29297"/>
    <cellStyle name="s_Valuation _BS Csan CPC 02 &lt;SAP&gt;_Despesas ADM e COML (3)_Query C.Custos SF 10-11_Diferenças outubro CAN- (2)_3-Balanço_Despesas operacionais " xfId="29298"/>
    <cellStyle name="s_Valuation _BS Csan CPC 02 &lt;SAP&gt;_Despesas ADM e COML (3)_Query C.Custos SF 10-11_Diferenças outubro CAN- (2)_3-Balanço_Mapa variáveis" xfId="29299"/>
    <cellStyle name="s_Valuation _BS Csan CPC 02 &lt;SAP&gt;_Despesas ADM e COML (3)_Query C.Custos SF 10-11_Diferenças outubro CAN- (2)_3-Balanço_P&amp;L Raízen Combs" xfId="29300"/>
    <cellStyle name="s_Valuation _BS Csan CPC 02 &lt;SAP&gt;_Despesas ADM e COML (3)_Query C.Custos SF 10-11_Diferenças outubro CAN- (2)_3-Balanço_P&amp;L RUMO" xfId="29301"/>
    <cellStyle name="s_Valuation _BS Csan CPC 02 &lt;SAP&gt;_Despesas ADM e COML (3)_Query C.Custos SF 10-11_Diferenças outubro CAN- (2)_3-Balanço_Variavel" xfId="29302"/>
    <cellStyle name="s_Valuation _BS Csan CPC 02 &lt;SAP&gt;_Despesas ADM e COML (3)_Query C.Custos SF 10-11_Diferenças outubro CAN- (2)_3-Balanço_Working Capital" xfId="29303"/>
    <cellStyle name="s_Valuation _BS Csan CPC 02 &lt;SAP&gt;_Despesas ADM e COML (3)_Query C.Custos SF 10-11_Diferenças outubro CAN- (2)_7-Estoque" xfId="29304"/>
    <cellStyle name="s_Valuation _BS Csan CPC 02 &lt;SAP&gt;_Despesas ADM e COML (3)_Query C.Custos SF 10-11_Diferenças outubro CAN- (2)_Balanço" xfId="29305"/>
    <cellStyle name="s_Valuation _BS Csan CPC 02 &lt;SAP&gt;_Despesas ADM e COML (3)_Query C.Custos SF 10-11_Diferenças outubro CAN- (2)_Balanço_Despesas operacionais " xfId="29306"/>
    <cellStyle name="s_Valuation _BS Csan CPC 02 &lt;SAP&gt;_Despesas ADM e COML (3)_Query C.Custos SF 10-11_Diferenças outubro CAN- (2)_Balanço_Working Capital" xfId="29307"/>
    <cellStyle name="s_Valuation _BS Csan CPC 02 &lt;SAP&gt;_Despesas ADM e COML (3)_Query C.Custos SF 10-11_Diferenças outubro CAN- (2)_Despesas operacionais " xfId="29308"/>
    <cellStyle name="s_Valuation _BS Csan CPC 02 &lt;SAP&gt;_Despesas ADM e COML (3)_Query C.Custos SF 10-11_Diferenças outubro CAN- (2)_IR Diferido" xfId="29309"/>
    <cellStyle name="s_Valuation _BS Csan CPC 02 &lt;SAP&gt;_Despesas ADM e COML (3)_Query C.Custos SF 10-11_Diferenças outubro CAN- (2)_Mapa variáveis" xfId="29310"/>
    <cellStyle name="s_Valuation _BS Csan CPC 02 &lt;SAP&gt;_Despesas ADM e COML (3)_Query C.Custos SF 10-11_Diferenças outubro CAN- (2)_P&amp;L Raízen Combs" xfId="29311"/>
    <cellStyle name="s_Valuation _BS Csan CPC 02 &lt;SAP&gt;_Despesas ADM e COML (3)_Query C.Custos SF 10-11_Diferenças outubro CAN- (2)_P&amp;L RUMO" xfId="29312"/>
    <cellStyle name="s_Valuation _BS Csan CPC 02 &lt;SAP&gt;_Despesas ADM e COML (3)_Query C.Custos SF 10-11_Diferenças outubro CAN- (2)_Variavel" xfId="29313"/>
    <cellStyle name="s_Valuation _BS Csan CPC 02 &lt;SAP&gt;_Despesas ADM e COML (3)_Query C.Custos SF 10-11_Diferenças outubro CAN- (2)_Working Capital" xfId="29314"/>
    <cellStyle name="s_Valuation _BS Csan CPC 02 &lt;SAP&gt;_Despesas ADM e COML (3)_Query C.Custos SF 10-11_IR Diferido" xfId="29315"/>
    <cellStyle name="s_Valuation _BS Csan CPC 02 &lt;SAP&gt;_Despesas ADM e COML (3)_Query C.Custos SF 10-11_Mapa variáveis" xfId="29316"/>
    <cellStyle name="s_Valuation _BS Csan CPC 02 &lt;SAP&gt;_Despesas ADM e COML (3)_Query C.Custos SF 10-11_P&amp;L Raízen Combs" xfId="29317"/>
    <cellStyle name="s_Valuation _BS Csan CPC 02 &lt;SAP&gt;_Despesas ADM e COML (3)_Query C.Custos SF 10-11_P&amp;L RUMO" xfId="29318"/>
    <cellStyle name="s_Valuation _BS Csan CPC 02 &lt;SAP&gt;_Despesas ADM e COML (3)_Query C.Custos SF 10-11_Query C.Custos SF 10-11" xfId="29319"/>
    <cellStyle name="s_Valuation _BS Csan CPC 02 &lt;SAP&gt;_Despesas ADM e COML (3)_Query C.Custos SF 10-11_Query C.Custos SF 10-11 2" xfId="29320"/>
    <cellStyle name="s_Valuation _BS Csan CPC 02 &lt;SAP&gt;_Despesas ADM e COML (3)_Query C.Custos SF 10-11_Query C.Custos SF 10-11 2_15-FINANCEIRAS" xfId="29321"/>
    <cellStyle name="s_Valuation _BS Csan CPC 02 &lt;SAP&gt;_Despesas ADM e COML (3)_Query C.Custos SF 10-11_Query C.Custos SF 10-11 2_Mapa variáveis" xfId="29322"/>
    <cellStyle name="s_Valuation _BS Csan CPC 02 &lt;SAP&gt;_Despesas ADM e COML (3)_Query C.Custos SF 10-11_Query C.Custos SF 10-11 2_Variavel" xfId="29323"/>
    <cellStyle name="s_Valuation _BS Csan CPC 02 &lt;SAP&gt;_Despesas ADM e COML (3)_Query C.Custos SF 10-11_Query C.Custos SF 10-11 3" xfId="29324"/>
    <cellStyle name="s_Valuation _BS Csan CPC 02 &lt;SAP&gt;_Despesas ADM e COML (3)_Query C.Custos SF 10-11_Query C.Custos SF 10-11_15-FINANCEIRAS" xfId="29325"/>
    <cellStyle name="s_Valuation _BS Csan CPC 02 &lt;SAP&gt;_Despesas ADM e COML (3)_Query C.Custos SF 10-11_Query C.Custos SF 10-11_15-FINANCEIRAS_1" xfId="29326"/>
    <cellStyle name="s_Valuation _BS Csan CPC 02 &lt;SAP&gt;_Despesas ADM e COML (3)_Query C.Custos SF 10-11_Query C.Custos SF 10-11_2-DRE" xfId="29327"/>
    <cellStyle name="s_Valuation _BS Csan CPC 02 &lt;SAP&gt;_Despesas ADM e COML (3)_Query C.Custos SF 10-11_Query C.Custos SF 10-11_2-DRE 2" xfId="29328"/>
    <cellStyle name="s_Valuation _BS Csan CPC 02 &lt;SAP&gt;_Despesas ADM e COML (3)_Query C.Custos SF 10-11_Query C.Custos SF 10-11_2-DRE_3-Balanço" xfId="29329"/>
    <cellStyle name="s_Valuation _BS Csan CPC 02 &lt;SAP&gt;_Despesas ADM e COML (3)_Query C.Custos SF 10-11_Query C.Custos SF 10-11_2-DRE_3-Balanço_Mapa variáveis" xfId="29330"/>
    <cellStyle name="s_Valuation _BS Csan CPC 02 &lt;SAP&gt;_Despesas ADM e COML (3)_Query C.Custos SF 10-11_Query C.Custos SF 10-11_2-DRE_3-Balanço_Variavel" xfId="29331"/>
    <cellStyle name="s_Valuation _BS Csan CPC 02 &lt;SAP&gt;_Despesas ADM e COML (3)_Query C.Custos SF 10-11_Query C.Custos SF 10-11_2-DRE_Dep_Judiciais-Contingências" xfId="29332"/>
    <cellStyle name="s_Valuation _BS Csan CPC 02 &lt;SAP&gt;_Despesas ADM e COML (3)_Query C.Custos SF 10-11_Query C.Custos SF 10-11_2-DRE_DFC Gerencial" xfId="29333"/>
    <cellStyle name="s_Valuation _BS Csan CPC 02 &lt;SAP&gt;_Despesas ADM e COML (3)_Query C.Custos SF 10-11_Query C.Custos SF 10-11_2-DRE_DMPL" xfId="29334"/>
    <cellStyle name="s_Valuation _BS Csan CPC 02 &lt;SAP&gt;_Despesas ADM e COML (3)_Query C.Custos SF 10-11_Query C.Custos SF 10-11_2-DRE_Mapa variáveis" xfId="29335"/>
    <cellStyle name="s_Valuation _BS Csan CPC 02 &lt;SAP&gt;_Despesas ADM e COML (3)_Query C.Custos SF 10-11_Query C.Custos SF 10-11_2-DRE_Variavel" xfId="29336"/>
    <cellStyle name="s_Valuation _BS Csan CPC 02 &lt;SAP&gt;_Despesas ADM e COML (3)_Query C.Custos SF 10-11_Query C.Custos SF 10-11_3-Balanço" xfId="29337"/>
    <cellStyle name="s_Valuation _BS Csan CPC 02 &lt;SAP&gt;_Despesas ADM e COML (3)_Query C.Custos SF 10-11_Query C.Custos SF 10-11_3-Balanço 2" xfId="29338"/>
    <cellStyle name="s_Valuation _BS Csan CPC 02 &lt;SAP&gt;_Despesas ADM e COML (3)_Query C.Custos SF 10-11_Query C.Custos SF 10-11_3-Balanço 2_15-FINANCEIRAS" xfId="29339"/>
    <cellStyle name="s_Valuation _BS Csan CPC 02 &lt;SAP&gt;_Despesas ADM e COML (3)_Query C.Custos SF 10-11_Query C.Custos SF 10-11_3-Balanço_1" xfId="29340"/>
    <cellStyle name="s_Valuation _BS Csan CPC 02 &lt;SAP&gt;_Despesas ADM e COML (3)_Query C.Custos SF 10-11_Query C.Custos SF 10-11_3-Balanço_1_Mapa variáveis" xfId="29341"/>
    <cellStyle name="s_Valuation _BS Csan CPC 02 &lt;SAP&gt;_Despesas ADM e COML (3)_Query C.Custos SF 10-11_Query C.Custos SF 10-11_3-Balanço_1_Variavel" xfId="29342"/>
    <cellStyle name="s_Valuation _BS Csan CPC 02 &lt;SAP&gt;_Despesas ADM e COML (3)_Query C.Custos SF 10-11_Query C.Custos SF 10-11_3-Balanço_15-FINANCEIRAS" xfId="29343"/>
    <cellStyle name="s_Valuation _BS Csan CPC 02 &lt;SAP&gt;_Despesas ADM e COML (3)_Query C.Custos SF 10-11_Query C.Custos SF 10-11_3-Balanço_15-FINANCEIRAS_1" xfId="29344"/>
    <cellStyle name="s_Valuation _BS Csan CPC 02 &lt;SAP&gt;_Despesas ADM e COML (3)_Query C.Custos SF 10-11_Query C.Custos SF 10-11_3-Balanço_2-DRE" xfId="29345"/>
    <cellStyle name="s_Valuation _BS Csan CPC 02 &lt;SAP&gt;_Despesas ADM e COML (3)_Query C.Custos SF 10-11_Query C.Custos SF 10-11_3-Balanço_2-DRE 2" xfId="29346"/>
    <cellStyle name="s_Valuation _BS Csan CPC 02 &lt;SAP&gt;_Despesas ADM e COML (3)_Query C.Custos SF 10-11_Query C.Custos SF 10-11_3-Balanço_2-DRE_3-Balanço" xfId="29347"/>
    <cellStyle name="s_Valuation _BS Csan CPC 02 &lt;SAP&gt;_Despesas ADM e COML (3)_Query C.Custos SF 10-11_Query C.Custos SF 10-11_3-Balanço_2-DRE_3-Balanço_Mapa variáveis" xfId="29348"/>
    <cellStyle name="s_Valuation _BS Csan CPC 02 &lt;SAP&gt;_Despesas ADM e COML (3)_Query C.Custos SF 10-11_Query C.Custos SF 10-11_3-Balanço_2-DRE_3-Balanço_Variavel" xfId="29349"/>
    <cellStyle name="s_Valuation _BS Csan CPC 02 &lt;SAP&gt;_Despesas ADM e COML (3)_Query C.Custos SF 10-11_Query C.Custos SF 10-11_3-Balanço_2-DRE_Dep_Judiciais-Contingências" xfId="29350"/>
    <cellStyle name="s_Valuation _BS Csan CPC 02 &lt;SAP&gt;_Despesas ADM e COML (3)_Query C.Custos SF 10-11_Query C.Custos SF 10-11_3-Balanço_2-DRE_DFC Gerencial" xfId="29351"/>
    <cellStyle name="s_Valuation _BS Csan CPC 02 &lt;SAP&gt;_Despesas ADM e COML (3)_Query C.Custos SF 10-11_Query C.Custos SF 10-11_3-Balanço_2-DRE_DMPL" xfId="29352"/>
    <cellStyle name="s_Valuation _BS Csan CPC 02 &lt;SAP&gt;_Despesas ADM e COML (3)_Query C.Custos SF 10-11_Query C.Custos SF 10-11_3-Balanço_2-DRE_Mapa variáveis" xfId="29353"/>
    <cellStyle name="s_Valuation _BS Csan CPC 02 &lt;SAP&gt;_Despesas ADM e COML (3)_Query C.Custos SF 10-11_Query C.Custos SF 10-11_3-Balanço_2-DRE_Variavel" xfId="29354"/>
    <cellStyle name="s_Valuation _BS Csan CPC 02 &lt;SAP&gt;_Despesas ADM e COML (3)_Query C.Custos SF 10-11_Query C.Custos SF 10-11_3-Balanço_3-Balanço" xfId="29355"/>
    <cellStyle name="s_Valuation _BS Csan CPC 02 &lt;SAP&gt;_Despesas ADM e COML (3)_Query C.Custos SF 10-11_Query C.Custos SF 10-11_3-Balanço_3-Balanço_Mapa variáveis" xfId="29356"/>
    <cellStyle name="s_Valuation _BS Csan CPC 02 &lt;SAP&gt;_Despesas ADM e COML (3)_Query C.Custos SF 10-11_Query C.Custos SF 10-11_3-Balanço_3-Balanço_Variavel" xfId="29357"/>
    <cellStyle name="s_Valuation _BS Csan CPC 02 &lt;SAP&gt;_Despesas ADM e COML (3)_Query C.Custos SF 10-11_Query C.Custos SF 10-11_3-Balanço_7-Estoque" xfId="29358"/>
    <cellStyle name="s_Valuation _BS Csan CPC 02 &lt;SAP&gt;_Despesas ADM e COML (3)_Query C.Custos SF 10-11_Query C.Custos SF 10-11_3-Balanço_Despesas operacionais " xfId="29359"/>
    <cellStyle name="s_Valuation _BS Csan CPC 02 &lt;SAP&gt;_Despesas ADM e COML (3)_Query C.Custos SF 10-11_Query C.Custos SF 10-11_3-Balanço_Mapa variáveis" xfId="29360"/>
    <cellStyle name="s_Valuation _BS Csan CPC 02 &lt;SAP&gt;_Despesas ADM e COML (3)_Query C.Custos SF 10-11_Query C.Custos SF 10-11_3-Balanço_P&amp;L Raízen Combs" xfId="29361"/>
    <cellStyle name="s_Valuation _BS Csan CPC 02 &lt;SAP&gt;_Despesas ADM e COML (3)_Query C.Custos SF 10-11_Query C.Custos SF 10-11_3-Balanço_P&amp;L RUMO" xfId="29362"/>
    <cellStyle name="s_Valuation _BS Csan CPC 02 &lt;SAP&gt;_Despesas ADM e COML (3)_Query C.Custos SF 10-11_Query C.Custos SF 10-11_3-Balanço_Variavel" xfId="29363"/>
    <cellStyle name="s_Valuation _BS Csan CPC 02 &lt;SAP&gt;_Despesas ADM e COML (3)_Query C.Custos SF 10-11_Query C.Custos SF 10-11_3-Balanço_Working Capital" xfId="29364"/>
    <cellStyle name="s_Valuation _BS Csan CPC 02 &lt;SAP&gt;_Despesas ADM e COML (3)_Query C.Custos SF 10-11_Query C.Custos SF 10-11_7-Estoque" xfId="29365"/>
    <cellStyle name="s_Valuation _BS Csan CPC 02 &lt;SAP&gt;_Despesas ADM e COML (3)_Query C.Custos SF 10-11_Query C.Custos SF 10-11_Balanço" xfId="29366"/>
    <cellStyle name="s_Valuation _BS Csan CPC 02 &lt;SAP&gt;_Despesas ADM e COML (3)_Query C.Custos SF 10-11_Query C.Custos SF 10-11_Balanço_Despesas operacionais " xfId="29367"/>
    <cellStyle name="s_Valuation _BS Csan CPC 02 &lt;SAP&gt;_Despesas ADM e COML (3)_Query C.Custos SF 10-11_Query C.Custos SF 10-11_Balanço_Working Capital" xfId="29368"/>
    <cellStyle name="s_Valuation _BS Csan CPC 02 &lt;SAP&gt;_Despesas ADM e COML (3)_Query C.Custos SF 10-11_Query C.Custos SF 10-11_Despesas operacionais " xfId="29369"/>
    <cellStyle name="s_Valuation _BS Csan CPC 02 &lt;SAP&gt;_Despesas ADM e COML (3)_Query C.Custos SF 10-11_Query C.Custos SF 10-11_IR Diferido" xfId="29370"/>
    <cellStyle name="s_Valuation _BS Csan CPC 02 &lt;SAP&gt;_Despesas ADM e COML (3)_Query C.Custos SF 10-11_Query C.Custos SF 10-11_Mapa variáveis" xfId="29371"/>
    <cellStyle name="s_Valuation _BS Csan CPC 02 &lt;SAP&gt;_Despesas ADM e COML (3)_Query C.Custos SF 10-11_Query C.Custos SF 10-11_P&amp;L Raízen Combs" xfId="29372"/>
    <cellStyle name="s_Valuation _BS Csan CPC 02 &lt;SAP&gt;_Despesas ADM e COML (3)_Query C.Custos SF 10-11_Query C.Custos SF 10-11_P&amp;L RUMO" xfId="29373"/>
    <cellStyle name="s_Valuation _BS Csan CPC 02 &lt;SAP&gt;_Despesas ADM e COML (3)_Query C.Custos SF 10-11_Query C.Custos SF 10-11_Variavel" xfId="29374"/>
    <cellStyle name="s_Valuation _BS Csan CPC 02 &lt;SAP&gt;_Despesas ADM e COML (3)_Query C.Custos SF 10-11_Query C.Custos SF 10-11_Working Capital" xfId="29375"/>
    <cellStyle name="s_Valuation _BS Csan CPC 02 &lt;SAP&gt;_Despesas ADM e COML (3)_Query C.Custos SF 10-11_Variavel" xfId="29376"/>
    <cellStyle name="s_Valuation _BS Csan CPC 02 &lt;SAP&gt;_Despesas ADM e COML (3)_Query C.Custos SF 10-11_Working Capital" xfId="29377"/>
    <cellStyle name="s_Valuation _BS Csan CPC 02 &lt;SAP&gt;_Despesas ADM e COML (3)_Resumo" xfId="29378"/>
    <cellStyle name="s_Valuation _BS Csan CPC 02 &lt;SAP&gt;_Despesas ADM e COML (3)_Resumo_Mapa variáveis" xfId="29379"/>
    <cellStyle name="s_Valuation _BS Csan CPC 02 &lt;SAP&gt;_Despesas ADM e COML (3)_Resumo_Variavel" xfId="29380"/>
    <cellStyle name="s_Valuation _BS Csan CPC 02 &lt;SAP&gt;_Despesas ADM e COML (3)_Variavel" xfId="29381"/>
    <cellStyle name="s_Valuation _BS Csan CPC 02 &lt;SAP&gt;_Despesas ADM e COML (3)_Working Capital" xfId="29382"/>
    <cellStyle name="s_Valuation _BS Csan CPC 02 &lt;SAP&gt;_Despesas operacionais " xfId="29383"/>
    <cellStyle name="s_Valuation _BS Csan CPC 02 &lt;SAP&gt;_Diferido" xfId="29384"/>
    <cellStyle name="s_Valuation _BS Csan CPC 02 &lt;SAP&gt;_Diferido_Mapa variáveis" xfId="29385"/>
    <cellStyle name="s_Valuation _BS Csan CPC 02 &lt;SAP&gt;_Diferido_Variavel" xfId="29386"/>
    <cellStyle name="s_Valuation _BS Csan CPC 02 &lt;SAP&gt;_Display" xfId="29387"/>
    <cellStyle name="s_Valuation _BS Csan CPC 02 &lt;SAP&gt;_Display 2" xfId="29388"/>
    <cellStyle name="s_Valuation _BS Csan CPC 02 &lt;SAP&gt;_Display 2_15-FINANCEIRAS" xfId="29389"/>
    <cellStyle name="s_Valuation _BS Csan CPC 02 &lt;SAP&gt;_Display 3" xfId="29390"/>
    <cellStyle name="s_Valuation _BS Csan CPC 02 &lt;SAP&gt;_Display 4" xfId="29391"/>
    <cellStyle name="s_Valuation _BS Csan CPC 02 &lt;SAP&gt;_Display_15-FINANCEIRAS" xfId="29392"/>
    <cellStyle name="s_Valuation _BS Csan CPC 02 &lt;SAP&gt;_Display_15-FINANCEIRAS_1" xfId="29393"/>
    <cellStyle name="s_Valuation _BS Csan CPC 02 &lt;SAP&gt;_Display_2-DRE" xfId="29394"/>
    <cellStyle name="s_Valuation _BS Csan CPC 02 &lt;SAP&gt;_Display_2-DRE 2" xfId="29395"/>
    <cellStyle name="s_Valuation _BS Csan CPC 02 &lt;SAP&gt;_Display_2-DRE_3-Balanço" xfId="29396"/>
    <cellStyle name="s_Valuation _BS Csan CPC 02 &lt;SAP&gt;_Display_2-DRE_3-Balanço_Mapa variáveis" xfId="29397"/>
    <cellStyle name="s_Valuation _BS Csan CPC 02 &lt;SAP&gt;_Display_2-DRE_3-Balanço_Variavel" xfId="29398"/>
    <cellStyle name="s_Valuation _BS Csan CPC 02 &lt;SAP&gt;_Display_2-DRE_Dep_Judiciais-Contingências" xfId="29399"/>
    <cellStyle name="s_Valuation _BS Csan CPC 02 &lt;SAP&gt;_Display_2-DRE_DFC Gerencial" xfId="29400"/>
    <cellStyle name="s_Valuation _BS Csan CPC 02 &lt;SAP&gt;_Display_2-DRE_DMPL" xfId="29401"/>
    <cellStyle name="s_Valuation _BS Csan CPC 02 &lt;SAP&gt;_Display_2-DRE_Mapa variáveis" xfId="29402"/>
    <cellStyle name="s_Valuation _BS Csan CPC 02 &lt;SAP&gt;_Display_2-DRE_Variavel" xfId="29403"/>
    <cellStyle name="s_Valuation _BS Csan CPC 02 &lt;SAP&gt;_Display_3-Balanço" xfId="29404"/>
    <cellStyle name="s_Valuation _BS Csan CPC 02 &lt;SAP&gt;_Display_3-Balanço_Mapa variáveis" xfId="29405"/>
    <cellStyle name="s_Valuation _BS Csan CPC 02 &lt;SAP&gt;_Display_3-Balanço_Variavel" xfId="29406"/>
    <cellStyle name="s_Valuation _BS Csan CPC 02 &lt;SAP&gt;_Display_7-Estoque" xfId="29407"/>
    <cellStyle name="s_Valuation _BS Csan CPC 02 &lt;SAP&gt;_Display_Despesas operacionais " xfId="29408"/>
    <cellStyle name="s_Valuation _BS Csan CPC 02 &lt;SAP&gt;_Display_Mapa variáveis" xfId="29409"/>
    <cellStyle name="s_Valuation _BS Csan CPC 02 &lt;SAP&gt;_Display_P&amp;L Raízen Combs" xfId="29410"/>
    <cellStyle name="s_Valuation _BS Csan CPC 02 &lt;SAP&gt;_Display_P&amp;L RUMO" xfId="29411"/>
    <cellStyle name="s_Valuation _BS Csan CPC 02 &lt;SAP&gt;_Display_Variavel" xfId="29412"/>
    <cellStyle name="s_Valuation _BS Csan CPC 02 &lt;SAP&gt;_Display_Working Capital" xfId="29413"/>
    <cellStyle name="s_Valuation _BS Csan CPC 02 &lt;SAP&gt;_DRE" xfId="29414"/>
    <cellStyle name="s_Valuation _BS Csan CPC 02 &lt;SAP&gt;_DRE_30-6" xfId="29415"/>
    <cellStyle name="s_Valuation _BS Csan CPC 02 &lt;SAP&gt;_DRE_30-6_Base Junho" xfId="29416"/>
    <cellStyle name="s_Valuation _BS Csan CPC 02 &lt;SAP&gt;_DRE_30-6_Base Junho_Base Julho" xfId="29417"/>
    <cellStyle name="s_Valuation _BS Csan CPC 02 &lt;SAP&gt;_DRE_30-6_Base Junho_Base Julho_Mapa variáveis" xfId="29418"/>
    <cellStyle name="s_Valuation _BS Csan CPC 02 &lt;SAP&gt;_DRE_30-6_Base Junho_Base Julho_Taxa Efetiva Cosan - Acumulado até Setembro 2011" xfId="29419"/>
    <cellStyle name="s_Valuation _BS Csan CPC 02 &lt;SAP&gt;_DRE_30-6_Base Junho_Base Julho_Taxa Efetiva Cosan - Acumulado até Setembro 2011_Mapa variáveis" xfId="29420"/>
    <cellStyle name="s_Valuation _BS Csan CPC 02 &lt;SAP&gt;_DRE_30-6_Base Junho_Base Julho_Taxa Efetiva Cosan - Acumulado até Setembro 2011_Variavel" xfId="29421"/>
    <cellStyle name="s_Valuation _BS Csan CPC 02 &lt;SAP&gt;_DRE_30-6_Base Junho_Base Julho_Variavel" xfId="29422"/>
    <cellStyle name="s_Valuation _BS Csan CPC 02 &lt;SAP&gt;_DRE_30-6_Base Junho_Mapa variáveis" xfId="29423"/>
    <cellStyle name="s_Valuation _BS Csan CPC 02 &lt;SAP&gt;_DRE_30-6_Base Junho_Variavel" xfId="29424"/>
    <cellStyle name="s_Valuation _BS Csan CPC 02 &lt;SAP&gt;_DRE_30-6_Mapa variáveis" xfId="29425"/>
    <cellStyle name="s_Valuation _BS Csan CPC 02 &lt;SAP&gt;_DRE_30-6_Taxa Efetiva Cosan - Acumulado até Setembro 2011" xfId="29426"/>
    <cellStyle name="s_Valuation _BS Csan CPC 02 &lt;SAP&gt;_DRE_30-6_Taxa Efetiva Cosan - Acumulado até Setembro 2011_Mapa variáveis" xfId="29427"/>
    <cellStyle name="s_Valuation _BS Csan CPC 02 &lt;SAP&gt;_DRE_30-6_Taxa Efetiva Cosan - Acumulado até Setembro 2011_Variavel" xfId="29428"/>
    <cellStyle name="s_Valuation _BS Csan CPC 02 &lt;SAP&gt;_DRE_30-6_Variavel" xfId="29429"/>
    <cellStyle name="s_Valuation _BS Csan CPC 02 &lt;SAP&gt;_DRE_Mapa variáveis" xfId="29430"/>
    <cellStyle name="s_Valuation _BS Csan CPC 02 &lt;SAP&gt;_DRE_Taxa Efetiva Cosan - Acumulado até Setembro 2011" xfId="29431"/>
    <cellStyle name="s_Valuation _BS Csan CPC 02 &lt;SAP&gt;_DRE_Taxa Efetiva Cosan - Acumulado até Setembro 2011_Mapa variáveis" xfId="29432"/>
    <cellStyle name="s_Valuation _BS Csan CPC 02 &lt;SAP&gt;_DRE_Taxa Efetiva Cosan - Acumulado até Setembro 2011_Variavel" xfId="29433"/>
    <cellStyle name="s_Valuation _BS Csan CPC 02 &lt;SAP&gt;_DRE_Variavel" xfId="29434"/>
    <cellStyle name="s_Valuation _BS Csan CPC 02 &lt;SAP&gt;_Faturamento_-_Receita_LÃ­quida_com_vendas_para_CCL_10-11.vsetembro(1)" xfId="29435"/>
    <cellStyle name="s_Valuation _BS Csan CPC 02 &lt;SAP&gt;_Faturamento_-_Receita_LÃ­quida_com_vendas_para_CCL_10-11.vsetembro(1) 2" xfId="29436"/>
    <cellStyle name="s_Valuation _BS Csan CPC 02 &lt;SAP&gt;_Faturamento_-_Receita_LÃ­quida_com_vendas_para_CCL_10-11.vsetembro(1) 2_15-FINANCEIRAS" xfId="29437"/>
    <cellStyle name="s_Valuation _BS Csan CPC 02 &lt;SAP&gt;_Faturamento_-_Receita_LÃ­quida_com_vendas_para_CCL_10-11.vsetembro(1) 2_Mapa variáveis" xfId="29438"/>
    <cellStyle name="s_Valuation _BS Csan CPC 02 &lt;SAP&gt;_Faturamento_-_Receita_LÃ­quida_com_vendas_para_CCL_10-11.vsetembro(1) 2_Variavel" xfId="29439"/>
    <cellStyle name="s_Valuation _BS Csan CPC 02 &lt;SAP&gt;_Faturamento_-_Receita_LÃ­quida_com_vendas_para_CCL_10-11.vsetembro(1) 3" xfId="29440"/>
    <cellStyle name="s_Valuation _BS Csan CPC 02 &lt;SAP&gt;_Faturamento_-_Receita_LÃ­quida_com_vendas_para_CCL_10-11.vsetembro(1)_15-FINANCEIRAS" xfId="29441"/>
    <cellStyle name="s_Valuation _BS Csan CPC 02 &lt;SAP&gt;_Faturamento_-_Receita_LÃ­quida_com_vendas_para_CCL_10-11.vsetembro(1)_15-FINANCEIRAS_1" xfId="29442"/>
    <cellStyle name="s_Valuation _BS Csan CPC 02 &lt;SAP&gt;_Faturamento_-_Receita_LÃ­quida_com_vendas_para_CCL_10-11.vsetembro(1)_2-DRE" xfId="29443"/>
    <cellStyle name="s_Valuation _BS Csan CPC 02 &lt;SAP&gt;_Faturamento_-_Receita_LÃ­quida_com_vendas_para_CCL_10-11.vsetembro(1)_2-DRE 2" xfId="29444"/>
    <cellStyle name="s_Valuation _BS Csan CPC 02 &lt;SAP&gt;_Faturamento_-_Receita_LÃ­quida_com_vendas_para_CCL_10-11.vsetembro(1)_2-DRE_3-Balanço" xfId="29445"/>
    <cellStyle name="s_Valuation _BS Csan CPC 02 &lt;SAP&gt;_Faturamento_-_Receita_LÃ­quida_com_vendas_para_CCL_10-11.vsetembro(1)_2-DRE_3-Balanço_Mapa variáveis" xfId="29446"/>
    <cellStyle name="s_Valuation _BS Csan CPC 02 &lt;SAP&gt;_Faturamento_-_Receita_LÃ­quida_com_vendas_para_CCL_10-11.vsetembro(1)_2-DRE_3-Balanço_Variavel" xfId="29447"/>
    <cellStyle name="s_Valuation _BS Csan CPC 02 &lt;SAP&gt;_Faturamento_-_Receita_LÃ­quida_com_vendas_para_CCL_10-11.vsetembro(1)_2-DRE_Dep_Judiciais-Contingências" xfId="29448"/>
    <cellStyle name="s_Valuation _BS Csan CPC 02 &lt;SAP&gt;_Faturamento_-_Receita_LÃ­quida_com_vendas_para_CCL_10-11.vsetembro(1)_2-DRE_DFC Gerencial" xfId="29449"/>
    <cellStyle name="s_Valuation _BS Csan CPC 02 &lt;SAP&gt;_Faturamento_-_Receita_LÃ­quida_com_vendas_para_CCL_10-11.vsetembro(1)_2-DRE_DMPL" xfId="29450"/>
    <cellStyle name="s_Valuation _BS Csan CPC 02 &lt;SAP&gt;_Faturamento_-_Receita_LÃ­quida_com_vendas_para_CCL_10-11.vsetembro(1)_2-DRE_Mapa variáveis" xfId="29451"/>
    <cellStyle name="s_Valuation _BS Csan CPC 02 &lt;SAP&gt;_Faturamento_-_Receita_LÃ­quida_com_vendas_para_CCL_10-11.vsetembro(1)_2-DRE_Variavel" xfId="29452"/>
    <cellStyle name="s_Valuation _BS Csan CPC 02 &lt;SAP&gt;_Faturamento_-_Receita_LÃ­quida_com_vendas_para_CCL_10-11.vsetembro(1)_3-Balanço" xfId="29453"/>
    <cellStyle name="s_Valuation _BS Csan CPC 02 &lt;SAP&gt;_Faturamento_-_Receita_LÃ­quida_com_vendas_para_CCL_10-11.vsetembro(1)_3-Balanço 2" xfId="29454"/>
    <cellStyle name="s_Valuation _BS Csan CPC 02 &lt;SAP&gt;_Faturamento_-_Receita_LÃ­quida_com_vendas_para_CCL_10-11.vsetembro(1)_3-Balanço 2_15-FINANCEIRAS" xfId="29455"/>
    <cellStyle name="s_Valuation _BS Csan CPC 02 &lt;SAP&gt;_Faturamento_-_Receita_LÃ­quida_com_vendas_para_CCL_10-11.vsetembro(1)_3-Balanço_1" xfId="29456"/>
    <cellStyle name="s_Valuation _BS Csan CPC 02 &lt;SAP&gt;_Faturamento_-_Receita_LÃ­quida_com_vendas_para_CCL_10-11.vsetembro(1)_3-Balanço_1_Mapa variáveis" xfId="29457"/>
    <cellStyle name="s_Valuation _BS Csan CPC 02 &lt;SAP&gt;_Faturamento_-_Receita_LÃ­quida_com_vendas_para_CCL_10-11.vsetembro(1)_3-Balanço_1_Variavel" xfId="29458"/>
    <cellStyle name="s_Valuation _BS Csan CPC 02 &lt;SAP&gt;_Faturamento_-_Receita_LÃ­quida_com_vendas_para_CCL_10-11.vsetembro(1)_3-Balanço_15-FINANCEIRAS" xfId="29459"/>
    <cellStyle name="s_Valuation _BS Csan CPC 02 &lt;SAP&gt;_Faturamento_-_Receita_LÃ­quida_com_vendas_para_CCL_10-11.vsetembro(1)_3-Balanço_15-FINANCEIRAS_1" xfId="29460"/>
    <cellStyle name="s_Valuation _BS Csan CPC 02 &lt;SAP&gt;_Faturamento_-_Receita_LÃ­quida_com_vendas_para_CCL_10-11.vsetembro(1)_3-Balanço_2-DRE" xfId="29461"/>
    <cellStyle name="s_Valuation _BS Csan CPC 02 &lt;SAP&gt;_Faturamento_-_Receita_LÃ­quida_com_vendas_para_CCL_10-11.vsetembro(1)_3-Balanço_2-DRE 2" xfId="29462"/>
    <cellStyle name="s_Valuation _BS Csan CPC 02 &lt;SAP&gt;_Faturamento_-_Receita_LÃ­quida_com_vendas_para_CCL_10-11.vsetembro(1)_3-Balanço_2-DRE_3-Balanço" xfId="29463"/>
    <cellStyle name="s_Valuation _BS Csan CPC 02 &lt;SAP&gt;_Faturamento_-_Receita_LÃ­quida_com_vendas_para_CCL_10-11.vsetembro(1)_3-Balanço_2-DRE_3-Balanço_Mapa variáveis" xfId="29464"/>
    <cellStyle name="s_Valuation _BS Csan CPC 02 &lt;SAP&gt;_Faturamento_-_Receita_LÃ­quida_com_vendas_para_CCL_10-11.vsetembro(1)_3-Balanço_2-DRE_3-Balanço_Variavel" xfId="29465"/>
    <cellStyle name="s_Valuation _BS Csan CPC 02 &lt;SAP&gt;_Faturamento_-_Receita_LÃ­quida_com_vendas_para_CCL_10-11.vsetembro(1)_3-Balanço_2-DRE_Dep_Judiciais-Contingências" xfId="29466"/>
    <cellStyle name="s_Valuation _BS Csan CPC 02 &lt;SAP&gt;_Faturamento_-_Receita_LÃ­quida_com_vendas_para_CCL_10-11.vsetembro(1)_3-Balanço_2-DRE_DFC Gerencial" xfId="29467"/>
    <cellStyle name="s_Valuation _BS Csan CPC 02 &lt;SAP&gt;_Faturamento_-_Receita_LÃ­quida_com_vendas_para_CCL_10-11.vsetembro(1)_3-Balanço_2-DRE_DMPL" xfId="29468"/>
    <cellStyle name="s_Valuation _BS Csan CPC 02 &lt;SAP&gt;_Faturamento_-_Receita_LÃ­quida_com_vendas_para_CCL_10-11.vsetembro(1)_3-Balanço_2-DRE_Mapa variáveis" xfId="29469"/>
    <cellStyle name="s_Valuation _BS Csan CPC 02 &lt;SAP&gt;_Faturamento_-_Receita_LÃ­quida_com_vendas_para_CCL_10-11.vsetembro(1)_3-Balanço_2-DRE_Variavel" xfId="29470"/>
    <cellStyle name="s_Valuation _BS Csan CPC 02 &lt;SAP&gt;_Faturamento_-_Receita_LÃ­quida_com_vendas_para_CCL_10-11.vsetembro(1)_3-Balanço_3-Balanço" xfId="29471"/>
    <cellStyle name="s_Valuation _BS Csan CPC 02 &lt;SAP&gt;_Faturamento_-_Receita_LÃ­quida_com_vendas_para_CCL_10-11.vsetembro(1)_3-Balanço_3-Balanço_Mapa variáveis" xfId="29472"/>
    <cellStyle name="s_Valuation _BS Csan CPC 02 &lt;SAP&gt;_Faturamento_-_Receita_LÃ­quida_com_vendas_para_CCL_10-11.vsetembro(1)_3-Balanço_3-Balanço_Variavel" xfId="29473"/>
    <cellStyle name="s_Valuation _BS Csan CPC 02 &lt;SAP&gt;_Faturamento_-_Receita_LÃ­quida_com_vendas_para_CCL_10-11.vsetembro(1)_3-Balanço_7-Estoque" xfId="29474"/>
    <cellStyle name="s_Valuation _BS Csan CPC 02 &lt;SAP&gt;_Faturamento_-_Receita_LÃ­quida_com_vendas_para_CCL_10-11.vsetembro(1)_3-Balanço_Despesas operacionais " xfId="29475"/>
    <cellStyle name="s_Valuation _BS Csan CPC 02 &lt;SAP&gt;_Faturamento_-_Receita_LÃ­quida_com_vendas_para_CCL_10-11.vsetembro(1)_3-Balanço_Mapa variáveis" xfId="29476"/>
    <cellStyle name="s_Valuation _BS Csan CPC 02 &lt;SAP&gt;_Faturamento_-_Receita_LÃ­quida_com_vendas_para_CCL_10-11.vsetembro(1)_3-Balanço_P&amp;L Raízen Combs" xfId="29477"/>
    <cellStyle name="s_Valuation _BS Csan CPC 02 &lt;SAP&gt;_Faturamento_-_Receita_LÃ­quida_com_vendas_para_CCL_10-11.vsetembro(1)_3-Balanço_P&amp;L RUMO" xfId="29478"/>
    <cellStyle name="s_Valuation _BS Csan CPC 02 &lt;SAP&gt;_Faturamento_-_Receita_LÃ­quida_com_vendas_para_CCL_10-11.vsetembro(1)_3-Balanço_Variavel" xfId="29479"/>
    <cellStyle name="s_Valuation _BS Csan CPC 02 &lt;SAP&gt;_Faturamento_-_Receita_LÃ­quida_com_vendas_para_CCL_10-11.vsetembro(1)_3-Balanço_Working Capital" xfId="29480"/>
    <cellStyle name="s_Valuation _BS Csan CPC 02 &lt;SAP&gt;_Faturamento_-_Receita_LÃ­quida_com_vendas_para_CCL_10-11.vsetembro(1)_7-Estoque" xfId="29481"/>
    <cellStyle name="s_Valuation _BS Csan CPC 02 &lt;SAP&gt;_Faturamento_-_Receita_LÃ­quida_com_vendas_para_CCL_10-11.vsetembro(1)_Balanço" xfId="29482"/>
    <cellStyle name="s_Valuation _BS Csan CPC 02 &lt;SAP&gt;_Faturamento_-_Receita_LÃ­quida_com_vendas_para_CCL_10-11.vsetembro(1)_Balanço_Despesas operacionais " xfId="29483"/>
    <cellStyle name="s_Valuation _BS Csan CPC 02 &lt;SAP&gt;_Faturamento_-_Receita_LÃ­quida_com_vendas_para_CCL_10-11.vsetembro(1)_Balanço_Working Capital" xfId="29484"/>
    <cellStyle name="s_Valuation _BS Csan CPC 02 &lt;SAP&gt;_Faturamento_-_Receita_LÃ­quida_com_vendas_para_CCL_10-11.vsetembro(1)_Despesas operacionais " xfId="29485"/>
    <cellStyle name="s_Valuation _BS Csan CPC 02 &lt;SAP&gt;_Faturamento_-_Receita_LÃ­quida_com_vendas_para_CCL_10-11.vsetembro(1)_IR Diferido" xfId="29486"/>
    <cellStyle name="s_Valuation _BS Csan CPC 02 &lt;SAP&gt;_Faturamento_-_Receita_LÃ­quida_com_vendas_para_CCL_10-11.vsetembro(1)_Mapa variáveis" xfId="29487"/>
    <cellStyle name="s_Valuation _BS Csan CPC 02 &lt;SAP&gt;_Faturamento_-_Receita_LÃ­quida_com_vendas_para_CCL_10-11.vsetembro(1)_P&amp;L Raízen Combs" xfId="29488"/>
    <cellStyle name="s_Valuation _BS Csan CPC 02 &lt;SAP&gt;_Faturamento_-_Receita_LÃ­quida_com_vendas_para_CCL_10-11.vsetembro(1)_P&amp;L RUMO" xfId="29489"/>
    <cellStyle name="s_Valuation _BS Csan CPC 02 &lt;SAP&gt;_Faturamento_-_Receita_LÃ­quida_com_vendas_para_CCL_10-11.vsetembro(1)_Variavel" xfId="29490"/>
    <cellStyle name="s_Valuation _BS Csan CPC 02 &lt;SAP&gt;_Faturamento_-_Receita_LÃ­quida_com_vendas_para_CCL_10-11.vsetembro(1)_Working Capital" xfId="29491"/>
    <cellStyle name="s_Valuation _BS Csan CPC 02 &lt;SAP&gt;_Faturamento_-_Receita_LÃ­quida_com_vendas_para_CCL_10-11_validaÃ§Ã£o" xfId="29492"/>
    <cellStyle name="s_Valuation _BS Csan CPC 02 &lt;SAP&gt;_Faturamento_-_Receita_LÃ­quida_com_vendas_para_CCL_10-11_validaÃ§Ã£o 2" xfId="29493"/>
    <cellStyle name="s_Valuation _BS Csan CPC 02 &lt;SAP&gt;_Faturamento_-_Receita_LÃ­quida_com_vendas_para_CCL_10-11_validaÃ§Ã£o 2_15-FINANCEIRAS" xfId="29494"/>
    <cellStyle name="s_Valuation _BS Csan CPC 02 &lt;SAP&gt;_Faturamento_-_Receita_LÃ­quida_com_vendas_para_CCL_10-11_validaÃ§Ã£o 2_Mapa variáveis" xfId="29495"/>
    <cellStyle name="s_Valuation _BS Csan CPC 02 &lt;SAP&gt;_Faturamento_-_Receita_LÃ­quida_com_vendas_para_CCL_10-11_validaÃ§Ã£o 2_Variavel" xfId="29496"/>
    <cellStyle name="s_Valuation _BS Csan CPC 02 &lt;SAP&gt;_Faturamento_-_Receita_LÃ­quida_com_vendas_para_CCL_10-11_validaÃ§Ã£o 3" xfId="29497"/>
    <cellStyle name="s_Valuation _BS Csan CPC 02 &lt;SAP&gt;_Faturamento_-_Receita_LÃ­quida_com_vendas_para_CCL_10-11_validaÃ§Ã£o_15-FINANCEIRAS" xfId="29498"/>
    <cellStyle name="s_Valuation _BS Csan CPC 02 &lt;SAP&gt;_Faturamento_-_Receita_LÃ­quida_com_vendas_para_CCL_10-11_validaÃ§Ã£o_15-FINANCEIRAS_1" xfId="29499"/>
    <cellStyle name="s_Valuation _BS Csan CPC 02 &lt;SAP&gt;_Faturamento_-_Receita_LÃ­quida_com_vendas_para_CCL_10-11_validaÃ§Ã£o_2-DRE" xfId="29500"/>
    <cellStyle name="s_Valuation _BS Csan CPC 02 &lt;SAP&gt;_Faturamento_-_Receita_LÃ­quida_com_vendas_para_CCL_10-11_validaÃ§Ã£o_2-DRE 2" xfId="29501"/>
    <cellStyle name="s_Valuation _BS Csan CPC 02 &lt;SAP&gt;_Faturamento_-_Receita_LÃ­quida_com_vendas_para_CCL_10-11_validaÃ§Ã£o_2-DRE_3-Balanço" xfId="29502"/>
    <cellStyle name="s_Valuation _BS Csan CPC 02 &lt;SAP&gt;_Faturamento_-_Receita_LÃ­quida_com_vendas_para_CCL_10-11_validaÃ§Ã£o_2-DRE_3-Balanço_Mapa variáveis" xfId="29503"/>
    <cellStyle name="s_Valuation _BS Csan CPC 02 &lt;SAP&gt;_Faturamento_-_Receita_LÃ­quida_com_vendas_para_CCL_10-11_validaÃ§Ã£o_2-DRE_3-Balanço_Variavel" xfId="29504"/>
    <cellStyle name="s_Valuation _BS Csan CPC 02 &lt;SAP&gt;_Faturamento_-_Receita_LÃ­quida_com_vendas_para_CCL_10-11_validaÃ§Ã£o_2-DRE_Dep_Judiciais-Contingências" xfId="29505"/>
    <cellStyle name="s_Valuation _BS Csan CPC 02 &lt;SAP&gt;_Faturamento_-_Receita_LÃ­quida_com_vendas_para_CCL_10-11_validaÃ§Ã£o_2-DRE_DFC Gerencial" xfId="29506"/>
    <cellStyle name="s_Valuation _BS Csan CPC 02 &lt;SAP&gt;_Faturamento_-_Receita_LÃ­quida_com_vendas_para_CCL_10-11_validaÃ§Ã£o_2-DRE_DMPL" xfId="29507"/>
    <cellStyle name="s_Valuation _BS Csan CPC 02 &lt;SAP&gt;_Faturamento_-_Receita_LÃ­quida_com_vendas_para_CCL_10-11_validaÃ§Ã£o_2-DRE_Mapa variáveis" xfId="29508"/>
    <cellStyle name="s_Valuation _BS Csan CPC 02 &lt;SAP&gt;_Faturamento_-_Receita_LÃ­quida_com_vendas_para_CCL_10-11_validaÃ§Ã£o_2-DRE_Variavel" xfId="29509"/>
    <cellStyle name="s_Valuation _BS Csan CPC 02 &lt;SAP&gt;_Faturamento_-_Receita_LÃ­quida_com_vendas_para_CCL_10-11_validaÃ§Ã£o_3-Balanço" xfId="29510"/>
    <cellStyle name="s_Valuation _BS Csan CPC 02 &lt;SAP&gt;_Faturamento_-_Receita_LÃ­quida_com_vendas_para_CCL_10-11_validaÃ§Ã£o_3-Balanço 2" xfId="29511"/>
    <cellStyle name="s_Valuation _BS Csan CPC 02 &lt;SAP&gt;_Faturamento_-_Receita_LÃ­quida_com_vendas_para_CCL_10-11_validaÃ§Ã£o_3-Balanço 2_15-FINANCEIRAS" xfId="29512"/>
    <cellStyle name="s_Valuation _BS Csan CPC 02 &lt;SAP&gt;_Faturamento_-_Receita_LÃ­quida_com_vendas_para_CCL_10-11_validaÃ§Ã£o_3-Balanço_1" xfId="29513"/>
    <cellStyle name="s_Valuation _BS Csan CPC 02 &lt;SAP&gt;_Faturamento_-_Receita_LÃ­quida_com_vendas_para_CCL_10-11_validaÃ§Ã£o_3-Balanço_1_Mapa variáveis" xfId="29514"/>
    <cellStyle name="s_Valuation _BS Csan CPC 02 &lt;SAP&gt;_Faturamento_-_Receita_LÃ­quida_com_vendas_para_CCL_10-11_validaÃ§Ã£o_3-Balanço_1_Variavel" xfId="29515"/>
    <cellStyle name="s_Valuation _BS Csan CPC 02 &lt;SAP&gt;_Faturamento_-_Receita_LÃ­quida_com_vendas_para_CCL_10-11_validaÃ§Ã£o_3-Balanço_15-FINANCEIRAS" xfId="29516"/>
    <cellStyle name="s_Valuation _BS Csan CPC 02 &lt;SAP&gt;_Faturamento_-_Receita_LÃ­quida_com_vendas_para_CCL_10-11_validaÃ§Ã£o_3-Balanço_15-FINANCEIRAS_1" xfId="29517"/>
    <cellStyle name="s_Valuation _BS Csan CPC 02 &lt;SAP&gt;_Faturamento_-_Receita_LÃ­quida_com_vendas_para_CCL_10-11_validaÃ§Ã£o_3-Balanço_2-DRE" xfId="29518"/>
    <cellStyle name="s_Valuation _BS Csan CPC 02 &lt;SAP&gt;_Faturamento_-_Receita_LÃ­quida_com_vendas_para_CCL_10-11_validaÃ§Ã£o_3-Balanço_2-DRE 2" xfId="29519"/>
    <cellStyle name="s_Valuation _BS Csan CPC 02 &lt;SAP&gt;_Faturamento_-_Receita_LÃ­quida_com_vendas_para_CCL_10-11_validaÃ§Ã£o_3-Balanço_2-DRE_3-Balanço" xfId="29520"/>
    <cellStyle name="s_Valuation _BS Csan CPC 02 &lt;SAP&gt;_Faturamento_-_Receita_LÃ­quida_com_vendas_para_CCL_10-11_validaÃ§Ã£o_3-Balanço_2-DRE_3-Balanço_Mapa variáveis" xfId="29521"/>
    <cellStyle name="s_Valuation _BS Csan CPC 02 &lt;SAP&gt;_Faturamento_-_Receita_LÃ­quida_com_vendas_para_CCL_10-11_validaÃ§Ã£o_3-Balanço_2-DRE_3-Balanço_Variavel" xfId="29522"/>
    <cellStyle name="s_Valuation _BS Csan CPC 02 &lt;SAP&gt;_Faturamento_-_Receita_LÃ­quida_com_vendas_para_CCL_10-11_validaÃ§Ã£o_3-Balanço_2-DRE_Dep_Judiciais-Contingências" xfId="29523"/>
    <cellStyle name="s_Valuation _BS Csan CPC 02 &lt;SAP&gt;_Faturamento_-_Receita_LÃ­quida_com_vendas_para_CCL_10-11_validaÃ§Ã£o_3-Balanço_2-DRE_DFC Gerencial" xfId="29524"/>
    <cellStyle name="s_Valuation _BS Csan CPC 02 &lt;SAP&gt;_Faturamento_-_Receita_LÃ­quida_com_vendas_para_CCL_10-11_validaÃ§Ã£o_3-Balanço_2-DRE_DMPL" xfId="29525"/>
    <cellStyle name="s_Valuation _BS Csan CPC 02 &lt;SAP&gt;_Faturamento_-_Receita_LÃ­quida_com_vendas_para_CCL_10-11_validaÃ§Ã£o_3-Balanço_2-DRE_Mapa variáveis" xfId="29526"/>
    <cellStyle name="s_Valuation _BS Csan CPC 02 &lt;SAP&gt;_Faturamento_-_Receita_LÃ­quida_com_vendas_para_CCL_10-11_validaÃ§Ã£o_3-Balanço_2-DRE_Variavel" xfId="29527"/>
    <cellStyle name="s_Valuation _BS Csan CPC 02 &lt;SAP&gt;_Faturamento_-_Receita_LÃ­quida_com_vendas_para_CCL_10-11_validaÃ§Ã£o_3-Balanço_3-Balanço" xfId="29528"/>
    <cellStyle name="s_Valuation _BS Csan CPC 02 &lt;SAP&gt;_Faturamento_-_Receita_LÃ­quida_com_vendas_para_CCL_10-11_validaÃ§Ã£o_3-Balanço_3-Balanço_Mapa variáveis" xfId="29529"/>
    <cellStyle name="s_Valuation _BS Csan CPC 02 &lt;SAP&gt;_Faturamento_-_Receita_LÃ­quida_com_vendas_para_CCL_10-11_validaÃ§Ã£o_3-Balanço_3-Balanço_Variavel" xfId="29530"/>
    <cellStyle name="s_Valuation _BS Csan CPC 02 &lt;SAP&gt;_Faturamento_-_Receita_LÃ­quida_com_vendas_para_CCL_10-11_validaÃ§Ã£o_3-Balanço_7-Estoque" xfId="29531"/>
    <cellStyle name="s_Valuation _BS Csan CPC 02 &lt;SAP&gt;_Faturamento_-_Receita_LÃ­quida_com_vendas_para_CCL_10-11_validaÃ§Ã£o_3-Balanço_Despesas operacionais " xfId="29532"/>
    <cellStyle name="s_Valuation _BS Csan CPC 02 &lt;SAP&gt;_Faturamento_-_Receita_LÃ­quida_com_vendas_para_CCL_10-11_validaÃ§Ã£o_3-Balanço_Mapa variáveis" xfId="29533"/>
    <cellStyle name="s_Valuation _BS Csan CPC 02 &lt;SAP&gt;_Faturamento_-_Receita_LÃ­quida_com_vendas_para_CCL_10-11_validaÃ§Ã£o_3-Balanço_P&amp;L Raízen Combs" xfId="29534"/>
    <cellStyle name="s_Valuation _BS Csan CPC 02 &lt;SAP&gt;_Faturamento_-_Receita_LÃ­quida_com_vendas_para_CCL_10-11_validaÃ§Ã£o_3-Balanço_P&amp;L RUMO" xfId="29535"/>
    <cellStyle name="s_Valuation _BS Csan CPC 02 &lt;SAP&gt;_Faturamento_-_Receita_LÃ­quida_com_vendas_para_CCL_10-11_validaÃ§Ã£o_3-Balanço_Variavel" xfId="29536"/>
    <cellStyle name="s_Valuation _BS Csan CPC 02 &lt;SAP&gt;_Faturamento_-_Receita_LÃ­quida_com_vendas_para_CCL_10-11_validaÃ§Ã£o_3-Balanço_Working Capital" xfId="29537"/>
    <cellStyle name="s_Valuation _BS Csan CPC 02 &lt;SAP&gt;_Faturamento_-_Receita_LÃ­quida_com_vendas_para_CCL_10-11_validaÃ§Ã£o_7-Estoque" xfId="29538"/>
    <cellStyle name="s_Valuation _BS Csan CPC 02 &lt;SAP&gt;_Faturamento_-_Receita_LÃ­quida_com_vendas_para_CCL_10-11_validaÃ§Ã£o_Balanço" xfId="29539"/>
    <cellStyle name="s_Valuation _BS Csan CPC 02 &lt;SAP&gt;_Faturamento_-_Receita_LÃ­quida_com_vendas_para_CCL_10-11_validaÃ§Ã£o_Balanço_Despesas operacionais " xfId="29540"/>
    <cellStyle name="s_Valuation _BS Csan CPC 02 &lt;SAP&gt;_Faturamento_-_Receita_LÃ­quida_com_vendas_para_CCL_10-11_validaÃ§Ã£o_Balanço_Working Capital" xfId="29541"/>
    <cellStyle name="s_Valuation _BS Csan CPC 02 &lt;SAP&gt;_Faturamento_-_Receita_LÃ­quida_com_vendas_para_CCL_10-11_validaÃ§Ã£o_Despesas operacionais " xfId="29542"/>
    <cellStyle name="s_Valuation _BS Csan CPC 02 &lt;SAP&gt;_Faturamento_-_Receita_LÃ­quida_com_vendas_para_CCL_10-11_validaÃ§Ã£o_IR Diferido" xfId="29543"/>
    <cellStyle name="s_Valuation _BS Csan CPC 02 &lt;SAP&gt;_Faturamento_-_Receita_LÃ­quida_com_vendas_para_CCL_10-11_validaÃ§Ã£o_Mapa variáveis" xfId="29544"/>
    <cellStyle name="s_Valuation _BS Csan CPC 02 &lt;SAP&gt;_Faturamento_-_Receita_LÃ­quida_com_vendas_para_CCL_10-11_validaÃ§Ã£o_P&amp;L Raízen Combs" xfId="29545"/>
    <cellStyle name="s_Valuation _BS Csan CPC 02 &lt;SAP&gt;_Faturamento_-_Receita_LÃ­quida_com_vendas_para_CCL_10-11_validaÃ§Ã£o_P&amp;L RUMO" xfId="29546"/>
    <cellStyle name="s_Valuation _BS Csan CPC 02 &lt;SAP&gt;_Faturamento_-_Receita_LÃ­quida_com_vendas_para_CCL_10-11_validaÃ§Ã£o_Variavel" xfId="29547"/>
    <cellStyle name="s_Valuation _BS Csan CPC 02 &lt;SAP&gt;_Faturamento_-_Receita_LÃ­quida_com_vendas_para_CCL_10-11_validaÃ§Ã£o_Working Capital" xfId="29548"/>
    <cellStyle name="s_Valuation _BS Csan CPC 02 &lt;SAP&gt;_FINANCEIRAS" xfId="29549"/>
    <cellStyle name="s_Valuation _BS Csan CPC 02 &lt;SAP&gt;_FINANCEIRAS_Dep_Judiciais-Contingências" xfId="29550"/>
    <cellStyle name="s_Valuation _BS Csan CPC 02 &lt;SAP&gt;_FINANCEIRAS_DFC Gerencial" xfId="29551"/>
    <cellStyle name="s_Valuation _BS Csan CPC 02 &lt;SAP&gt;_FINANCEIRAS_DMPL" xfId="29552"/>
    <cellStyle name="s_Valuation _BS Csan CPC 02 &lt;SAP&gt;_FINANCEIRAS_Mapa variáveis" xfId="29553"/>
    <cellStyle name="s_Valuation _BS Csan CPC 02 &lt;SAP&gt;_FINANCEIRAS_Variavel" xfId="29554"/>
    <cellStyle name="s_Valuation _BS Csan CPC 02 &lt;SAP&gt;_Instrumentos Financeiros" xfId="29555"/>
    <cellStyle name="s_Valuation _BS Csan CPC 02 &lt;SAP&gt;_Instrumentos Financeiros 2" xfId="29556"/>
    <cellStyle name="s_Valuation _BS Csan CPC 02 &lt;SAP&gt;_Instrumentos Financeiros 2_15-FINANCEIRAS" xfId="29557"/>
    <cellStyle name="s_Valuation _BS Csan CPC 02 &lt;SAP&gt;_Instrumentos Financeiros_15-FINANCEIRAS" xfId="29558"/>
    <cellStyle name="s_Valuation _BS Csan CPC 02 &lt;SAP&gt;_Instrumentos Financeiros_15-FINANCEIRAS_1" xfId="29559"/>
    <cellStyle name="s_Valuation _BS Csan CPC 02 &lt;SAP&gt;_Instrumentos Financeiros_2-DRE" xfId="29560"/>
    <cellStyle name="s_Valuation _BS Csan CPC 02 &lt;SAP&gt;_Instrumentos Financeiros_2-DRE 2" xfId="29561"/>
    <cellStyle name="s_Valuation _BS Csan CPC 02 &lt;SAP&gt;_Instrumentos Financeiros_2-DRE_3-Balanço" xfId="29562"/>
    <cellStyle name="s_Valuation _BS Csan CPC 02 &lt;SAP&gt;_Instrumentos Financeiros_2-DRE_3-Balanço_Mapa variáveis" xfId="29563"/>
    <cellStyle name="s_Valuation _BS Csan CPC 02 &lt;SAP&gt;_Instrumentos Financeiros_2-DRE_3-Balanço_Variavel" xfId="29564"/>
    <cellStyle name="s_Valuation _BS Csan CPC 02 &lt;SAP&gt;_Instrumentos Financeiros_2-DRE_Dep_Judiciais-Contingências" xfId="29565"/>
    <cellStyle name="s_Valuation _BS Csan CPC 02 &lt;SAP&gt;_Instrumentos Financeiros_2-DRE_DFC Gerencial" xfId="29566"/>
    <cellStyle name="s_Valuation _BS Csan CPC 02 &lt;SAP&gt;_Instrumentos Financeiros_2-DRE_DMPL" xfId="29567"/>
    <cellStyle name="s_Valuation _BS Csan CPC 02 &lt;SAP&gt;_Instrumentos Financeiros_2-DRE_Mapa variáveis" xfId="29568"/>
    <cellStyle name="s_Valuation _BS Csan CPC 02 &lt;SAP&gt;_Instrumentos Financeiros_2-DRE_Variavel" xfId="29569"/>
    <cellStyle name="s_Valuation _BS Csan CPC 02 &lt;SAP&gt;_Instrumentos Financeiros_3-Balanço" xfId="29570"/>
    <cellStyle name="s_Valuation _BS Csan CPC 02 &lt;SAP&gt;_Instrumentos Financeiros_3-Balanço_Mapa variáveis" xfId="29571"/>
    <cellStyle name="s_Valuation _BS Csan CPC 02 &lt;SAP&gt;_Instrumentos Financeiros_3-Balanço_Variavel" xfId="29572"/>
    <cellStyle name="s_Valuation _BS Csan CPC 02 &lt;SAP&gt;_Instrumentos Financeiros_7-Estoque" xfId="29573"/>
    <cellStyle name="s_Valuation _BS Csan CPC 02 &lt;SAP&gt;_Instrumentos Financeiros_Despesas operacionais " xfId="29574"/>
    <cellStyle name="s_Valuation _BS Csan CPC 02 &lt;SAP&gt;_Instrumentos Financeiros_Mapa variáveis" xfId="29575"/>
    <cellStyle name="s_Valuation _BS Csan CPC 02 &lt;SAP&gt;_Instrumentos Financeiros_P&amp;L Raízen Combs" xfId="29576"/>
    <cellStyle name="s_Valuation _BS Csan CPC 02 &lt;SAP&gt;_Instrumentos Financeiros_P&amp;L RUMO" xfId="29577"/>
    <cellStyle name="s_Valuation _BS Csan CPC 02 &lt;SAP&gt;_Instrumentos Financeiros_Variavel" xfId="29578"/>
    <cellStyle name="s_Valuation _BS Csan CPC 02 &lt;SAP&gt;_Instrumentos Financeiros_Working Capital" xfId="29579"/>
    <cellStyle name="s_Valuation _BS Csan CPC 02 &lt;SAP&gt;_IR Diferido" xfId="29580"/>
    <cellStyle name="s_Valuation _BS Csan CPC 02 &lt;SAP&gt;_Ir e CS Ativo Jun 2011 (2)" xfId="29581"/>
    <cellStyle name="s_Valuation _BS Csan CPC 02 &lt;SAP&gt;_Ir e CS Ativo Jun 2011 (2)_Mapa variáveis" xfId="29582"/>
    <cellStyle name="s_Valuation _BS Csan CPC 02 &lt;SAP&gt;_Ir e CS Ativo Jun 2011 (2)_Plan1" xfId="29583"/>
    <cellStyle name="s_Valuation _BS Csan CPC 02 &lt;SAP&gt;_Ir e CS Ativo Jun 2011 (2)_Plan1_Mapa variáveis" xfId="29584"/>
    <cellStyle name="s_Valuation _BS Csan CPC 02 &lt;SAP&gt;_Ir e CS Ativo Jun 2011 (2)_Plan1_Variavel" xfId="29585"/>
    <cellStyle name="s_Valuation _BS Csan CPC 02 &lt;SAP&gt;_Ir e CS Ativo Jun 2011 (2)_Variavel" xfId="29586"/>
    <cellStyle name="s_Valuation _BS Csan CPC 02 &lt;SAP&gt;_Ir e CS Ativo Mar 2010 (Ifrs)" xfId="29587"/>
    <cellStyle name="s_Valuation _BS Csan CPC 02 &lt;SAP&gt;_Ir e CS Ativo Mar 2010 (Ifrs)_Mapa variáveis" xfId="29588"/>
    <cellStyle name="s_Valuation _BS Csan CPC 02 &lt;SAP&gt;_Ir e CS Ativo Mar 2010 (Ifrs)_Variavel" xfId="29589"/>
    <cellStyle name="s_Valuation _BS Csan CPC 02 &lt;SAP&gt;_Ir e CS Dez 2011 Cosan Novo" xfId="29590"/>
    <cellStyle name="s_Valuation _BS Csan CPC 02 &lt;SAP&gt;_Ir e CS Dez 2011 Cosan Novo_Mapa variáveis" xfId="29591"/>
    <cellStyle name="s_Valuation _BS Csan CPC 02 &lt;SAP&gt;_Ir e CS Dez 2011 Cosan Novo_Plan1" xfId="29592"/>
    <cellStyle name="s_Valuation _BS Csan CPC 02 &lt;SAP&gt;_Ir e CS Dez 2011 Cosan Novo_Plan1_Mapa variáveis" xfId="29593"/>
    <cellStyle name="s_Valuation _BS Csan CPC 02 &lt;SAP&gt;_Ir e CS Dez 2011 Cosan Novo_Plan1_Variavel" xfId="29594"/>
    <cellStyle name="s_Valuation _BS Csan CPC 02 &lt;SAP&gt;_Ir e CS Dez 2011 Cosan Novo_Variavel" xfId="29595"/>
    <cellStyle name="s_Valuation _BS Csan CPC 02 &lt;SAP&gt;_Ir e CS EAB Set 2011" xfId="29596"/>
    <cellStyle name="s_Valuation _BS Csan CPC 02 &lt;SAP&gt;_Ir e CS EAB Set 2011_Mapa variáveis" xfId="29597"/>
    <cellStyle name="s_Valuation _BS Csan CPC 02 &lt;SAP&gt;_Ir e CS EAB Set 2011_Variavel" xfId="29598"/>
    <cellStyle name="s_Valuation _BS Csan CPC 02 &lt;SAP&gt;_Ir e CS Jun 2011 Cosan" xfId="29599"/>
    <cellStyle name="s_Valuation _BS Csan CPC 02 &lt;SAP&gt;_Ir e CS Jun 2011 Cosan_Mapa variáveis" xfId="29600"/>
    <cellStyle name="s_Valuation _BS Csan CPC 02 &lt;SAP&gt;_Ir e CS Jun 2011 Cosan_Plan1" xfId="29601"/>
    <cellStyle name="s_Valuation _BS Csan CPC 02 &lt;SAP&gt;_Ir e CS Jun 2011 Cosan_Plan1_Mapa variáveis" xfId="29602"/>
    <cellStyle name="s_Valuation _BS Csan CPC 02 &lt;SAP&gt;_Ir e CS Jun 2011 Cosan_Plan1_Variavel" xfId="29603"/>
    <cellStyle name="s_Valuation _BS Csan CPC 02 &lt;SAP&gt;_Ir e CS Jun 2011 Cosan_Variavel" xfId="29604"/>
    <cellStyle name="s_Valuation _BS Csan CPC 02 &lt;SAP&gt;_Ir e CS Mai 2011 Cosan" xfId="29605"/>
    <cellStyle name="s_Valuation _BS Csan CPC 02 &lt;SAP&gt;_Ir e CS Mai 2011 Cosan_Mapa variáveis" xfId="29606"/>
    <cellStyle name="s_Valuation _BS Csan CPC 02 &lt;SAP&gt;_Ir e CS Mai 2011 Cosan_Plan1" xfId="29607"/>
    <cellStyle name="s_Valuation _BS Csan CPC 02 &lt;SAP&gt;_Ir e CS Mai 2011 Cosan_Plan1_Mapa variáveis" xfId="29608"/>
    <cellStyle name="s_Valuation _BS Csan CPC 02 &lt;SAP&gt;_Ir e CS Mai 2011 Cosan_Plan1_Variavel" xfId="29609"/>
    <cellStyle name="s_Valuation _BS Csan CPC 02 &lt;SAP&gt;_Ir e CS Mai 2011 Cosan_Variavel" xfId="29610"/>
    <cellStyle name="s_Valuation _BS Csan CPC 02 &lt;SAP&gt;_Ir e CS Rumo Set 2011" xfId="29611"/>
    <cellStyle name="s_Valuation _BS Csan CPC 02 &lt;SAP&gt;_Ir e CS Rumo Set 2011_Mapa variáveis" xfId="29612"/>
    <cellStyle name="s_Valuation _BS Csan CPC 02 &lt;SAP&gt;_Ir e CS Rumo Set 2011_Variavel" xfId="29613"/>
    <cellStyle name="s_Valuation _BS Csan CPC 02 &lt;SAP&gt;_Ir e CS Set 2011 Cosan Novo" xfId="29614"/>
    <cellStyle name="s_Valuation _BS Csan CPC 02 &lt;SAP&gt;_Ir e CS Set 2011 Cosan Novo_Mapa variáveis" xfId="29615"/>
    <cellStyle name="s_Valuation _BS Csan CPC 02 &lt;SAP&gt;_Ir e CS Set 2011 Cosan Novo_Plan1" xfId="29616"/>
    <cellStyle name="s_Valuation _BS Csan CPC 02 &lt;SAP&gt;_Ir e CS Set 2011 Cosan Novo_Plan1_Mapa variáveis" xfId="29617"/>
    <cellStyle name="s_Valuation _BS Csan CPC 02 &lt;SAP&gt;_Ir e CS Set 2011 Cosan Novo_Plan1_Variavel" xfId="29618"/>
    <cellStyle name="s_Valuation _BS Csan CPC 02 &lt;SAP&gt;_Ir e CS Set 2011 Cosan Novo_Variavel" xfId="29619"/>
    <cellStyle name="s_Valuation _BS Csan CPC 02 &lt;SAP&gt;_Ligadas" xfId="29620"/>
    <cellStyle name="s_Valuation _BS Csan CPC 02 &lt;SAP&gt;_Ligadas 10" xfId="29621"/>
    <cellStyle name="s_Valuation _BS Csan CPC 02 &lt;SAP&gt;_Ligadas 2" xfId="29622"/>
    <cellStyle name="s_Valuation _BS Csan CPC 02 &lt;SAP&gt;_Ligadas 2 2" xfId="29623"/>
    <cellStyle name="s_Valuation _BS Csan CPC 02 &lt;SAP&gt;_Ligadas 2 2_15-FINANCEIRAS" xfId="29624"/>
    <cellStyle name="s_Valuation _BS Csan CPC 02 &lt;SAP&gt;_Ligadas 2 3" xfId="29625"/>
    <cellStyle name="s_Valuation _BS Csan CPC 02 &lt;SAP&gt;_Ligadas 2 3_COMGAS" xfId="29626"/>
    <cellStyle name="s_Valuation _BS Csan CPC 02 &lt;SAP&gt;_Ligadas 2 3_OUTROS NEGÓCIOS" xfId="29627"/>
    <cellStyle name="s_Valuation _BS Csan CPC 02 &lt;SAP&gt;_Ligadas 2 3_RUMO" xfId="29628"/>
    <cellStyle name="s_Valuation _BS Csan CPC 02 &lt;SAP&gt;_Ligadas 2 4" xfId="29629"/>
    <cellStyle name="s_Valuation _BS Csan CPC 02 &lt;SAP&gt;_Ligadas 2 5" xfId="29630"/>
    <cellStyle name="s_Valuation _BS Csan CPC 02 &lt;SAP&gt;_Ligadas 2_15-FINANCEIRAS" xfId="29631"/>
    <cellStyle name="s_Valuation _BS Csan CPC 02 &lt;SAP&gt;_Ligadas 2_15-FINANCEIRAS_1" xfId="29632"/>
    <cellStyle name="s_Valuation _BS Csan CPC 02 &lt;SAP&gt;_Ligadas 2_2-DRE" xfId="29633"/>
    <cellStyle name="s_Valuation _BS Csan CPC 02 &lt;SAP&gt;_Ligadas 2_2-DRE 2" xfId="29634"/>
    <cellStyle name="s_Valuation _BS Csan CPC 02 &lt;SAP&gt;_Ligadas 2_2-DRE_3-Balanço" xfId="29635"/>
    <cellStyle name="s_Valuation _BS Csan CPC 02 &lt;SAP&gt;_Ligadas 2_2-DRE_3-Balanço_Mapa variáveis" xfId="29636"/>
    <cellStyle name="s_Valuation _BS Csan CPC 02 &lt;SAP&gt;_Ligadas 2_2-DRE_3-Balanço_Variavel" xfId="29637"/>
    <cellStyle name="s_Valuation _BS Csan CPC 02 &lt;SAP&gt;_Ligadas 2_2-DRE_Dep_Judiciais-Contingências" xfId="29638"/>
    <cellStyle name="s_Valuation _BS Csan CPC 02 &lt;SAP&gt;_Ligadas 2_2-DRE_DFC Gerencial" xfId="29639"/>
    <cellStyle name="s_Valuation _BS Csan CPC 02 &lt;SAP&gt;_Ligadas 2_2-DRE_DMPL" xfId="29640"/>
    <cellStyle name="s_Valuation _BS Csan CPC 02 &lt;SAP&gt;_Ligadas 2_2-DRE_Mapa variáveis" xfId="29641"/>
    <cellStyle name="s_Valuation _BS Csan CPC 02 &lt;SAP&gt;_Ligadas 2_2-DRE_Variavel" xfId="29642"/>
    <cellStyle name="s_Valuation _BS Csan CPC 02 &lt;SAP&gt;_Ligadas 2_3-Balanço" xfId="29643"/>
    <cellStyle name="s_Valuation _BS Csan CPC 02 &lt;SAP&gt;_Ligadas 2_3-Balanço_Mapa variáveis" xfId="29644"/>
    <cellStyle name="s_Valuation _BS Csan CPC 02 &lt;SAP&gt;_Ligadas 2_3-Balanço_Variavel" xfId="29645"/>
    <cellStyle name="s_Valuation _BS Csan CPC 02 &lt;SAP&gt;_Ligadas 2_7-Estoque" xfId="29646"/>
    <cellStyle name="s_Valuation _BS Csan CPC 02 &lt;SAP&gt;_Ligadas 2_Despesas operacionais " xfId="29647"/>
    <cellStyle name="s_Valuation _BS Csan CPC 02 &lt;SAP&gt;_Ligadas 2_Mapa variáveis" xfId="29648"/>
    <cellStyle name="s_Valuation _BS Csan CPC 02 &lt;SAP&gt;_Ligadas 2_P&amp;L Raízen Combs" xfId="29649"/>
    <cellStyle name="s_Valuation _BS Csan CPC 02 &lt;SAP&gt;_Ligadas 2_P&amp;L RUMO" xfId="29650"/>
    <cellStyle name="s_Valuation _BS Csan CPC 02 &lt;SAP&gt;_Ligadas 2_Variavel" xfId="29651"/>
    <cellStyle name="s_Valuation _BS Csan CPC 02 &lt;SAP&gt;_Ligadas 2_Working Capital" xfId="29652"/>
    <cellStyle name="s_Valuation _BS Csan CPC 02 &lt;SAP&gt;_Ligadas 3" xfId="29653"/>
    <cellStyle name="s_Valuation _BS Csan CPC 02 &lt;SAP&gt;_Ligadas 3 2" xfId="29654"/>
    <cellStyle name="s_Valuation _BS Csan CPC 02 &lt;SAP&gt;_Ligadas 3 2_15-FINANCEIRAS" xfId="29655"/>
    <cellStyle name="s_Valuation _BS Csan CPC 02 &lt;SAP&gt;_Ligadas 3 3" xfId="29656"/>
    <cellStyle name="s_Valuation _BS Csan CPC 02 &lt;SAP&gt;_Ligadas 3 3_COMGAS" xfId="29657"/>
    <cellStyle name="s_Valuation _BS Csan CPC 02 &lt;SAP&gt;_Ligadas 3 3_OUTROS NEGÓCIOS" xfId="29658"/>
    <cellStyle name="s_Valuation _BS Csan CPC 02 &lt;SAP&gt;_Ligadas 3 3_RUMO" xfId="29659"/>
    <cellStyle name="s_Valuation _BS Csan CPC 02 &lt;SAP&gt;_Ligadas 3_15-FINANCEIRAS" xfId="29660"/>
    <cellStyle name="s_Valuation _BS Csan CPC 02 &lt;SAP&gt;_Ligadas 3_15-FINANCEIRAS_1" xfId="29661"/>
    <cellStyle name="s_Valuation _BS Csan CPC 02 &lt;SAP&gt;_Ligadas 3_2-DRE" xfId="29662"/>
    <cellStyle name="s_Valuation _BS Csan CPC 02 &lt;SAP&gt;_Ligadas 3_2-DRE 2" xfId="29663"/>
    <cellStyle name="s_Valuation _BS Csan CPC 02 &lt;SAP&gt;_Ligadas 3_2-DRE_3-Balanço" xfId="29664"/>
    <cellStyle name="s_Valuation _BS Csan CPC 02 &lt;SAP&gt;_Ligadas 3_2-DRE_3-Balanço_Mapa variáveis" xfId="29665"/>
    <cellStyle name="s_Valuation _BS Csan CPC 02 &lt;SAP&gt;_Ligadas 3_2-DRE_3-Balanço_Variavel" xfId="29666"/>
    <cellStyle name="s_Valuation _BS Csan CPC 02 &lt;SAP&gt;_Ligadas 3_2-DRE_Dep_Judiciais-Contingências" xfId="29667"/>
    <cellStyle name="s_Valuation _BS Csan CPC 02 &lt;SAP&gt;_Ligadas 3_2-DRE_DFC Gerencial" xfId="29668"/>
    <cellStyle name="s_Valuation _BS Csan CPC 02 &lt;SAP&gt;_Ligadas 3_2-DRE_DMPL" xfId="29669"/>
    <cellStyle name="s_Valuation _BS Csan CPC 02 &lt;SAP&gt;_Ligadas 3_2-DRE_Mapa variáveis" xfId="29670"/>
    <cellStyle name="s_Valuation _BS Csan CPC 02 &lt;SAP&gt;_Ligadas 3_2-DRE_Variavel" xfId="29671"/>
    <cellStyle name="s_Valuation _BS Csan CPC 02 &lt;SAP&gt;_Ligadas 3_3-Balanço" xfId="29672"/>
    <cellStyle name="s_Valuation _BS Csan CPC 02 &lt;SAP&gt;_Ligadas 3_3-Balanço_Mapa variáveis" xfId="29673"/>
    <cellStyle name="s_Valuation _BS Csan CPC 02 &lt;SAP&gt;_Ligadas 3_3-Balanço_Variavel" xfId="29674"/>
    <cellStyle name="s_Valuation _BS Csan CPC 02 &lt;SAP&gt;_Ligadas 3_7-Estoque" xfId="29675"/>
    <cellStyle name="s_Valuation _BS Csan CPC 02 &lt;SAP&gt;_Ligadas 3_Despesas operacionais " xfId="29676"/>
    <cellStyle name="s_Valuation _BS Csan CPC 02 &lt;SAP&gt;_Ligadas 3_Mapa variáveis" xfId="29677"/>
    <cellStyle name="s_Valuation _BS Csan CPC 02 &lt;SAP&gt;_Ligadas 3_P&amp;L Raízen Combs" xfId="29678"/>
    <cellStyle name="s_Valuation _BS Csan CPC 02 &lt;SAP&gt;_Ligadas 3_P&amp;L RUMO" xfId="29679"/>
    <cellStyle name="s_Valuation _BS Csan CPC 02 &lt;SAP&gt;_Ligadas 3_Variavel" xfId="29680"/>
    <cellStyle name="s_Valuation _BS Csan CPC 02 &lt;SAP&gt;_Ligadas 3_Working Capital" xfId="29681"/>
    <cellStyle name="s_Valuation _BS Csan CPC 02 &lt;SAP&gt;_Ligadas 4" xfId="29682"/>
    <cellStyle name="s_Valuation _BS Csan CPC 02 &lt;SAP&gt;_Ligadas 4 2" xfId="29683"/>
    <cellStyle name="s_Valuation _BS Csan CPC 02 &lt;SAP&gt;_Ligadas 4 2_15-FINANCEIRAS" xfId="29684"/>
    <cellStyle name="s_Valuation _BS Csan CPC 02 &lt;SAP&gt;_Ligadas 4_15-FINANCEIRAS" xfId="29685"/>
    <cellStyle name="s_Valuation _BS Csan CPC 02 &lt;SAP&gt;_Ligadas 4_15-FINANCEIRAS_1" xfId="29686"/>
    <cellStyle name="s_Valuation _BS Csan CPC 02 &lt;SAP&gt;_Ligadas 4_2-DRE" xfId="29687"/>
    <cellStyle name="s_Valuation _BS Csan CPC 02 &lt;SAP&gt;_Ligadas 4_2-DRE 2" xfId="29688"/>
    <cellStyle name="s_Valuation _BS Csan CPC 02 &lt;SAP&gt;_Ligadas 4_2-DRE_3-Balanço" xfId="29689"/>
    <cellStyle name="s_Valuation _BS Csan CPC 02 &lt;SAP&gt;_Ligadas 4_2-DRE_3-Balanço_Mapa variáveis" xfId="29690"/>
    <cellStyle name="s_Valuation _BS Csan CPC 02 &lt;SAP&gt;_Ligadas 4_2-DRE_3-Balanço_Variavel" xfId="29691"/>
    <cellStyle name="s_Valuation _BS Csan CPC 02 &lt;SAP&gt;_Ligadas 4_2-DRE_Dep_Judiciais-Contingências" xfId="29692"/>
    <cellStyle name="s_Valuation _BS Csan CPC 02 &lt;SAP&gt;_Ligadas 4_2-DRE_DFC Gerencial" xfId="29693"/>
    <cellStyle name="s_Valuation _BS Csan CPC 02 &lt;SAP&gt;_Ligadas 4_2-DRE_DMPL" xfId="29694"/>
    <cellStyle name="s_Valuation _BS Csan CPC 02 &lt;SAP&gt;_Ligadas 4_2-DRE_Mapa variáveis" xfId="29695"/>
    <cellStyle name="s_Valuation _BS Csan CPC 02 &lt;SAP&gt;_Ligadas 4_2-DRE_Variavel" xfId="29696"/>
    <cellStyle name="s_Valuation _BS Csan CPC 02 &lt;SAP&gt;_Ligadas 4_3-Balanço" xfId="29697"/>
    <cellStyle name="s_Valuation _BS Csan CPC 02 &lt;SAP&gt;_Ligadas 4_3-Balanço_Mapa variáveis" xfId="29698"/>
    <cellStyle name="s_Valuation _BS Csan CPC 02 &lt;SAP&gt;_Ligadas 4_3-Balanço_Variavel" xfId="29699"/>
    <cellStyle name="s_Valuation _BS Csan CPC 02 &lt;SAP&gt;_Ligadas 4_Dep_Judiciais-Contingências" xfId="29700"/>
    <cellStyle name="s_Valuation _BS Csan CPC 02 &lt;SAP&gt;_Ligadas 4_DFC Gerencial" xfId="29701"/>
    <cellStyle name="s_Valuation _BS Csan CPC 02 &lt;SAP&gt;_Ligadas 4_DMPL" xfId="29702"/>
    <cellStyle name="s_Valuation _BS Csan CPC 02 &lt;SAP&gt;_Ligadas 4_Mapa variáveis" xfId="29703"/>
    <cellStyle name="s_Valuation _BS Csan CPC 02 &lt;SAP&gt;_Ligadas 4_P&amp;L RUMO" xfId="29704"/>
    <cellStyle name="s_Valuation _BS Csan CPC 02 &lt;SAP&gt;_Ligadas 4_Variavel" xfId="29705"/>
    <cellStyle name="s_Valuation _BS Csan CPC 02 &lt;SAP&gt;_Ligadas 5" xfId="29706"/>
    <cellStyle name="s_Valuation _BS Csan CPC 02 &lt;SAP&gt;_Ligadas 5_15-FINANCEIRAS" xfId="29707"/>
    <cellStyle name="s_Valuation _BS Csan CPC 02 &lt;SAP&gt;_Ligadas 5_Mapa variáveis" xfId="29708"/>
    <cellStyle name="s_Valuation _BS Csan CPC 02 &lt;SAP&gt;_Ligadas 5_Variavel" xfId="29709"/>
    <cellStyle name="s_Valuation _BS Csan CPC 02 &lt;SAP&gt;_Ligadas 6" xfId="29710"/>
    <cellStyle name="s_Valuation _BS Csan CPC 02 &lt;SAP&gt;_Ligadas 6_COMGAS" xfId="29711"/>
    <cellStyle name="s_Valuation _BS Csan CPC 02 &lt;SAP&gt;_Ligadas 6_Mapa variáveis" xfId="29712"/>
    <cellStyle name="s_Valuation _BS Csan CPC 02 &lt;SAP&gt;_Ligadas 6_OUTROS NEGÓCIOS" xfId="29713"/>
    <cellStyle name="s_Valuation _BS Csan CPC 02 &lt;SAP&gt;_Ligadas 6_RUMO" xfId="29714"/>
    <cellStyle name="s_Valuation _BS Csan CPC 02 &lt;SAP&gt;_Ligadas 6_Variavel" xfId="29715"/>
    <cellStyle name="s_Valuation _BS Csan CPC 02 &lt;SAP&gt;_Ligadas 7" xfId="29716"/>
    <cellStyle name="s_Valuation _BS Csan CPC 02 &lt;SAP&gt;_Ligadas 8" xfId="29717"/>
    <cellStyle name="s_Valuation _BS Csan CPC 02 &lt;SAP&gt;_Ligadas 9" xfId="29718"/>
    <cellStyle name="s_Valuation _BS Csan CPC 02 &lt;SAP&gt;_Ligadas_15-FINANCEIRAS" xfId="29719"/>
    <cellStyle name="s_Valuation _BS Csan CPC 02 &lt;SAP&gt;_Ligadas_15-FINANCEIRAS_1" xfId="29720"/>
    <cellStyle name="s_Valuation _BS Csan CPC 02 &lt;SAP&gt;_Ligadas_1-Indicadores" xfId="29721"/>
    <cellStyle name="s_Valuation _BS Csan CPC 02 &lt;SAP&gt;_Ligadas_1-Indicadores 2" xfId="29722"/>
    <cellStyle name="s_Valuation _BS Csan CPC 02 &lt;SAP&gt;_Ligadas_1-Indicadores_Mapa variáveis" xfId="29723"/>
    <cellStyle name="s_Valuation _BS Csan CPC 02 &lt;SAP&gt;_Ligadas_1-Indicadores_Variavel" xfId="29724"/>
    <cellStyle name="s_Valuation _BS Csan CPC 02 &lt;SAP&gt;_Ligadas_26_Instrumentos Financeiros" xfId="29725"/>
    <cellStyle name="s_Valuation _BS Csan CPC 02 &lt;SAP&gt;_Ligadas_26_Instrumentos Financeiros 2" xfId="29726"/>
    <cellStyle name="s_Valuation _BS Csan CPC 02 &lt;SAP&gt;_Ligadas_26_Instrumentos Financeiros 2_15-FINANCEIRAS" xfId="29727"/>
    <cellStyle name="s_Valuation _BS Csan CPC 02 &lt;SAP&gt;_Ligadas_26_Instrumentos Financeiros_1" xfId="29728"/>
    <cellStyle name="s_Valuation _BS Csan CPC 02 &lt;SAP&gt;_Ligadas_26_Instrumentos Financeiros_1 2" xfId="29729"/>
    <cellStyle name="s_Valuation _BS Csan CPC 02 &lt;SAP&gt;_Ligadas_26_Instrumentos Financeiros_1 2_15-FINANCEIRAS" xfId="29730"/>
    <cellStyle name="s_Valuation _BS Csan CPC 02 &lt;SAP&gt;_Ligadas_26_Instrumentos Financeiros_1_15-FINANCEIRAS" xfId="29731"/>
    <cellStyle name="s_Valuation _BS Csan CPC 02 &lt;SAP&gt;_Ligadas_26_Instrumentos Financeiros_1_15-FINANCEIRAS_1" xfId="29732"/>
    <cellStyle name="s_Valuation _BS Csan CPC 02 &lt;SAP&gt;_Ligadas_26_Instrumentos Financeiros_1_2-DRE" xfId="29733"/>
    <cellStyle name="s_Valuation _BS Csan CPC 02 &lt;SAP&gt;_Ligadas_26_Instrumentos Financeiros_1_2-DRE 2" xfId="29734"/>
    <cellStyle name="s_Valuation _BS Csan CPC 02 &lt;SAP&gt;_Ligadas_26_Instrumentos Financeiros_1_2-DRE_3-Balanço" xfId="29735"/>
    <cellStyle name="s_Valuation _BS Csan CPC 02 &lt;SAP&gt;_Ligadas_26_Instrumentos Financeiros_1_2-DRE_3-Balanço_Mapa variáveis" xfId="29736"/>
    <cellStyle name="s_Valuation _BS Csan CPC 02 &lt;SAP&gt;_Ligadas_26_Instrumentos Financeiros_1_2-DRE_3-Balanço_Variavel" xfId="29737"/>
    <cellStyle name="s_Valuation _BS Csan CPC 02 &lt;SAP&gt;_Ligadas_26_Instrumentos Financeiros_1_2-DRE_Dep_Judiciais-Contingências" xfId="29738"/>
    <cellStyle name="s_Valuation _BS Csan CPC 02 &lt;SAP&gt;_Ligadas_26_Instrumentos Financeiros_1_2-DRE_DFC Gerencial" xfId="29739"/>
    <cellStyle name="s_Valuation _BS Csan CPC 02 &lt;SAP&gt;_Ligadas_26_Instrumentos Financeiros_1_2-DRE_DMPL" xfId="29740"/>
    <cellStyle name="s_Valuation _BS Csan CPC 02 &lt;SAP&gt;_Ligadas_26_Instrumentos Financeiros_1_2-DRE_Mapa variáveis" xfId="29741"/>
    <cellStyle name="s_Valuation _BS Csan CPC 02 &lt;SAP&gt;_Ligadas_26_Instrumentos Financeiros_1_2-DRE_Variavel" xfId="29742"/>
    <cellStyle name="s_Valuation _BS Csan CPC 02 &lt;SAP&gt;_Ligadas_26_Instrumentos Financeiros_1_3-Balanço" xfId="29743"/>
    <cellStyle name="s_Valuation _BS Csan CPC 02 &lt;SAP&gt;_Ligadas_26_Instrumentos Financeiros_1_3-Balanço_Mapa variáveis" xfId="29744"/>
    <cellStyle name="s_Valuation _BS Csan CPC 02 &lt;SAP&gt;_Ligadas_26_Instrumentos Financeiros_1_3-Balanço_Variavel" xfId="29745"/>
    <cellStyle name="s_Valuation _BS Csan CPC 02 &lt;SAP&gt;_Ligadas_26_Instrumentos Financeiros_1_7-Estoque" xfId="29746"/>
    <cellStyle name="s_Valuation _BS Csan CPC 02 &lt;SAP&gt;_Ligadas_26_Instrumentos Financeiros_1_Despesas operacionais " xfId="29747"/>
    <cellStyle name="s_Valuation _BS Csan CPC 02 &lt;SAP&gt;_Ligadas_26_Instrumentos Financeiros_1_Mapa variáveis" xfId="29748"/>
    <cellStyle name="s_Valuation _BS Csan CPC 02 &lt;SAP&gt;_Ligadas_26_Instrumentos Financeiros_1_P&amp;L Raízen Combs" xfId="29749"/>
    <cellStyle name="s_Valuation _BS Csan CPC 02 &lt;SAP&gt;_Ligadas_26_Instrumentos Financeiros_1_P&amp;L RUMO" xfId="29750"/>
    <cellStyle name="s_Valuation _BS Csan CPC 02 &lt;SAP&gt;_Ligadas_26_Instrumentos Financeiros_1_Variavel" xfId="29751"/>
    <cellStyle name="s_Valuation _BS Csan CPC 02 &lt;SAP&gt;_Ligadas_26_Instrumentos Financeiros_1_Working Capital" xfId="29752"/>
    <cellStyle name="s_Valuation _BS Csan CPC 02 &lt;SAP&gt;_Ligadas_26_Instrumentos Financeiros_15-FINANCEIRAS" xfId="29753"/>
    <cellStyle name="s_Valuation _BS Csan CPC 02 &lt;SAP&gt;_Ligadas_26_Instrumentos Financeiros_15-FINANCEIRAS_1" xfId="29754"/>
    <cellStyle name="s_Valuation _BS Csan CPC 02 &lt;SAP&gt;_Ligadas_26_Instrumentos Financeiros_2-DRE" xfId="29755"/>
    <cellStyle name="s_Valuation _BS Csan CPC 02 &lt;SAP&gt;_Ligadas_26_Instrumentos Financeiros_2-DRE 2" xfId="29756"/>
    <cellStyle name="s_Valuation _BS Csan CPC 02 &lt;SAP&gt;_Ligadas_26_Instrumentos Financeiros_2-DRE_3-Balanço" xfId="29757"/>
    <cellStyle name="s_Valuation _BS Csan CPC 02 &lt;SAP&gt;_Ligadas_26_Instrumentos Financeiros_2-DRE_3-Balanço_Mapa variáveis" xfId="29758"/>
    <cellStyle name="s_Valuation _BS Csan CPC 02 &lt;SAP&gt;_Ligadas_26_Instrumentos Financeiros_2-DRE_3-Balanço_Variavel" xfId="29759"/>
    <cellStyle name="s_Valuation _BS Csan CPC 02 &lt;SAP&gt;_Ligadas_26_Instrumentos Financeiros_2-DRE_Dep_Judiciais-Contingências" xfId="29760"/>
    <cellStyle name="s_Valuation _BS Csan CPC 02 &lt;SAP&gt;_Ligadas_26_Instrumentos Financeiros_2-DRE_DFC Gerencial" xfId="29761"/>
    <cellStyle name="s_Valuation _BS Csan CPC 02 &lt;SAP&gt;_Ligadas_26_Instrumentos Financeiros_2-DRE_DMPL" xfId="29762"/>
    <cellStyle name="s_Valuation _BS Csan CPC 02 &lt;SAP&gt;_Ligadas_26_Instrumentos Financeiros_2-DRE_Mapa variáveis" xfId="29763"/>
    <cellStyle name="s_Valuation _BS Csan CPC 02 &lt;SAP&gt;_Ligadas_26_Instrumentos Financeiros_2-DRE_Variavel" xfId="29764"/>
    <cellStyle name="s_Valuation _BS Csan CPC 02 &lt;SAP&gt;_Ligadas_26_Instrumentos Financeiros_3-Balanço" xfId="29765"/>
    <cellStyle name="s_Valuation _BS Csan CPC 02 &lt;SAP&gt;_Ligadas_26_Instrumentos Financeiros_3-Balanço_Mapa variáveis" xfId="29766"/>
    <cellStyle name="s_Valuation _BS Csan CPC 02 &lt;SAP&gt;_Ligadas_26_Instrumentos Financeiros_3-Balanço_Variavel" xfId="29767"/>
    <cellStyle name="s_Valuation _BS Csan CPC 02 &lt;SAP&gt;_Ligadas_26_Instrumentos Financeiros_7-Estoque" xfId="29768"/>
    <cellStyle name="s_Valuation _BS Csan CPC 02 &lt;SAP&gt;_Ligadas_26_Instrumentos Financeiros_Despesas operacionais " xfId="29769"/>
    <cellStyle name="s_Valuation _BS Csan CPC 02 &lt;SAP&gt;_Ligadas_26_Instrumentos Financeiros_Mapa variáveis" xfId="29770"/>
    <cellStyle name="s_Valuation _BS Csan CPC 02 &lt;SAP&gt;_Ligadas_26_Instrumentos Financeiros_P&amp;L Raízen Combs" xfId="29771"/>
    <cellStyle name="s_Valuation _BS Csan CPC 02 &lt;SAP&gt;_Ligadas_26_Instrumentos Financeiros_P&amp;L RUMO" xfId="29772"/>
    <cellStyle name="s_Valuation _BS Csan CPC 02 &lt;SAP&gt;_Ligadas_26_Instrumentos Financeiros_Variavel" xfId="29773"/>
    <cellStyle name="s_Valuation _BS Csan CPC 02 &lt;SAP&gt;_Ligadas_26_Instrumentos Financeiros_Working Capital" xfId="29774"/>
    <cellStyle name="s_Valuation _BS Csan CPC 02 &lt;SAP&gt;_Ligadas_2-DRE" xfId="29775"/>
    <cellStyle name="s_Valuation _BS Csan CPC 02 &lt;SAP&gt;_Ligadas_2-DRE 2" xfId="29776"/>
    <cellStyle name="s_Valuation _BS Csan CPC 02 &lt;SAP&gt;_Ligadas_2-DRE 2_15-FINANCEIRAS" xfId="29777"/>
    <cellStyle name="s_Valuation _BS Csan CPC 02 &lt;SAP&gt;_Ligadas_2-DRE_1" xfId="29778"/>
    <cellStyle name="s_Valuation _BS Csan CPC 02 &lt;SAP&gt;_Ligadas_2-DRE_1 2" xfId="29779"/>
    <cellStyle name="s_Valuation _BS Csan CPC 02 &lt;SAP&gt;_Ligadas_2-DRE_1_3-Balanço" xfId="29780"/>
    <cellStyle name="s_Valuation _BS Csan CPC 02 &lt;SAP&gt;_Ligadas_2-DRE_1_3-Balanço_Mapa variáveis" xfId="29781"/>
    <cellStyle name="s_Valuation _BS Csan CPC 02 &lt;SAP&gt;_Ligadas_2-DRE_1_3-Balanço_Variavel" xfId="29782"/>
    <cellStyle name="s_Valuation _BS Csan CPC 02 &lt;SAP&gt;_Ligadas_2-DRE_1_Dep_Judiciais-Contingências" xfId="29783"/>
    <cellStyle name="s_Valuation _BS Csan CPC 02 &lt;SAP&gt;_Ligadas_2-DRE_1_DFC Gerencial" xfId="29784"/>
    <cellStyle name="s_Valuation _BS Csan CPC 02 &lt;SAP&gt;_Ligadas_2-DRE_1_DMPL" xfId="29785"/>
    <cellStyle name="s_Valuation _BS Csan CPC 02 &lt;SAP&gt;_Ligadas_2-DRE_1_Mapa variáveis" xfId="29786"/>
    <cellStyle name="s_Valuation _BS Csan CPC 02 &lt;SAP&gt;_Ligadas_2-DRE_1_Variavel" xfId="29787"/>
    <cellStyle name="s_Valuation _BS Csan CPC 02 &lt;SAP&gt;_Ligadas_2-DRE_15-FINANCEIRAS" xfId="29788"/>
    <cellStyle name="s_Valuation _BS Csan CPC 02 &lt;SAP&gt;_Ligadas_2-DRE_15-FINANCEIRAS_1" xfId="29789"/>
    <cellStyle name="s_Valuation _BS Csan CPC 02 &lt;SAP&gt;_Ligadas_2-DRE_2-DRE" xfId="29790"/>
    <cellStyle name="s_Valuation _BS Csan CPC 02 &lt;SAP&gt;_Ligadas_2-DRE_2-DRE 2" xfId="29791"/>
    <cellStyle name="s_Valuation _BS Csan CPC 02 &lt;SAP&gt;_Ligadas_2-DRE_2-DRE_3-Balanço" xfId="29792"/>
    <cellStyle name="s_Valuation _BS Csan CPC 02 &lt;SAP&gt;_Ligadas_2-DRE_2-DRE_3-Balanço_Mapa variáveis" xfId="29793"/>
    <cellStyle name="s_Valuation _BS Csan CPC 02 &lt;SAP&gt;_Ligadas_2-DRE_2-DRE_3-Balanço_Variavel" xfId="29794"/>
    <cellStyle name="s_Valuation _BS Csan CPC 02 &lt;SAP&gt;_Ligadas_2-DRE_2-DRE_Dep_Judiciais-Contingências" xfId="29795"/>
    <cellStyle name="s_Valuation _BS Csan CPC 02 &lt;SAP&gt;_Ligadas_2-DRE_2-DRE_DFC Gerencial" xfId="29796"/>
    <cellStyle name="s_Valuation _BS Csan CPC 02 &lt;SAP&gt;_Ligadas_2-DRE_2-DRE_DMPL" xfId="29797"/>
    <cellStyle name="s_Valuation _BS Csan CPC 02 &lt;SAP&gt;_Ligadas_2-DRE_2-DRE_Mapa variáveis" xfId="29798"/>
    <cellStyle name="s_Valuation _BS Csan CPC 02 &lt;SAP&gt;_Ligadas_2-DRE_2-DRE_Variavel" xfId="29799"/>
    <cellStyle name="s_Valuation _BS Csan CPC 02 &lt;SAP&gt;_Ligadas_2-DRE_3-Balanço" xfId="29800"/>
    <cellStyle name="s_Valuation _BS Csan CPC 02 &lt;SAP&gt;_Ligadas_2-DRE_3-Balanço_Mapa variáveis" xfId="29801"/>
    <cellStyle name="s_Valuation _BS Csan CPC 02 &lt;SAP&gt;_Ligadas_2-DRE_3-Balanço_Variavel" xfId="29802"/>
    <cellStyle name="s_Valuation _BS Csan CPC 02 &lt;SAP&gt;_Ligadas_2-DRE_7-Estoque" xfId="29803"/>
    <cellStyle name="s_Valuation _BS Csan CPC 02 &lt;SAP&gt;_Ligadas_2-DRE_Despesas operacionais " xfId="29804"/>
    <cellStyle name="s_Valuation _BS Csan CPC 02 &lt;SAP&gt;_Ligadas_2-DRE_Mapa variáveis" xfId="29805"/>
    <cellStyle name="s_Valuation _BS Csan CPC 02 &lt;SAP&gt;_Ligadas_2-DRE_P&amp;L Raízen Combs" xfId="29806"/>
    <cellStyle name="s_Valuation _BS Csan CPC 02 &lt;SAP&gt;_Ligadas_2-DRE_P&amp;L RUMO" xfId="29807"/>
    <cellStyle name="s_Valuation _BS Csan CPC 02 &lt;SAP&gt;_Ligadas_2-DRE_Variavel" xfId="29808"/>
    <cellStyle name="s_Valuation _BS Csan CPC 02 &lt;SAP&gt;_Ligadas_2-DRE_Working Capital" xfId="29809"/>
    <cellStyle name="s_Valuation _BS Csan CPC 02 &lt;SAP&gt;_Ligadas_3-Balanço" xfId="29810"/>
    <cellStyle name="s_Valuation _BS Csan CPC 02 &lt;SAP&gt;_Ligadas_3-Balanço 2" xfId="29811"/>
    <cellStyle name="s_Valuation _BS Csan CPC 02 &lt;SAP&gt;_Ligadas_3-Balanço 2_15-FINANCEIRAS" xfId="29812"/>
    <cellStyle name="s_Valuation _BS Csan CPC 02 &lt;SAP&gt;_Ligadas_3-Balanço_1" xfId="29813"/>
    <cellStyle name="s_Valuation _BS Csan CPC 02 &lt;SAP&gt;_Ligadas_3-Balanço_1 2" xfId="29814"/>
    <cellStyle name="s_Valuation _BS Csan CPC 02 &lt;SAP&gt;_Ligadas_3-Balanço_1 2_15-FINANCEIRAS" xfId="29815"/>
    <cellStyle name="s_Valuation _BS Csan CPC 02 &lt;SAP&gt;_Ligadas_3-Balanço_1_15-FINANCEIRAS" xfId="29816"/>
    <cellStyle name="s_Valuation _BS Csan CPC 02 &lt;SAP&gt;_Ligadas_3-Balanço_1_15-FINANCEIRAS_1" xfId="29817"/>
    <cellStyle name="s_Valuation _BS Csan CPC 02 &lt;SAP&gt;_Ligadas_3-Balanço_1_2-DRE" xfId="29818"/>
    <cellStyle name="s_Valuation _BS Csan CPC 02 &lt;SAP&gt;_Ligadas_3-Balanço_1_2-DRE 2" xfId="29819"/>
    <cellStyle name="s_Valuation _BS Csan CPC 02 &lt;SAP&gt;_Ligadas_3-Balanço_1_2-DRE_3-Balanço" xfId="29820"/>
    <cellStyle name="s_Valuation _BS Csan CPC 02 &lt;SAP&gt;_Ligadas_3-Balanço_1_2-DRE_3-Balanço_Mapa variáveis" xfId="29821"/>
    <cellStyle name="s_Valuation _BS Csan CPC 02 &lt;SAP&gt;_Ligadas_3-Balanço_1_2-DRE_3-Balanço_Variavel" xfId="29822"/>
    <cellStyle name="s_Valuation _BS Csan CPC 02 &lt;SAP&gt;_Ligadas_3-Balanço_1_2-DRE_Dep_Judiciais-Contingências" xfId="29823"/>
    <cellStyle name="s_Valuation _BS Csan CPC 02 &lt;SAP&gt;_Ligadas_3-Balanço_1_2-DRE_DFC Gerencial" xfId="29824"/>
    <cellStyle name="s_Valuation _BS Csan CPC 02 &lt;SAP&gt;_Ligadas_3-Balanço_1_2-DRE_DMPL" xfId="29825"/>
    <cellStyle name="s_Valuation _BS Csan CPC 02 &lt;SAP&gt;_Ligadas_3-Balanço_1_2-DRE_Mapa variáveis" xfId="29826"/>
    <cellStyle name="s_Valuation _BS Csan CPC 02 &lt;SAP&gt;_Ligadas_3-Balanço_1_2-DRE_Variavel" xfId="29827"/>
    <cellStyle name="s_Valuation _BS Csan CPC 02 &lt;SAP&gt;_Ligadas_3-Balanço_1_3-Balanço" xfId="29828"/>
    <cellStyle name="s_Valuation _BS Csan CPC 02 &lt;SAP&gt;_Ligadas_3-Balanço_1_3-Balanço_Mapa variáveis" xfId="29829"/>
    <cellStyle name="s_Valuation _BS Csan CPC 02 &lt;SAP&gt;_Ligadas_3-Balanço_1_3-Balanço_Variavel" xfId="29830"/>
    <cellStyle name="s_Valuation _BS Csan CPC 02 &lt;SAP&gt;_Ligadas_3-Balanço_1_7-Estoque" xfId="29831"/>
    <cellStyle name="s_Valuation _BS Csan CPC 02 &lt;SAP&gt;_Ligadas_3-Balanço_1_Despesas operacionais " xfId="29832"/>
    <cellStyle name="s_Valuation _BS Csan CPC 02 &lt;SAP&gt;_Ligadas_3-Balanço_1_Mapa variáveis" xfId="29833"/>
    <cellStyle name="s_Valuation _BS Csan CPC 02 &lt;SAP&gt;_Ligadas_3-Balanço_1_P&amp;L Raízen Combs" xfId="29834"/>
    <cellStyle name="s_Valuation _BS Csan CPC 02 &lt;SAP&gt;_Ligadas_3-Balanço_1_P&amp;L RUMO" xfId="29835"/>
    <cellStyle name="s_Valuation _BS Csan CPC 02 &lt;SAP&gt;_Ligadas_3-Balanço_1_Variavel" xfId="29836"/>
    <cellStyle name="s_Valuation _BS Csan CPC 02 &lt;SAP&gt;_Ligadas_3-Balanço_1_Working Capital" xfId="29837"/>
    <cellStyle name="s_Valuation _BS Csan CPC 02 &lt;SAP&gt;_Ligadas_3-Balanço_15-FINANCEIRAS" xfId="29838"/>
    <cellStyle name="s_Valuation _BS Csan CPC 02 &lt;SAP&gt;_Ligadas_3-Balanço_15-FINANCEIRAS_1" xfId="29839"/>
    <cellStyle name="s_Valuation _BS Csan CPC 02 &lt;SAP&gt;_Ligadas_3-Balanço_2" xfId="29840"/>
    <cellStyle name="s_Valuation _BS Csan CPC 02 &lt;SAP&gt;_Ligadas_3-Balanço_2_Mapa variáveis" xfId="29841"/>
    <cellStyle name="s_Valuation _BS Csan CPC 02 &lt;SAP&gt;_Ligadas_3-Balanço_2_Variavel" xfId="29842"/>
    <cellStyle name="s_Valuation _BS Csan CPC 02 &lt;SAP&gt;_Ligadas_3-Balanço_2-DRE" xfId="29843"/>
    <cellStyle name="s_Valuation _BS Csan CPC 02 &lt;SAP&gt;_Ligadas_3-Balanço_2-DRE 2" xfId="29844"/>
    <cellStyle name="s_Valuation _BS Csan CPC 02 &lt;SAP&gt;_Ligadas_3-Balanço_2-DRE_3-Balanço" xfId="29845"/>
    <cellStyle name="s_Valuation _BS Csan CPC 02 &lt;SAP&gt;_Ligadas_3-Balanço_2-DRE_3-Balanço_Mapa variáveis" xfId="29846"/>
    <cellStyle name="s_Valuation _BS Csan CPC 02 &lt;SAP&gt;_Ligadas_3-Balanço_2-DRE_3-Balanço_Variavel" xfId="29847"/>
    <cellStyle name="s_Valuation _BS Csan CPC 02 &lt;SAP&gt;_Ligadas_3-Balanço_2-DRE_Dep_Judiciais-Contingências" xfId="29848"/>
    <cellStyle name="s_Valuation _BS Csan CPC 02 &lt;SAP&gt;_Ligadas_3-Balanço_2-DRE_DFC Gerencial" xfId="29849"/>
    <cellStyle name="s_Valuation _BS Csan CPC 02 &lt;SAP&gt;_Ligadas_3-Balanço_2-DRE_DMPL" xfId="29850"/>
    <cellStyle name="s_Valuation _BS Csan CPC 02 &lt;SAP&gt;_Ligadas_3-Balanço_2-DRE_Mapa variáveis" xfId="29851"/>
    <cellStyle name="s_Valuation _BS Csan CPC 02 &lt;SAP&gt;_Ligadas_3-Balanço_2-DRE_Variavel" xfId="29852"/>
    <cellStyle name="s_Valuation _BS Csan CPC 02 &lt;SAP&gt;_Ligadas_3-Balanço_3-Balanço" xfId="29853"/>
    <cellStyle name="s_Valuation _BS Csan CPC 02 &lt;SAP&gt;_Ligadas_3-Balanço_3-Balanço_Mapa variáveis" xfId="29854"/>
    <cellStyle name="s_Valuation _BS Csan CPC 02 &lt;SAP&gt;_Ligadas_3-Balanço_3-Balanço_Variavel" xfId="29855"/>
    <cellStyle name="s_Valuation _BS Csan CPC 02 &lt;SAP&gt;_Ligadas_3-Balanço_7-Estoque" xfId="29856"/>
    <cellStyle name="s_Valuation _BS Csan CPC 02 &lt;SAP&gt;_Ligadas_3-Balanço_Despesas operacionais " xfId="29857"/>
    <cellStyle name="s_Valuation _BS Csan CPC 02 &lt;SAP&gt;_Ligadas_3-Balanço_Mapa variáveis" xfId="29858"/>
    <cellStyle name="s_Valuation _BS Csan CPC 02 &lt;SAP&gt;_Ligadas_3-Balanço_P&amp;L Raízen Combs" xfId="29859"/>
    <cellStyle name="s_Valuation _BS Csan CPC 02 &lt;SAP&gt;_Ligadas_3-Balanço_P&amp;L RUMO" xfId="29860"/>
    <cellStyle name="s_Valuation _BS Csan CPC 02 &lt;SAP&gt;_Ligadas_3-Balanço_Variavel" xfId="29861"/>
    <cellStyle name="s_Valuation _BS Csan CPC 02 &lt;SAP&gt;_Ligadas_3-Balanço_Working Capital" xfId="29862"/>
    <cellStyle name="s_Valuation _BS Csan CPC 02 &lt;SAP&gt;_Ligadas_4-DMPL" xfId="29863"/>
    <cellStyle name="s_Valuation _BS Csan CPC 02 &lt;SAP&gt;_Ligadas_4-DMPL 2" xfId="29864"/>
    <cellStyle name="s_Valuation _BS Csan CPC 02 &lt;SAP&gt;_Ligadas_4-DMPL 2_15-FINANCEIRAS" xfId="29865"/>
    <cellStyle name="s_Valuation _BS Csan CPC 02 &lt;SAP&gt;_Ligadas_4-DMPL_15-FINANCEIRAS" xfId="29866"/>
    <cellStyle name="s_Valuation _BS Csan CPC 02 &lt;SAP&gt;_Ligadas_4-DMPL_15-FINANCEIRAS_1" xfId="29867"/>
    <cellStyle name="s_Valuation _BS Csan CPC 02 &lt;SAP&gt;_Ligadas_4-DMPL_2-DRE" xfId="29868"/>
    <cellStyle name="s_Valuation _BS Csan CPC 02 &lt;SAP&gt;_Ligadas_4-DMPL_2-DRE 2" xfId="29869"/>
    <cellStyle name="s_Valuation _BS Csan CPC 02 &lt;SAP&gt;_Ligadas_4-DMPL_2-DRE_3-Balanço" xfId="29870"/>
    <cellStyle name="s_Valuation _BS Csan CPC 02 &lt;SAP&gt;_Ligadas_4-DMPL_2-DRE_3-Balanço_Mapa variáveis" xfId="29871"/>
    <cellStyle name="s_Valuation _BS Csan CPC 02 &lt;SAP&gt;_Ligadas_4-DMPL_2-DRE_3-Balanço_Variavel" xfId="29872"/>
    <cellStyle name="s_Valuation _BS Csan CPC 02 &lt;SAP&gt;_Ligadas_4-DMPL_2-DRE_Dep_Judiciais-Contingências" xfId="29873"/>
    <cellStyle name="s_Valuation _BS Csan CPC 02 &lt;SAP&gt;_Ligadas_4-DMPL_2-DRE_DFC Gerencial" xfId="29874"/>
    <cellStyle name="s_Valuation _BS Csan CPC 02 &lt;SAP&gt;_Ligadas_4-DMPL_2-DRE_DMPL" xfId="29875"/>
    <cellStyle name="s_Valuation _BS Csan CPC 02 &lt;SAP&gt;_Ligadas_4-DMPL_2-DRE_Mapa variáveis" xfId="29876"/>
    <cellStyle name="s_Valuation _BS Csan CPC 02 &lt;SAP&gt;_Ligadas_4-DMPL_2-DRE_Variavel" xfId="29877"/>
    <cellStyle name="s_Valuation _BS Csan CPC 02 &lt;SAP&gt;_Ligadas_4-DMPL_3-Balanço" xfId="29878"/>
    <cellStyle name="s_Valuation _BS Csan CPC 02 &lt;SAP&gt;_Ligadas_4-DMPL_3-Balanço_Mapa variáveis" xfId="29879"/>
    <cellStyle name="s_Valuation _BS Csan CPC 02 &lt;SAP&gt;_Ligadas_4-DMPL_3-Balanço_Variavel" xfId="29880"/>
    <cellStyle name="s_Valuation _BS Csan CPC 02 &lt;SAP&gt;_Ligadas_4-DMPL_Dep_Judiciais-Contingências" xfId="29881"/>
    <cellStyle name="s_Valuation _BS Csan CPC 02 &lt;SAP&gt;_Ligadas_4-DMPL_DFC Gerencial" xfId="29882"/>
    <cellStyle name="s_Valuation _BS Csan CPC 02 &lt;SAP&gt;_Ligadas_4-DMPL_DMPL" xfId="29883"/>
    <cellStyle name="s_Valuation _BS Csan CPC 02 &lt;SAP&gt;_Ligadas_4-DMPL_Mapa variáveis" xfId="29884"/>
    <cellStyle name="s_Valuation _BS Csan CPC 02 &lt;SAP&gt;_Ligadas_4-DMPL_P&amp;L RUMO" xfId="29885"/>
    <cellStyle name="s_Valuation _BS Csan CPC 02 &lt;SAP&gt;_Ligadas_4-DMPL_Variavel" xfId="29886"/>
    <cellStyle name="s_Valuation _BS Csan CPC 02 &lt;SAP&gt;_Ligadas_7-Estoque" xfId="29887"/>
    <cellStyle name="s_Valuation _BS Csan CPC 02 &lt;SAP&gt;_Ligadas_8-Impostos" xfId="29888"/>
    <cellStyle name="s_Valuation _BS Csan CPC 02 &lt;SAP&gt;_Ligadas_8-Impostos 2" xfId="29889"/>
    <cellStyle name="s_Valuation _BS Csan CPC 02 &lt;SAP&gt;_Ligadas_8-Impostos 2_15-FINANCEIRAS" xfId="29890"/>
    <cellStyle name="s_Valuation _BS Csan CPC 02 &lt;SAP&gt;_Ligadas_8-Impostos_15-FINANCEIRAS" xfId="29891"/>
    <cellStyle name="s_Valuation _BS Csan CPC 02 &lt;SAP&gt;_Ligadas_8-Impostos_15-FINANCEIRAS_1" xfId="29892"/>
    <cellStyle name="s_Valuation _BS Csan CPC 02 &lt;SAP&gt;_Ligadas_8-Impostos_2-DRE" xfId="29893"/>
    <cellStyle name="s_Valuation _BS Csan CPC 02 &lt;SAP&gt;_Ligadas_8-Impostos_2-DRE 2" xfId="29894"/>
    <cellStyle name="s_Valuation _BS Csan CPC 02 &lt;SAP&gt;_Ligadas_8-Impostos_2-DRE_3-Balanço" xfId="29895"/>
    <cellStyle name="s_Valuation _BS Csan CPC 02 &lt;SAP&gt;_Ligadas_8-Impostos_2-DRE_3-Balanço_Mapa variáveis" xfId="29896"/>
    <cellStyle name="s_Valuation _BS Csan CPC 02 &lt;SAP&gt;_Ligadas_8-Impostos_2-DRE_3-Balanço_Variavel" xfId="29897"/>
    <cellStyle name="s_Valuation _BS Csan CPC 02 &lt;SAP&gt;_Ligadas_8-Impostos_2-DRE_Dep_Judiciais-Contingências" xfId="29898"/>
    <cellStyle name="s_Valuation _BS Csan CPC 02 &lt;SAP&gt;_Ligadas_8-Impostos_2-DRE_DFC Gerencial" xfId="29899"/>
    <cellStyle name="s_Valuation _BS Csan CPC 02 &lt;SAP&gt;_Ligadas_8-Impostos_2-DRE_DMPL" xfId="29900"/>
    <cellStyle name="s_Valuation _BS Csan CPC 02 &lt;SAP&gt;_Ligadas_8-Impostos_2-DRE_Mapa variáveis" xfId="29901"/>
    <cellStyle name="s_Valuation _BS Csan CPC 02 &lt;SAP&gt;_Ligadas_8-Impostos_2-DRE_Variavel" xfId="29902"/>
    <cellStyle name="s_Valuation _BS Csan CPC 02 &lt;SAP&gt;_Ligadas_8-Impostos_3-Balanço" xfId="29903"/>
    <cellStyle name="s_Valuation _BS Csan CPC 02 &lt;SAP&gt;_Ligadas_8-Impostos_3-Balanço_Mapa variáveis" xfId="29904"/>
    <cellStyle name="s_Valuation _BS Csan CPC 02 &lt;SAP&gt;_Ligadas_8-Impostos_3-Balanço_Variavel" xfId="29905"/>
    <cellStyle name="s_Valuation _BS Csan CPC 02 &lt;SAP&gt;_Ligadas_8-Impostos_Dep_Judiciais-Contingências" xfId="29906"/>
    <cellStyle name="s_Valuation _BS Csan CPC 02 &lt;SAP&gt;_Ligadas_8-Impostos_DFC Gerencial" xfId="29907"/>
    <cellStyle name="s_Valuation _BS Csan CPC 02 &lt;SAP&gt;_Ligadas_8-Impostos_DMPL" xfId="29908"/>
    <cellStyle name="s_Valuation _BS Csan CPC 02 &lt;SAP&gt;_Ligadas_8-Impostos_Mapa variáveis" xfId="29909"/>
    <cellStyle name="s_Valuation _BS Csan CPC 02 &lt;SAP&gt;_Ligadas_8-Impostos_P&amp;L RUMO" xfId="29910"/>
    <cellStyle name="s_Valuation _BS Csan CPC 02 &lt;SAP&gt;_Ligadas_8-Impostos_Variavel" xfId="29911"/>
    <cellStyle name="s_Valuation _BS Csan CPC 02 &lt;SAP&gt;_Ligadas_Acerto FV e Ajustes Manuais" xfId="29912"/>
    <cellStyle name="s_Valuation _BS Csan CPC 02 &lt;SAP&gt;_Ligadas_Acerto FV e Ajustes Manuais_Despesas operacionais " xfId="29913"/>
    <cellStyle name="s_Valuation _BS Csan CPC 02 &lt;SAP&gt;_Ligadas_Acerto FV e Ajustes Manuais_Working Capital" xfId="29914"/>
    <cellStyle name="s_Valuation _BS Csan CPC 02 &lt;SAP&gt;_Ligadas_Balanço" xfId="29915"/>
    <cellStyle name="s_Valuation _BS Csan CPC 02 &lt;SAP&gt;_Ligadas_Balanço_Despesas operacionais " xfId="29916"/>
    <cellStyle name="s_Valuation _BS Csan CPC 02 &lt;SAP&gt;_Ligadas_Balanço_Working Capital" xfId="29917"/>
    <cellStyle name="s_Valuation _BS Csan CPC 02 &lt;SAP&gt;_Ligadas_Base Julho" xfId="29918"/>
    <cellStyle name="s_Valuation _BS Csan CPC 02 &lt;SAP&gt;_Ligadas_Base Julho_Mapa variáveis" xfId="29919"/>
    <cellStyle name="s_Valuation _BS Csan CPC 02 &lt;SAP&gt;_Ligadas_Base Julho_Taxa Efetiva Cosan - Acumulado até Setembro 2011" xfId="29920"/>
    <cellStyle name="s_Valuation _BS Csan CPC 02 &lt;SAP&gt;_Ligadas_Base Julho_Taxa Efetiva Cosan - Acumulado até Setembro 2011_Mapa variáveis" xfId="29921"/>
    <cellStyle name="s_Valuation _BS Csan CPC 02 &lt;SAP&gt;_Ligadas_Base Julho_Taxa Efetiva Cosan - Acumulado até Setembro 2011_Variavel" xfId="29922"/>
    <cellStyle name="s_Valuation _BS Csan CPC 02 &lt;SAP&gt;_Ligadas_Base Julho_Variavel" xfId="29923"/>
    <cellStyle name="s_Valuation _BS Csan CPC 02 &lt;SAP&gt;_Ligadas_Base Junho" xfId="29924"/>
    <cellStyle name="s_Valuation _BS Csan CPC 02 &lt;SAP&gt;_Ligadas_Base Junho_Base Junho" xfId="29925"/>
    <cellStyle name="s_Valuation _BS Csan CPC 02 &lt;SAP&gt;_Ligadas_Base Junho_Base Junho_Base Julho" xfId="29926"/>
    <cellStyle name="s_Valuation _BS Csan CPC 02 &lt;SAP&gt;_Ligadas_Base Junho_Base Junho_Base Julho_Mapa variáveis" xfId="29927"/>
    <cellStyle name="s_Valuation _BS Csan CPC 02 &lt;SAP&gt;_Ligadas_Base Junho_Base Junho_Base Julho_Taxa Efetiva Cosan - Acumulado até Setembro 2011" xfId="29928"/>
    <cellStyle name="s_Valuation _BS Csan CPC 02 &lt;SAP&gt;_Ligadas_Base Junho_Base Junho_Base Julho_Taxa Efetiva Cosan - Acumulado até Setembro 2011_Mapa variáveis" xfId="29929"/>
    <cellStyle name="s_Valuation _BS Csan CPC 02 &lt;SAP&gt;_Ligadas_Base Junho_Base Junho_Base Julho_Taxa Efetiva Cosan - Acumulado até Setembro 2011_Variavel" xfId="29930"/>
    <cellStyle name="s_Valuation _BS Csan CPC 02 &lt;SAP&gt;_Ligadas_Base Junho_Base Junho_Base Julho_Variavel" xfId="29931"/>
    <cellStyle name="s_Valuation _BS Csan CPC 02 &lt;SAP&gt;_Ligadas_Base Junho_Base Junho_Mapa variáveis" xfId="29932"/>
    <cellStyle name="s_Valuation _BS Csan CPC 02 &lt;SAP&gt;_Ligadas_Base Junho_Base Junho_Variavel" xfId="29933"/>
    <cellStyle name="s_Valuation _BS Csan CPC 02 &lt;SAP&gt;_Ligadas_Base Junho_Mapa variáveis" xfId="29934"/>
    <cellStyle name="s_Valuation _BS Csan CPC 02 &lt;SAP&gt;_Ligadas_Base Junho_Taxa Efetiva Cosan - Acumulado até Setembro 2011" xfId="29935"/>
    <cellStyle name="s_Valuation _BS Csan CPC 02 &lt;SAP&gt;_Ligadas_Base Junho_Taxa Efetiva Cosan - Acumulado até Setembro 2011_Mapa variáveis" xfId="29936"/>
    <cellStyle name="s_Valuation _BS Csan CPC 02 &lt;SAP&gt;_Ligadas_Base Junho_Taxa Efetiva Cosan - Acumulado até Setembro 2011_Variavel" xfId="29937"/>
    <cellStyle name="s_Valuation _BS Csan CPC 02 &lt;SAP&gt;_Ligadas_Base Junho_Variavel" xfId="29938"/>
    <cellStyle name="s_Valuation _BS Csan CPC 02 &lt;SAP&gt;_Ligadas_Caixa restrito" xfId="29939"/>
    <cellStyle name="s_Valuation _BS Csan CPC 02 &lt;SAP&gt;_Ligadas_Caixa restrito 2" xfId="29940"/>
    <cellStyle name="s_Valuation _BS Csan CPC 02 &lt;SAP&gt;_Ligadas_Caixa restrito_7-Estoque" xfId="29941"/>
    <cellStyle name="s_Valuation _BS Csan CPC 02 &lt;SAP&gt;_Ligadas_Caixa restrito_Despesas operacionais " xfId="29942"/>
    <cellStyle name="s_Valuation _BS Csan CPC 02 &lt;SAP&gt;_Ligadas_Caixa restrito_Working Capital" xfId="29943"/>
    <cellStyle name="s_Valuation _BS Csan CPC 02 &lt;SAP&gt;_Ligadas_CCL" xfId="29944"/>
    <cellStyle name="s_Valuation _BS Csan CPC 02 &lt;SAP&gt;_Ligadas_CCL 2" xfId="29945"/>
    <cellStyle name="s_Valuation _BS Csan CPC 02 &lt;SAP&gt;_Ligadas_CCL 2_15-FINANCEIRAS" xfId="29946"/>
    <cellStyle name="s_Valuation _BS Csan CPC 02 &lt;SAP&gt;_Ligadas_CCL 2_Mapa variáveis" xfId="29947"/>
    <cellStyle name="s_Valuation _BS Csan CPC 02 &lt;SAP&gt;_Ligadas_CCL 2_Variavel" xfId="29948"/>
    <cellStyle name="s_Valuation _BS Csan CPC 02 &lt;SAP&gt;_Ligadas_CCL 3" xfId="29949"/>
    <cellStyle name="s_Valuation _BS Csan CPC 02 &lt;SAP&gt;_Ligadas_CCL_15-FINANCEIRAS" xfId="29950"/>
    <cellStyle name="s_Valuation _BS Csan CPC 02 &lt;SAP&gt;_Ligadas_CCL_15-FINANCEIRAS_1" xfId="29951"/>
    <cellStyle name="s_Valuation _BS Csan CPC 02 &lt;SAP&gt;_Ligadas_CCL_2-DRE" xfId="29952"/>
    <cellStyle name="s_Valuation _BS Csan CPC 02 &lt;SAP&gt;_Ligadas_CCL_2-DRE 2" xfId="29953"/>
    <cellStyle name="s_Valuation _BS Csan CPC 02 &lt;SAP&gt;_Ligadas_CCL_2-DRE_3-Balanço" xfId="29954"/>
    <cellStyle name="s_Valuation _BS Csan CPC 02 &lt;SAP&gt;_Ligadas_CCL_2-DRE_3-Balanço_Mapa variáveis" xfId="29955"/>
    <cellStyle name="s_Valuation _BS Csan CPC 02 &lt;SAP&gt;_Ligadas_CCL_2-DRE_3-Balanço_Variavel" xfId="29956"/>
    <cellStyle name="s_Valuation _BS Csan CPC 02 &lt;SAP&gt;_Ligadas_CCL_2-DRE_Dep_Judiciais-Contingências" xfId="29957"/>
    <cellStyle name="s_Valuation _BS Csan CPC 02 &lt;SAP&gt;_Ligadas_CCL_2-DRE_DFC Gerencial" xfId="29958"/>
    <cellStyle name="s_Valuation _BS Csan CPC 02 &lt;SAP&gt;_Ligadas_CCL_2-DRE_DMPL" xfId="29959"/>
    <cellStyle name="s_Valuation _BS Csan CPC 02 &lt;SAP&gt;_Ligadas_CCL_2-DRE_Mapa variáveis" xfId="29960"/>
    <cellStyle name="s_Valuation _BS Csan CPC 02 &lt;SAP&gt;_Ligadas_CCL_2-DRE_Variavel" xfId="29961"/>
    <cellStyle name="s_Valuation _BS Csan CPC 02 &lt;SAP&gt;_Ligadas_CCL_3-Balanço" xfId="29962"/>
    <cellStyle name="s_Valuation _BS Csan CPC 02 &lt;SAP&gt;_Ligadas_CCL_3-Balanço 2" xfId="29963"/>
    <cellStyle name="s_Valuation _BS Csan CPC 02 &lt;SAP&gt;_Ligadas_CCL_3-Balanço 2_15-FINANCEIRAS" xfId="29964"/>
    <cellStyle name="s_Valuation _BS Csan CPC 02 &lt;SAP&gt;_Ligadas_CCL_3-Balanço_1" xfId="29965"/>
    <cellStyle name="s_Valuation _BS Csan CPC 02 &lt;SAP&gt;_Ligadas_CCL_3-Balanço_1_Mapa variáveis" xfId="29966"/>
    <cellStyle name="s_Valuation _BS Csan CPC 02 &lt;SAP&gt;_Ligadas_CCL_3-Balanço_1_Variavel" xfId="29967"/>
    <cellStyle name="s_Valuation _BS Csan CPC 02 &lt;SAP&gt;_Ligadas_CCL_3-Balanço_15-FINANCEIRAS" xfId="29968"/>
    <cellStyle name="s_Valuation _BS Csan CPC 02 &lt;SAP&gt;_Ligadas_CCL_3-Balanço_15-FINANCEIRAS_1" xfId="29969"/>
    <cellStyle name="s_Valuation _BS Csan CPC 02 &lt;SAP&gt;_Ligadas_CCL_3-Balanço_2-DRE" xfId="29970"/>
    <cellStyle name="s_Valuation _BS Csan CPC 02 &lt;SAP&gt;_Ligadas_CCL_3-Balanço_2-DRE 2" xfId="29971"/>
    <cellStyle name="s_Valuation _BS Csan CPC 02 &lt;SAP&gt;_Ligadas_CCL_3-Balanço_2-DRE_3-Balanço" xfId="29972"/>
    <cellStyle name="s_Valuation _BS Csan CPC 02 &lt;SAP&gt;_Ligadas_CCL_3-Balanço_2-DRE_3-Balanço_Mapa variáveis" xfId="29973"/>
    <cellStyle name="s_Valuation _BS Csan CPC 02 &lt;SAP&gt;_Ligadas_CCL_3-Balanço_2-DRE_3-Balanço_Variavel" xfId="29974"/>
    <cellStyle name="s_Valuation _BS Csan CPC 02 &lt;SAP&gt;_Ligadas_CCL_3-Balanço_2-DRE_Dep_Judiciais-Contingências" xfId="29975"/>
    <cellStyle name="s_Valuation _BS Csan CPC 02 &lt;SAP&gt;_Ligadas_CCL_3-Balanço_2-DRE_DFC Gerencial" xfId="29976"/>
    <cellStyle name="s_Valuation _BS Csan CPC 02 &lt;SAP&gt;_Ligadas_CCL_3-Balanço_2-DRE_DMPL" xfId="29977"/>
    <cellStyle name="s_Valuation _BS Csan CPC 02 &lt;SAP&gt;_Ligadas_CCL_3-Balanço_2-DRE_Mapa variáveis" xfId="29978"/>
    <cellStyle name="s_Valuation _BS Csan CPC 02 &lt;SAP&gt;_Ligadas_CCL_3-Balanço_2-DRE_Variavel" xfId="29979"/>
    <cellStyle name="s_Valuation _BS Csan CPC 02 &lt;SAP&gt;_Ligadas_CCL_3-Balanço_3-Balanço" xfId="29980"/>
    <cellStyle name="s_Valuation _BS Csan CPC 02 &lt;SAP&gt;_Ligadas_CCL_3-Balanço_3-Balanço_Mapa variáveis" xfId="29981"/>
    <cellStyle name="s_Valuation _BS Csan CPC 02 &lt;SAP&gt;_Ligadas_CCL_3-Balanço_3-Balanço_Variavel" xfId="29982"/>
    <cellStyle name="s_Valuation _BS Csan CPC 02 &lt;SAP&gt;_Ligadas_CCL_3-Balanço_7-Estoque" xfId="29983"/>
    <cellStyle name="s_Valuation _BS Csan CPC 02 &lt;SAP&gt;_Ligadas_CCL_3-Balanço_Despesas operacionais " xfId="29984"/>
    <cellStyle name="s_Valuation _BS Csan CPC 02 &lt;SAP&gt;_Ligadas_CCL_3-Balanço_Mapa variáveis" xfId="29985"/>
    <cellStyle name="s_Valuation _BS Csan CPC 02 &lt;SAP&gt;_Ligadas_CCL_3-Balanço_P&amp;L Raízen Combs" xfId="29986"/>
    <cellStyle name="s_Valuation _BS Csan CPC 02 &lt;SAP&gt;_Ligadas_CCL_3-Balanço_P&amp;L RUMO" xfId="29987"/>
    <cellStyle name="s_Valuation _BS Csan CPC 02 &lt;SAP&gt;_Ligadas_CCL_3-Balanço_Variavel" xfId="29988"/>
    <cellStyle name="s_Valuation _BS Csan CPC 02 &lt;SAP&gt;_Ligadas_CCL_3-Balanço_Working Capital" xfId="29989"/>
    <cellStyle name="s_Valuation _BS Csan CPC 02 &lt;SAP&gt;_Ligadas_CCL_7-Estoque" xfId="29990"/>
    <cellStyle name="s_Valuation _BS Csan CPC 02 &lt;SAP&gt;_Ligadas_CCL_Balanço" xfId="29991"/>
    <cellStyle name="s_Valuation _BS Csan CPC 02 &lt;SAP&gt;_Ligadas_CCL_Balanço_Despesas operacionais " xfId="29992"/>
    <cellStyle name="s_Valuation _BS Csan CPC 02 &lt;SAP&gt;_Ligadas_CCL_Balanço_Working Capital" xfId="29993"/>
    <cellStyle name="s_Valuation _BS Csan CPC 02 &lt;SAP&gt;_Ligadas_CCL_Despesas operacionais " xfId="29994"/>
    <cellStyle name="s_Valuation _BS Csan CPC 02 &lt;SAP&gt;_Ligadas_CCL_IR Diferido" xfId="29995"/>
    <cellStyle name="s_Valuation _BS Csan CPC 02 &lt;SAP&gt;_Ligadas_CCL_Mapa variáveis" xfId="29996"/>
    <cellStyle name="s_Valuation _BS Csan CPC 02 &lt;SAP&gt;_Ligadas_CCL_P&amp;L Raízen Combs" xfId="29997"/>
    <cellStyle name="s_Valuation _BS Csan CPC 02 &lt;SAP&gt;_Ligadas_CCL_P&amp;L RUMO" xfId="29998"/>
    <cellStyle name="s_Valuation _BS Csan CPC 02 &lt;SAP&gt;_Ligadas_CCL_Variavel" xfId="29999"/>
    <cellStyle name="s_Valuation _BS Csan CPC 02 &lt;SAP&gt;_Ligadas_CCL_Working Capital" xfId="30000"/>
    <cellStyle name="s_Valuation _BS Csan CPC 02 &lt;SAP&gt;_Ligadas_Cosan" xfId="30001"/>
    <cellStyle name="s_Valuation _BS Csan CPC 02 &lt;SAP&gt;_Ligadas_COSAN SA CONSOLID_MÊS" xfId="30002"/>
    <cellStyle name="s_Valuation _BS Csan CPC 02 &lt;SAP&gt;_Ligadas_Cosan_Mapa variáveis" xfId="30003"/>
    <cellStyle name="s_Valuation _BS Csan CPC 02 &lt;SAP&gt;_Ligadas_Cosan_Variavel" xfId="30004"/>
    <cellStyle name="s_Valuation _BS Csan CPC 02 &lt;SAP&gt;_Ligadas_Despesas operacionais " xfId="30005"/>
    <cellStyle name="s_Valuation _BS Csan CPC 02 &lt;SAP&gt;_Ligadas_Diferenças outubro CAN- (2)" xfId="30006"/>
    <cellStyle name="s_Valuation _BS Csan CPC 02 &lt;SAP&gt;_Ligadas_Diferenças outubro CAN- (2) 2" xfId="30007"/>
    <cellStyle name="s_Valuation _BS Csan CPC 02 &lt;SAP&gt;_Ligadas_Diferenças outubro CAN- (2) 2_15-FINANCEIRAS" xfId="30008"/>
    <cellStyle name="s_Valuation _BS Csan CPC 02 &lt;SAP&gt;_Ligadas_Diferenças outubro CAN- (2) 2_Mapa variáveis" xfId="30009"/>
    <cellStyle name="s_Valuation _BS Csan CPC 02 &lt;SAP&gt;_Ligadas_Diferenças outubro CAN- (2) 2_Variavel" xfId="30010"/>
    <cellStyle name="s_Valuation _BS Csan CPC 02 &lt;SAP&gt;_Ligadas_Diferenças outubro CAN- (2) 3" xfId="30011"/>
    <cellStyle name="s_Valuation _BS Csan CPC 02 &lt;SAP&gt;_Ligadas_Diferenças outubro CAN- (2)_15-FINANCEIRAS" xfId="30012"/>
    <cellStyle name="s_Valuation _BS Csan CPC 02 &lt;SAP&gt;_Ligadas_Diferenças outubro CAN- (2)_15-FINANCEIRAS_1" xfId="30013"/>
    <cellStyle name="s_Valuation _BS Csan CPC 02 &lt;SAP&gt;_Ligadas_Diferenças outubro CAN- (2)_2-DRE" xfId="30014"/>
    <cellStyle name="s_Valuation _BS Csan CPC 02 &lt;SAP&gt;_Ligadas_Diferenças outubro CAN- (2)_2-DRE 2" xfId="30015"/>
    <cellStyle name="s_Valuation _BS Csan CPC 02 &lt;SAP&gt;_Ligadas_Diferenças outubro CAN- (2)_2-DRE_3-Balanço" xfId="30016"/>
    <cellStyle name="s_Valuation _BS Csan CPC 02 &lt;SAP&gt;_Ligadas_Diferenças outubro CAN- (2)_2-DRE_3-Balanço_Mapa variáveis" xfId="30017"/>
    <cellStyle name="s_Valuation _BS Csan CPC 02 &lt;SAP&gt;_Ligadas_Diferenças outubro CAN- (2)_2-DRE_3-Balanço_Variavel" xfId="30018"/>
    <cellStyle name="s_Valuation _BS Csan CPC 02 &lt;SAP&gt;_Ligadas_Diferenças outubro CAN- (2)_2-DRE_Dep_Judiciais-Contingências" xfId="30019"/>
    <cellStyle name="s_Valuation _BS Csan CPC 02 &lt;SAP&gt;_Ligadas_Diferenças outubro CAN- (2)_2-DRE_DFC Gerencial" xfId="30020"/>
    <cellStyle name="s_Valuation _BS Csan CPC 02 &lt;SAP&gt;_Ligadas_Diferenças outubro CAN- (2)_2-DRE_DMPL" xfId="30021"/>
    <cellStyle name="s_Valuation _BS Csan CPC 02 &lt;SAP&gt;_Ligadas_Diferenças outubro CAN- (2)_2-DRE_Mapa variáveis" xfId="30022"/>
    <cellStyle name="s_Valuation _BS Csan CPC 02 &lt;SAP&gt;_Ligadas_Diferenças outubro CAN- (2)_2-DRE_Variavel" xfId="30023"/>
    <cellStyle name="s_Valuation _BS Csan CPC 02 &lt;SAP&gt;_Ligadas_Diferenças outubro CAN- (2)_3-Balanço" xfId="30024"/>
    <cellStyle name="s_Valuation _BS Csan CPC 02 &lt;SAP&gt;_Ligadas_Diferenças outubro CAN- (2)_3-Balanço 2" xfId="30025"/>
    <cellStyle name="s_Valuation _BS Csan CPC 02 &lt;SAP&gt;_Ligadas_Diferenças outubro CAN- (2)_3-Balanço 2_15-FINANCEIRAS" xfId="30026"/>
    <cellStyle name="s_Valuation _BS Csan CPC 02 &lt;SAP&gt;_Ligadas_Diferenças outubro CAN- (2)_3-Balanço_1" xfId="30027"/>
    <cellStyle name="s_Valuation _BS Csan CPC 02 &lt;SAP&gt;_Ligadas_Diferenças outubro CAN- (2)_3-Balanço_1_Mapa variáveis" xfId="30028"/>
    <cellStyle name="s_Valuation _BS Csan CPC 02 &lt;SAP&gt;_Ligadas_Diferenças outubro CAN- (2)_3-Balanço_1_Variavel" xfId="30029"/>
    <cellStyle name="s_Valuation _BS Csan CPC 02 &lt;SAP&gt;_Ligadas_Diferenças outubro CAN- (2)_3-Balanço_15-FINANCEIRAS" xfId="30030"/>
    <cellStyle name="s_Valuation _BS Csan CPC 02 &lt;SAP&gt;_Ligadas_Diferenças outubro CAN- (2)_3-Balanço_15-FINANCEIRAS_1" xfId="30031"/>
    <cellStyle name="s_Valuation _BS Csan CPC 02 &lt;SAP&gt;_Ligadas_Diferenças outubro CAN- (2)_3-Balanço_2-DRE" xfId="30032"/>
    <cellStyle name="s_Valuation _BS Csan CPC 02 &lt;SAP&gt;_Ligadas_Diferenças outubro CAN- (2)_3-Balanço_2-DRE 2" xfId="30033"/>
    <cellStyle name="s_Valuation _BS Csan CPC 02 &lt;SAP&gt;_Ligadas_Diferenças outubro CAN- (2)_3-Balanço_2-DRE_3-Balanço" xfId="30034"/>
    <cellStyle name="s_Valuation _BS Csan CPC 02 &lt;SAP&gt;_Ligadas_Diferenças outubro CAN- (2)_3-Balanço_2-DRE_3-Balanço_Mapa variáveis" xfId="30035"/>
    <cellStyle name="s_Valuation _BS Csan CPC 02 &lt;SAP&gt;_Ligadas_Diferenças outubro CAN- (2)_3-Balanço_2-DRE_3-Balanço_Variavel" xfId="30036"/>
    <cellStyle name="s_Valuation _BS Csan CPC 02 &lt;SAP&gt;_Ligadas_Diferenças outubro CAN- (2)_3-Balanço_2-DRE_Dep_Judiciais-Contingências" xfId="30037"/>
    <cellStyle name="s_Valuation _BS Csan CPC 02 &lt;SAP&gt;_Ligadas_Diferenças outubro CAN- (2)_3-Balanço_2-DRE_DFC Gerencial" xfId="30038"/>
    <cellStyle name="s_Valuation _BS Csan CPC 02 &lt;SAP&gt;_Ligadas_Diferenças outubro CAN- (2)_3-Balanço_2-DRE_DMPL" xfId="30039"/>
    <cellStyle name="s_Valuation _BS Csan CPC 02 &lt;SAP&gt;_Ligadas_Diferenças outubro CAN- (2)_3-Balanço_2-DRE_Mapa variáveis" xfId="30040"/>
    <cellStyle name="s_Valuation _BS Csan CPC 02 &lt;SAP&gt;_Ligadas_Diferenças outubro CAN- (2)_3-Balanço_2-DRE_Variavel" xfId="30041"/>
    <cellStyle name="s_Valuation _BS Csan CPC 02 &lt;SAP&gt;_Ligadas_Diferenças outubro CAN- (2)_3-Balanço_3-Balanço" xfId="30042"/>
    <cellStyle name="s_Valuation _BS Csan CPC 02 &lt;SAP&gt;_Ligadas_Diferenças outubro CAN- (2)_3-Balanço_3-Balanço_Mapa variáveis" xfId="30043"/>
    <cellStyle name="s_Valuation _BS Csan CPC 02 &lt;SAP&gt;_Ligadas_Diferenças outubro CAN- (2)_3-Balanço_3-Balanço_Variavel" xfId="30044"/>
    <cellStyle name="s_Valuation _BS Csan CPC 02 &lt;SAP&gt;_Ligadas_Diferenças outubro CAN- (2)_3-Balanço_7-Estoque" xfId="30045"/>
    <cellStyle name="s_Valuation _BS Csan CPC 02 &lt;SAP&gt;_Ligadas_Diferenças outubro CAN- (2)_3-Balanço_Despesas operacionais " xfId="30046"/>
    <cellStyle name="s_Valuation _BS Csan CPC 02 &lt;SAP&gt;_Ligadas_Diferenças outubro CAN- (2)_3-Balanço_Mapa variáveis" xfId="30047"/>
    <cellStyle name="s_Valuation _BS Csan CPC 02 &lt;SAP&gt;_Ligadas_Diferenças outubro CAN- (2)_3-Balanço_P&amp;L Raízen Combs" xfId="30048"/>
    <cellStyle name="s_Valuation _BS Csan CPC 02 &lt;SAP&gt;_Ligadas_Diferenças outubro CAN- (2)_3-Balanço_P&amp;L RUMO" xfId="30049"/>
    <cellStyle name="s_Valuation _BS Csan CPC 02 &lt;SAP&gt;_Ligadas_Diferenças outubro CAN- (2)_3-Balanço_Variavel" xfId="30050"/>
    <cellStyle name="s_Valuation _BS Csan CPC 02 &lt;SAP&gt;_Ligadas_Diferenças outubro CAN- (2)_3-Balanço_Working Capital" xfId="30051"/>
    <cellStyle name="s_Valuation _BS Csan CPC 02 &lt;SAP&gt;_Ligadas_Diferenças outubro CAN- (2)_7-Estoque" xfId="30052"/>
    <cellStyle name="s_Valuation _BS Csan CPC 02 &lt;SAP&gt;_Ligadas_Diferenças outubro CAN- (2)_Balanço" xfId="30053"/>
    <cellStyle name="s_Valuation _BS Csan CPC 02 &lt;SAP&gt;_Ligadas_Diferenças outubro CAN- (2)_Balanço_Despesas operacionais " xfId="30054"/>
    <cellStyle name="s_Valuation _BS Csan CPC 02 &lt;SAP&gt;_Ligadas_Diferenças outubro CAN- (2)_Balanço_Working Capital" xfId="30055"/>
    <cellStyle name="s_Valuation _BS Csan CPC 02 &lt;SAP&gt;_Ligadas_Diferenças outubro CAN- (2)_Despesas operacionais " xfId="30056"/>
    <cellStyle name="s_Valuation _BS Csan CPC 02 &lt;SAP&gt;_Ligadas_Diferenças outubro CAN- (2)_IR Diferido" xfId="30057"/>
    <cellStyle name="s_Valuation _BS Csan CPC 02 &lt;SAP&gt;_Ligadas_Diferenças outubro CAN- (2)_Mapa variáveis" xfId="30058"/>
    <cellStyle name="s_Valuation _BS Csan CPC 02 &lt;SAP&gt;_Ligadas_Diferenças outubro CAN- (2)_P&amp;L Raízen Combs" xfId="30059"/>
    <cellStyle name="s_Valuation _BS Csan CPC 02 &lt;SAP&gt;_Ligadas_Diferenças outubro CAN- (2)_P&amp;L RUMO" xfId="30060"/>
    <cellStyle name="s_Valuation _BS Csan CPC 02 &lt;SAP&gt;_Ligadas_Diferenças outubro CAN- (2)_Variavel" xfId="30061"/>
    <cellStyle name="s_Valuation _BS Csan CPC 02 &lt;SAP&gt;_Ligadas_Diferenças outubro CAN- (2)_Working Capital" xfId="30062"/>
    <cellStyle name="s_Valuation _BS Csan CPC 02 &lt;SAP&gt;_Ligadas_Diferido" xfId="30063"/>
    <cellStyle name="s_Valuation _BS Csan CPC 02 &lt;SAP&gt;_Ligadas_Diferido_Mapa variáveis" xfId="30064"/>
    <cellStyle name="s_Valuation _BS Csan CPC 02 &lt;SAP&gt;_Ligadas_Diferido_Variavel" xfId="30065"/>
    <cellStyle name="s_Valuation _BS Csan CPC 02 &lt;SAP&gt;_Ligadas_Display" xfId="30066"/>
    <cellStyle name="s_Valuation _BS Csan CPC 02 &lt;SAP&gt;_Ligadas_Display 2" xfId="30067"/>
    <cellStyle name="s_Valuation _BS Csan CPC 02 &lt;SAP&gt;_Ligadas_Display 2_15-FINANCEIRAS" xfId="30068"/>
    <cellStyle name="s_Valuation _BS Csan CPC 02 &lt;SAP&gt;_Ligadas_Display 3" xfId="30069"/>
    <cellStyle name="s_Valuation _BS Csan CPC 02 &lt;SAP&gt;_Ligadas_Display 4" xfId="30070"/>
    <cellStyle name="s_Valuation _BS Csan CPC 02 &lt;SAP&gt;_Ligadas_Display_15-FINANCEIRAS" xfId="30071"/>
    <cellStyle name="s_Valuation _BS Csan CPC 02 &lt;SAP&gt;_Ligadas_Display_15-FINANCEIRAS_1" xfId="30072"/>
    <cellStyle name="s_Valuation _BS Csan CPC 02 &lt;SAP&gt;_Ligadas_Display_2-DRE" xfId="30073"/>
    <cellStyle name="s_Valuation _BS Csan CPC 02 &lt;SAP&gt;_Ligadas_Display_2-DRE 2" xfId="30074"/>
    <cellStyle name="s_Valuation _BS Csan CPC 02 &lt;SAP&gt;_Ligadas_Display_2-DRE_3-Balanço" xfId="30075"/>
    <cellStyle name="s_Valuation _BS Csan CPC 02 &lt;SAP&gt;_Ligadas_Display_2-DRE_3-Balanço_Mapa variáveis" xfId="30076"/>
    <cellStyle name="s_Valuation _BS Csan CPC 02 &lt;SAP&gt;_Ligadas_Display_2-DRE_3-Balanço_Variavel" xfId="30077"/>
    <cellStyle name="s_Valuation _BS Csan CPC 02 &lt;SAP&gt;_Ligadas_Display_2-DRE_Dep_Judiciais-Contingências" xfId="30078"/>
    <cellStyle name="s_Valuation _BS Csan CPC 02 &lt;SAP&gt;_Ligadas_Display_2-DRE_DFC Gerencial" xfId="30079"/>
    <cellStyle name="s_Valuation _BS Csan CPC 02 &lt;SAP&gt;_Ligadas_Display_2-DRE_DMPL" xfId="30080"/>
    <cellStyle name="s_Valuation _BS Csan CPC 02 &lt;SAP&gt;_Ligadas_Display_2-DRE_Mapa variáveis" xfId="30081"/>
    <cellStyle name="s_Valuation _BS Csan CPC 02 &lt;SAP&gt;_Ligadas_Display_2-DRE_Variavel" xfId="30082"/>
    <cellStyle name="s_Valuation _BS Csan CPC 02 &lt;SAP&gt;_Ligadas_Display_3-Balanço" xfId="30083"/>
    <cellStyle name="s_Valuation _BS Csan CPC 02 &lt;SAP&gt;_Ligadas_Display_3-Balanço_Mapa variáveis" xfId="30084"/>
    <cellStyle name="s_Valuation _BS Csan CPC 02 &lt;SAP&gt;_Ligadas_Display_3-Balanço_Variavel" xfId="30085"/>
    <cellStyle name="s_Valuation _BS Csan CPC 02 &lt;SAP&gt;_Ligadas_Display_7-Estoque" xfId="30086"/>
    <cellStyle name="s_Valuation _BS Csan CPC 02 &lt;SAP&gt;_Ligadas_Display_Despesas operacionais " xfId="30087"/>
    <cellStyle name="s_Valuation _BS Csan CPC 02 &lt;SAP&gt;_Ligadas_Display_Mapa variáveis" xfId="30088"/>
    <cellStyle name="s_Valuation _BS Csan CPC 02 &lt;SAP&gt;_Ligadas_Display_P&amp;L Raízen Combs" xfId="30089"/>
    <cellStyle name="s_Valuation _BS Csan CPC 02 &lt;SAP&gt;_Ligadas_Display_P&amp;L RUMO" xfId="30090"/>
    <cellStyle name="s_Valuation _BS Csan CPC 02 &lt;SAP&gt;_Ligadas_Display_Variavel" xfId="30091"/>
    <cellStyle name="s_Valuation _BS Csan CPC 02 &lt;SAP&gt;_Ligadas_Display_Working Capital" xfId="30092"/>
    <cellStyle name="s_Valuation _BS Csan CPC 02 &lt;SAP&gt;_Ligadas_FINANCEIRAS" xfId="30093"/>
    <cellStyle name="s_Valuation _BS Csan CPC 02 &lt;SAP&gt;_Ligadas_FINANCEIRAS_Dep_Judiciais-Contingências" xfId="30094"/>
    <cellStyle name="s_Valuation _BS Csan CPC 02 &lt;SAP&gt;_Ligadas_FINANCEIRAS_DFC Gerencial" xfId="30095"/>
    <cellStyle name="s_Valuation _BS Csan CPC 02 &lt;SAP&gt;_Ligadas_FINANCEIRAS_DMPL" xfId="30096"/>
    <cellStyle name="s_Valuation _BS Csan CPC 02 &lt;SAP&gt;_Ligadas_FINANCEIRAS_Mapa variáveis" xfId="30097"/>
    <cellStyle name="s_Valuation _BS Csan CPC 02 &lt;SAP&gt;_Ligadas_FINANCEIRAS_Variavel" xfId="30098"/>
    <cellStyle name="s_Valuation _BS Csan CPC 02 &lt;SAP&gt;_Ligadas_Instrumentos Financeiros" xfId="30099"/>
    <cellStyle name="s_Valuation _BS Csan CPC 02 &lt;SAP&gt;_Ligadas_Instrumentos Financeiros 2" xfId="30100"/>
    <cellStyle name="s_Valuation _BS Csan CPC 02 &lt;SAP&gt;_Ligadas_Instrumentos Financeiros 2_15-FINANCEIRAS" xfId="30101"/>
    <cellStyle name="s_Valuation _BS Csan CPC 02 &lt;SAP&gt;_Ligadas_Instrumentos Financeiros_15-FINANCEIRAS" xfId="30102"/>
    <cellStyle name="s_Valuation _BS Csan CPC 02 &lt;SAP&gt;_Ligadas_Instrumentos Financeiros_15-FINANCEIRAS_1" xfId="30103"/>
    <cellStyle name="s_Valuation _BS Csan CPC 02 &lt;SAP&gt;_Ligadas_Instrumentos Financeiros_2-DRE" xfId="30104"/>
    <cellStyle name="s_Valuation _BS Csan CPC 02 &lt;SAP&gt;_Ligadas_Instrumentos Financeiros_2-DRE 2" xfId="30105"/>
    <cellStyle name="s_Valuation _BS Csan CPC 02 &lt;SAP&gt;_Ligadas_Instrumentos Financeiros_2-DRE_3-Balanço" xfId="30106"/>
    <cellStyle name="s_Valuation _BS Csan CPC 02 &lt;SAP&gt;_Ligadas_Instrumentos Financeiros_2-DRE_3-Balanço_Mapa variáveis" xfId="30107"/>
    <cellStyle name="s_Valuation _BS Csan CPC 02 &lt;SAP&gt;_Ligadas_Instrumentos Financeiros_2-DRE_3-Balanço_Variavel" xfId="30108"/>
    <cellStyle name="s_Valuation _BS Csan CPC 02 &lt;SAP&gt;_Ligadas_Instrumentos Financeiros_2-DRE_Dep_Judiciais-Contingências" xfId="30109"/>
    <cellStyle name="s_Valuation _BS Csan CPC 02 &lt;SAP&gt;_Ligadas_Instrumentos Financeiros_2-DRE_DFC Gerencial" xfId="30110"/>
    <cellStyle name="s_Valuation _BS Csan CPC 02 &lt;SAP&gt;_Ligadas_Instrumentos Financeiros_2-DRE_DMPL" xfId="30111"/>
    <cellStyle name="s_Valuation _BS Csan CPC 02 &lt;SAP&gt;_Ligadas_Instrumentos Financeiros_2-DRE_Mapa variáveis" xfId="30112"/>
    <cellStyle name="s_Valuation _BS Csan CPC 02 &lt;SAP&gt;_Ligadas_Instrumentos Financeiros_2-DRE_Variavel" xfId="30113"/>
    <cellStyle name="s_Valuation _BS Csan CPC 02 &lt;SAP&gt;_Ligadas_Instrumentos Financeiros_3-Balanço" xfId="30114"/>
    <cellStyle name="s_Valuation _BS Csan CPC 02 &lt;SAP&gt;_Ligadas_Instrumentos Financeiros_3-Balanço_Mapa variáveis" xfId="30115"/>
    <cellStyle name="s_Valuation _BS Csan CPC 02 &lt;SAP&gt;_Ligadas_Instrumentos Financeiros_3-Balanço_Variavel" xfId="30116"/>
    <cellStyle name="s_Valuation _BS Csan CPC 02 &lt;SAP&gt;_Ligadas_Instrumentos Financeiros_7-Estoque" xfId="30117"/>
    <cellStyle name="s_Valuation _BS Csan CPC 02 &lt;SAP&gt;_Ligadas_Instrumentos Financeiros_Despesas operacionais " xfId="30118"/>
    <cellStyle name="s_Valuation _BS Csan CPC 02 &lt;SAP&gt;_Ligadas_Instrumentos Financeiros_Mapa variáveis" xfId="30119"/>
    <cellStyle name="s_Valuation _BS Csan CPC 02 &lt;SAP&gt;_Ligadas_Instrumentos Financeiros_P&amp;L Raízen Combs" xfId="30120"/>
    <cellStyle name="s_Valuation _BS Csan CPC 02 &lt;SAP&gt;_Ligadas_Instrumentos Financeiros_P&amp;L RUMO" xfId="30121"/>
    <cellStyle name="s_Valuation _BS Csan CPC 02 &lt;SAP&gt;_Ligadas_Instrumentos Financeiros_Variavel" xfId="30122"/>
    <cellStyle name="s_Valuation _BS Csan CPC 02 &lt;SAP&gt;_Ligadas_Instrumentos Financeiros_Working Capital" xfId="30123"/>
    <cellStyle name="s_Valuation _BS Csan CPC 02 &lt;SAP&gt;_Ligadas_IR Diferido" xfId="30124"/>
    <cellStyle name="s_Valuation _BS Csan CPC 02 &lt;SAP&gt;_Ligadas_Ir e CS Ativo Jun 2011 (2)" xfId="30125"/>
    <cellStyle name="s_Valuation _BS Csan CPC 02 &lt;SAP&gt;_Ligadas_Ir e CS Ativo Jun 2011 (2)_Mapa variáveis" xfId="30126"/>
    <cellStyle name="s_Valuation _BS Csan CPC 02 &lt;SAP&gt;_Ligadas_Ir e CS Ativo Jun 2011 (2)_Variavel" xfId="30127"/>
    <cellStyle name="s_Valuation _BS Csan CPC 02 &lt;SAP&gt;_Ligadas_Ir e CS Ativo Mar 2010 (Ifrs)" xfId="30128"/>
    <cellStyle name="s_Valuation _BS Csan CPC 02 &lt;SAP&gt;_Ligadas_Ir e CS Ativo Mar 2010 (Ifrs)_Mapa variáveis" xfId="30129"/>
    <cellStyle name="s_Valuation _BS Csan CPC 02 &lt;SAP&gt;_Ligadas_Ir e CS Ativo Mar 2010 (Ifrs)_Variavel" xfId="30130"/>
    <cellStyle name="s_Valuation _BS Csan CPC 02 &lt;SAP&gt;_Ligadas_Ir e CS Dez 2011 Cosan Novo" xfId="30131"/>
    <cellStyle name="s_Valuation _BS Csan CPC 02 &lt;SAP&gt;_Ligadas_Ir e CS Dez 2011 Cosan Novo_Mapa variáveis" xfId="30132"/>
    <cellStyle name="s_Valuation _BS Csan CPC 02 &lt;SAP&gt;_Ligadas_Ir e CS Dez 2011 Cosan Novo_Variavel" xfId="30133"/>
    <cellStyle name="s_Valuation _BS Csan CPC 02 &lt;SAP&gt;_Ligadas_Ir e CS EAB Set 2011" xfId="30134"/>
    <cellStyle name="s_Valuation _BS Csan CPC 02 &lt;SAP&gt;_Ligadas_Ir e CS EAB Set 2011_Mapa variáveis" xfId="30135"/>
    <cellStyle name="s_Valuation _BS Csan CPC 02 &lt;SAP&gt;_Ligadas_Ir e CS EAB Set 2011_Variavel" xfId="30136"/>
    <cellStyle name="s_Valuation _BS Csan CPC 02 &lt;SAP&gt;_Ligadas_Ir e CS Jun 2011 Cosan" xfId="30137"/>
    <cellStyle name="s_Valuation _BS Csan CPC 02 &lt;SAP&gt;_Ligadas_Ir e CS Jun 2011 Cosan_Mapa variáveis" xfId="30138"/>
    <cellStyle name="s_Valuation _BS Csan CPC 02 &lt;SAP&gt;_Ligadas_Ir e CS Jun 2011 Cosan_Variavel" xfId="30139"/>
    <cellStyle name="s_Valuation _BS Csan CPC 02 &lt;SAP&gt;_Ligadas_Ir e CS Mai 2011 Cosan" xfId="30140"/>
    <cellStyle name="s_Valuation _BS Csan CPC 02 &lt;SAP&gt;_Ligadas_Ir e CS Mai 2011 Cosan_Mapa variáveis" xfId="30141"/>
    <cellStyle name="s_Valuation _BS Csan CPC 02 &lt;SAP&gt;_Ligadas_Ir e CS Mai 2011 Cosan_Variavel" xfId="30142"/>
    <cellStyle name="s_Valuation _BS Csan CPC 02 &lt;SAP&gt;_Ligadas_Ir e CS Rumo Set 2011" xfId="30143"/>
    <cellStyle name="s_Valuation _BS Csan CPC 02 &lt;SAP&gt;_Ligadas_Ir e CS Rumo Set 2011_Mapa variáveis" xfId="30144"/>
    <cellStyle name="s_Valuation _BS Csan CPC 02 &lt;SAP&gt;_Ligadas_Ir e CS Rumo Set 2011_Variavel" xfId="30145"/>
    <cellStyle name="s_Valuation _BS Csan CPC 02 &lt;SAP&gt;_Ligadas_Ir e CS Set 2011 Cosan Novo" xfId="30146"/>
    <cellStyle name="s_Valuation _BS Csan CPC 02 &lt;SAP&gt;_Ligadas_Ir e CS Set 2011 Cosan Novo_Mapa variáveis" xfId="30147"/>
    <cellStyle name="s_Valuation _BS Csan CPC 02 &lt;SAP&gt;_Ligadas_Ir e CS Set 2011 Cosan Novo_Variavel" xfId="30148"/>
    <cellStyle name="s_Valuation _BS Csan CPC 02 &lt;SAP&gt;_Ligadas_Mapa 3T12" xfId="30149"/>
    <cellStyle name="s_Valuation _BS Csan CPC 02 &lt;SAP&gt;_Ligadas_Mapa 3T12 2" xfId="30150"/>
    <cellStyle name="s_Valuation _BS Csan CPC 02 &lt;SAP&gt;_Ligadas_Mapa 3T12 2_15-FINANCEIRAS" xfId="30151"/>
    <cellStyle name="s_Valuation _BS Csan CPC 02 &lt;SAP&gt;_Ligadas_Mapa 3T12_15-FINANCEIRAS" xfId="30152"/>
    <cellStyle name="s_Valuation _BS Csan CPC 02 &lt;SAP&gt;_Ligadas_Mapa 3T12_15-FINANCEIRAS_1" xfId="30153"/>
    <cellStyle name="s_Valuation _BS Csan CPC 02 &lt;SAP&gt;_Ligadas_Mapa 3T12_2-DRE" xfId="30154"/>
    <cellStyle name="s_Valuation _BS Csan CPC 02 &lt;SAP&gt;_Ligadas_Mapa 3T12_2-DRE 2" xfId="30155"/>
    <cellStyle name="s_Valuation _BS Csan CPC 02 &lt;SAP&gt;_Ligadas_Mapa 3T12_2-DRE_3-Balanço" xfId="30156"/>
    <cellStyle name="s_Valuation _BS Csan CPC 02 &lt;SAP&gt;_Ligadas_Mapa 3T12_2-DRE_3-Balanço_Mapa variáveis" xfId="30157"/>
    <cellStyle name="s_Valuation _BS Csan CPC 02 &lt;SAP&gt;_Ligadas_Mapa 3T12_2-DRE_3-Balanço_Variavel" xfId="30158"/>
    <cellStyle name="s_Valuation _BS Csan CPC 02 &lt;SAP&gt;_Ligadas_Mapa 3T12_2-DRE_Dep_Judiciais-Contingências" xfId="30159"/>
    <cellStyle name="s_Valuation _BS Csan CPC 02 &lt;SAP&gt;_Ligadas_Mapa 3T12_2-DRE_DFC Gerencial" xfId="30160"/>
    <cellStyle name="s_Valuation _BS Csan CPC 02 &lt;SAP&gt;_Ligadas_Mapa 3T12_2-DRE_DMPL" xfId="30161"/>
    <cellStyle name="s_Valuation _BS Csan CPC 02 &lt;SAP&gt;_Ligadas_Mapa 3T12_2-DRE_Mapa variáveis" xfId="30162"/>
    <cellStyle name="s_Valuation _BS Csan CPC 02 &lt;SAP&gt;_Ligadas_Mapa 3T12_2-DRE_Variavel" xfId="30163"/>
    <cellStyle name="s_Valuation _BS Csan CPC 02 &lt;SAP&gt;_Ligadas_Mapa 3T12_3-Balanço" xfId="30164"/>
    <cellStyle name="s_Valuation _BS Csan CPC 02 &lt;SAP&gt;_Ligadas_Mapa 3T12_3-Balanço_Mapa variáveis" xfId="30165"/>
    <cellStyle name="s_Valuation _BS Csan CPC 02 &lt;SAP&gt;_Ligadas_Mapa 3T12_3-Balanço_Variavel" xfId="30166"/>
    <cellStyle name="s_Valuation _BS Csan CPC 02 &lt;SAP&gt;_Ligadas_Mapa 3T12_Dep_Judiciais-Contingências" xfId="30167"/>
    <cellStyle name="s_Valuation _BS Csan CPC 02 &lt;SAP&gt;_Ligadas_Mapa 3T12_DFC Gerencial" xfId="30168"/>
    <cellStyle name="s_Valuation _BS Csan CPC 02 &lt;SAP&gt;_Ligadas_Mapa 3T12_DMPL" xfId="30169"/>
    <cellStyle name="s_Valuation _BS Csan CPC 02 &lt;SAP&gt;_Ligadas_Mapa 3T12_Mapa variáveis" xfId="30170"/>
    <cellStyle name="s_Valuation _BS Csan CPC 02 &lt;SAP&gt;_Ligadas_Mapa 3T12_P&amp;L RUMO" xfId="30171"/>
    <cellStyle name="s_Valuation _BS Csan CPC 02 &lt;SAP&gt;_Ligadas_Mapa 3T12_Variavel" xfId="30172"/>
    <cellStyle name="s_Valuation _BS Csan CPC 02 &lt;SAP&gt;_Ligadas_Mapa variáveis" xfId="30173"/>
    <cellStyle name="s_Valuation _BS Csan CPC 02 &lt;SAP&gt;_Ligadas_Mapa variáveis_1" xfId="30174"/>
    <cellStyle name="s_Valuation _BS Csan CPC 02 &lt;SAP&gt;_Ligadas_Mapa Variáveis_Mapa variáveis" xfId="30175"/>
    <cellStyle name="s_Valuation _BS Csan CPC 02 &lt;SAP&gt;_Ligadas_P&amp;L" xfId="30176"/>
    <cellStyle name="s_Valuation _BS Csan CPC 02 &lt;SAP&gt;_Ligadas_P&amp;L Raízen Combs" xfId="30177"/>
    <cellStyle name="s_Valuation _BS Csan CPC 02 &lt;SAP&gt;_Ligadas_P&amp;L RUMO" xfId="30178"/>
    <cellStyle name="s_Valuation _BS Csan CPC 02 &lt;SAP&gt;_Ligadas_Plan2" xfId="30179"/>
    <cellStyle name="s_Valuation _BS Csan CPC 02 &lt;SAP&gt;_Ligadas_Plan2 2" xfId="30180"/>
    <cellStyle name="s_Valuation _BS Csan CPC 02 &lt;SAP&gt;_Ligadas_Plan2 2_15-FINANCEIRAS" xfId="30181"/>
    <cellStyle name="s_Valuation _BS Csan CPC 02 &lt;SAP&gt;_Ligadas_Plan2 2_Mapa variáveis" xfId="30182"/>
    <cellStyle name="s_Valuation _BS Csan CPC 02 &lt;SAP&gt;_Ligadas_Plan2 2_Variavel" xfId="30183"/>
    <cellStyle name="s_Valuation _BS Csan CPC 02 &lt;SAP&gt;_Ligadas_Plan2 3" xfId="30184"/>
    <cellStyle name="s_Valuation _BS Csan CPC 02 &lt;SAP&gt;_Ligadas_Plan2 4" xfId="30185"/>
    <cellStyle name="s_Valuation _BS Csan CPC 02 &lt;SAP&gt;_Ligadas_Plan2_15-FINANCEIRAS" xfId="30186"/>
    <cellStyle name="s_Valuation _BS Csan CPC 02 &lt;SAP&gt;_Ligadas_Plan2_15-FINANCEIRAS_1" xfId="30187"/>
    <cellStyle name="s_Valuation _BS Csan CPC 02 &lt;SAP&gt;_Ligadas_Plan2_2-DRE" xfId="30188"/>
    <cellStyle name="s_Valuation _BS Csan CPC 02 &lt;SAP&gt;_Ligadas_Plan2_2-DRE 2" xfId="30189"/>
    <cellStyle name="s_Valuation _BS Csan CPC 02 &lt;SAP&gt;_Ligadas_Plan2_2-DRE_3-Balanço" xfId="30190"/>
    <cellStyle name="s_Valuation _BS Csan CPC 02 &lt;SAP&gt;_Ligadas_Plan2_2-DRE_3-Balanço_Mapa variáveis" xfId="30191"/>
    <cellStyle name="s_Valuation _BS Csan CPC 02 &lt;SAP&gt;_Ligadas_Plan2_2-DRE_3-Balanço_Variavel" xfId="30192"/>
    <cellStyle name="s_Valuation _BS Csan CPC 02 &lt;SAP&gt;_Ligadas_Plan2_2-DRE_Dep_Judiciais-Contingências" xfId="30193"/>
    <cellStyle name="s_Valuation _BS Csan CPC 02 &lt;SAP&gt;_Ligadas_Plan2_2-DRE_DFC Gerencial" xfId="30194"/>
    <cellStyle name="s_Valuation _BS Csan CPC 02 &lt;SAP&gt;_Ligadas_Plan2_2-DRE_DMPL" xfId="30195"/>
    <cellStyle name="s_Valuation _BS Csan CPC 02 &lt;SAP&gt;_Ligadas_Plan2_2-DRE_Mapa variáveis" xfId="30196"/>
    <cellStyle name="s_Valuation _BS Csan CPC 02 &lt;SAP&gt;_Ligadas_Plan2_2-DRE_Variavel" xfId="30197"/>
    <cellStyle name="s_Valuation _BS Csan CPC 02 &lt;SAP&gt;_Ligadas_Plan2_3-Balanço" xfId="30198"/>
    <cellStyle name="s_Valuation _BS Csan CPC 02 &lt;SAP&gt;_Ligadas_Plan2_3-Balanço_Mapa variáveis" xfId="30199"/>
    <cellStyle name="s_Valuation _BS Csan CPC 02 &lt;SAP&gt;_Ligadas_Plan2_3-Balanço_Variavel" xfId="30200"/>
    <cellStyle name="s_Valuation _BS Csan CPC 02 &lt;SAP&gt;_Ligadas_Plan2_7-Estoque" xfId="30201"/>
    <cellStyle name="s_Valuation _BS Csan CPC 02 &lt;SAP&gt;_Ligadas_Plan2_Base Junho" xfId="30202"/>
    <cellStyle name="s_Valuation _BS Csan CPC 02 &lt;SAP&gt;_Ligadas_Plan2_Base Junho_Base Julho" xfId="30203"/>
    <cellStyle name="s_Valuation _BS Csan CPC 02 &lt;SAP&gt;_Ligadas_Plan2_Base Junho_Base Julho_Mapa variáveis" xfId="30204"/>
    <cellStyle name="s_Valuation _BS Csan CPC 02 &lt;SAP&gt;_Ligadas_Plan2_Base Junho_Base Julho_Taxa Efetiva Cosan - Acumulado até Setembro 2011" xfId="30205"/>
    <cellStyle name="s_Valuation _BS Csan CPC 02 &lt;SAP&gt;_Ligadas_Plan2_Base Junho_Base Julho_Taxa Efetiva Cosan - Acumulado até Setembro 2011_Mapa variáveis" xfId="30206"/>
    <cellStyle name="s_Valuation _BS Csan CPC 02 &lt;SAP&gt;_Ligadas_Plan2_Base Junho_Base Julho_Taxa Efetiva Cosan - Acumulado até Setembro 2011_Variavel" xfId="30207"/>
    <cellStyle name="s_Valuation _BS Csan CPC 02 &lt;SAP&gt;_Ligadas_Plan2_Base Junho_Base Julho_Variavel" xfId="30208"/>
    <cellStyle name="s_Valuation _BS Csan CPC 02 &lt;SAP&gt;_Ligadas_Plan2_Base Junho_Mapa variáveis" xfId="30209"/>
    <cellStyle name="s_Valuation _BS Csan CPC 02 &lt;SAP&gt;_Ligadas_Plan2_Base Junho_Variavel" xfId="30210"/>
    <cellStyle name="s_Valuation _BS Csan CPC 02 &lt;SAP&gt;_Ligadas_Plan2_Despesas operacionais " xfId="30211"/>
    <cellStyle name="s_Valuation _BS Csan CPC 02 &lt;SAP&gt;_Ligadas_Plan2_IR Diferido" xfId="30212"/>
    <cellStyle name="s_Valuation _BS Csan CPC 02 &lt;SAP&gt;_Ligadas_Plan2_Mapa variáveis" xfId="30213"/>
    <cellStyle name="s_Valuation _BS Csan CPC 02 &lt;SAP&gt;_Ligadas_Plan2_P&amp;L Raízen Combs" xfId="30214"/>
    <cellStyle name="s_Valuation _BS Csan CPC 02 &lt;SAP&gt;_Ligadas_Plan2_P&amp;L RUMO" xfId="30215"/>
    <cellStyle name="s_Valuation _BS Csan CPC 02 &lt;SAP&gt;_Ligadas_Plan2_Taxa Efetiva Cosan - Acumulado até Setembro 2011" xfId="30216"/>
    <cellStyle name="s_Valuation _BS Csan CPC 02 &lt;SAP&gt;_Ligadas_Plan2_Taxa Efetiva Cosan - Acumulado até Setembro 2011_Mapa variáveis" xfId="30217"/>
    <cellStyle name="s_Valuation _BS Csan CPC 02 &lt;SAP&gt;_Ligadas_Plan2_Taxa Efetiva Cosan - Acumulado até Setembro 2011_Variavel" xfId="30218"/>
    <cellStyle name="s_Valuation _BS Csan CPC 02 &lt;SAP&gt;_Ligadas_Plan2_Variavel" xfId="30219"/>
    <cellStyle name="s_Valuation _BS Csan CPC 02 &lt;SAP&gt;_Ligadas_Plan2_Working Capital" xfId="30220"/>
    <cellStyle name="s_Valuation _BS Csan CPC 02 &lt;SAP&gt;_Ligadas_Query C.Custos SF 10-11" xfId="30221"/>
    <cellStyle name="s_Valuation _BS Csan CPC 02 &lt;SAP&gt;_Ligadas_Query C.Custos SF 10-11 2" xfId="30222"/>
    <cellStyle name="s_Valuation _BS Csan CPC 02 &lt;SAP&gt;_Ligadas_Query C.Custos SF 10-11 2_15-FINANCEIRAS" xfId="30223"/>
    <cellStyle name="s_Valuation _BS Csan CPC 02 &lt;SAP&gt;_Ligadas_Query C.Custos SF 10-11 2_Mapa variáveis" xfId="30224"/>
    <cellStyle name="s_Valuation _BS Csan CPC 02 &lt;SAP&gt;_Ligadas_Query C.Custos SF 10-11 2_Variavel" xfId="30225"/>
    <cellStyle name="s_Valuation _BS Csan CPC 02 &lt;SAP&gt;_Ligadas_Query C.Custos SF 10-11 3" xfId="30226"/>
    <cellStyle name="s_Valuation _BS Csan CPC 02 &lt;SAP&gt;_Ligadas_Query C.Custos SF 10-11_15-FINANCEIRAS" xfId="30227"/>
    <cellStyle name="s_Valuation _BS Csan CPC 02 &lt;SAP&gt;_Ligadas_Query C.Custos SF 10-11_15-FINANCEIRAS_1" xfId="30228"/>
    <cellStyle name="s_Valuation _BS Csan CPC 02 &lt;SAP&gt;_Ligadas_Query C.Custos SF 10-11_2-DRE" xfId="30229"/>
    <cellStyle name="s_Valuation _BS Csan CPC 02 &lt;SAP&gt;_Ligadas_Query C.Custos SF 10-11_2-DRE 2" xfId="30230"/>
    <cellStyle name="s_Valuation _BS Csan CPC 02 &lt;SAP&gt;_Ligadas_Query C.Custos SF 10-11_2-DRE_3-Balanço" xfId="30231"/>
    <cellStyle name="s_Valuation _BS Csan CPC 02 &lt;SAP&gt;_Ligadas_Query C.Custos SF 10-11_2-DRE_3-Balanço_Mapa variáveis" xfId="30232"/>
    <cellStyle name="s_Valuation _BS Csan CPC 02 &lt;SAP&gt;_Ligadas_Query C.Custos SF 10-11_2-DRE_3-Balanço_Variavel" xfId="30233"/>
    <cellStyle name="s_Valuation _BS Csan CPC 02 &lt;SAP&gt;_Ligadas_Query C.Custos SF 10-11_2-DRE_Dep_Judiciais-Contingências" xfId="30234"/>
    <cellStyle name="s_Valuation _BS Csan CPC 02 &lt;SAP&gt;_Ligadas_Query C.Custos SF 10-11_2-DRE_DFC Gerencial" xfId="30235"/>
    <cellStyle name="s_Valuation _BS Csan CPC 02 &lt;SAP&gt;_Ligadas_Query C.Custos SF 10-11_2-DRE_DMPL" xfId="30236"/>
    <cellStyle name="s_Valuation _BS Csan CPC 02 &lt;SAP&gt;_Ligadas_Query C.Custos SF 10-11_2-DRE_Mapa variáveis" xfId="30237"/>
    <cellStyle name="s_Valuation _BS Csan CPC 02 &lt;SAP&gt;_Ligadas_Query C.Custos SF 10-11_2-DRE_Variavel" xfId="30238"/>
    <cellStyle name="s_Valuation _BS Csan CPC 02 &lt;SAP&gt;_Ligadas_Query C.Custos SF 10-11_3-Balanço" xfId="30239"/>
    <cellStyle name="s_Valuation _BS Csan CPC 02 &lt;SAP&gt;_Ligadas_Query C.Custos SF 10-11_3-Balanço 2" xfId="30240"/>
    <cellStyle name="s_Valuation _BS Csan CPC 02 &lt;SAP&gt;_Ligadas_Query C.Custos SF 10-11_3-Balanço 2_15-FINANCEIRAS" xfId="30241"/>
    <cellStyle name="s_Valuation _BS Csan CPC 02 &lt;SAP&gt;_Ligadas_Query C.Custos SF 10-11_3-Balanço_1" xfId="30242"/>
    <cellStyle name="s_Valuation _BS Csan CPC 02 &lt;SAP&gt;_Ligadas_Query C.Custos SF 10-11_3-Balanço_1_Mapa variáveis" xfId="30243"/>
    <cellStyle name="s_Valuation _BS Csan CPC 02 &lt;SAP&gt;_Ligadas_Query C.Custos SF 10-11_3-Balanço_1_Variavel" xfId="30244"/>
    <cellStyle name="s_Valuation _BS Csan CPC 02 &lt;SAP&gt;_Ligadas_Query C.Custos SF 10-11_3-Balanço_15-FINANCEIRAS" xfId="30245"/>
    <cellStyle name="s_Valuation _BS Csan CPC 02 &lt;SAP&gt;_Ligadas_Query C.Custos SF 10-11_3-Balanço_15-FINANCEIRAS_1" xfId="30246"/>
    <cellStyle name="s_Valuation _BS Csan CPC 02 &lt;SAP&gt;_Ligadas_Query C.Custos SF 10-11_3-Balanço_2-DRE" xfId="30247"/>
    <cellStyle name="s_Valuation _BS Csan CPC 02 &lt;SAP&gt;_Ligadas_Query C.Custos SF 10-11_3-Balanço_2-DRE 2" xfId="30248"/>
    <cellStyle name="s_Valuation _BS Csan CPC 02 &lt;SAP&gt;_Ligadas_Query C.Custos SF 10-11_3-Balanço_2-DRE_3-Balanço" xfId="30249"/>
    <cellStyle name="s_Valuation _BS Csan CPC 02 &lt;SAP&gt;_Ligadas_Query C.Custos SF 10-11_3-Balanço_2-DRE_3-Balanço_Mapa variáveis" xfId="30250"/>
    <cellStyle name="s_Valuation _BS Csan CPC 02 &lt;SAP&gt;_Ligadas_Query C.Custos SF 10-11_3-Balanço_2-DRE_3-Balanço_Variavel" xfId="30251"/>
    <cellStyle name="s_Valuation _BS Csan CPC 02 &lt;SAP&gt;_Ligadas_Query C.Custos SF 10-11_3-Balanço_2-DRE_Dep_Judiciais-Contingências" xfId="30252"/>
    <cellStyle name="s_Valuation _BS Csan CPC 02 &lt;SAP&gt;_Ligadas_Query C.Custos SF 10-11_3-Balanço_2-DRE_DFC Gerencial" xfId="30253"/>
    <cellStyle name="s_Valuation _BS Csan CPC 02 &lt;SAP&gt;_Ligadas_Query C.Custos SF 10-11_3-Balanço_2-DRE_DMPL" xfId="30254"/>
    <cellStyle name="s_Valuation _BS Csan CPC 02 &lt;SAP&gt;_Ligadas_Query C.Custos SF 10-11_3-Balanço_2-DRE_Mapa variáveis" xfId="30255"/>
    <cellStyle name="s_Valuation _BS Csan CPC 02 &lt;SAP&gt;_Ligadas_Query C.Custos SF 10-11_3-Balanço_2-DRE_Variavel" xfId="30256"/>
    <cellStyle name="s_Valuation _BS Csan CPC 02 &lt;SAP&gt;_Ligadas_Query C.Custos SF 10-11_3-Balanço_3-Balanço" xfId="30257"/>
    <cellStyle name="s_Valuation _BS Csan CPC 02 &lt;SAP&gt;_Ligadas_Query C.Custos SF 10-11_3-Balanço_3-Balanço_Mapa variáveis" xfId="30258"/>
    <cellStyle name="s_Valuation _BS Csan CPC 02 &lt;SAP&gt;_Ligadas_Query C.Custos SF 10-11_3-Balanço_3-Balanço_Variavel" xfId="30259"/>
    <cellStyle name="s_Valuation _BS Csan CPC 02 &lt;SAP&gt;_Ligadas_Query C.Custos SF 10-11_3-Balanço_7-Estoque" xfId="30260"/>
    <cellStyle name="s_Valuation _BS Csan CPC 02 &lt;SAP&gt;_Ligadas_Query C.Custos SF 10-11_3-Balanço_Despesas operacionais " xfId="30261"/>
    <cellStyle name="s_Valuation _BS Csan CPC 02 &lt;SAP&gt;_Ligadas_Query C.Custos SF 10-11_3-Balanço_Mapa variáveis" xfId="30262"/>
    <cellStyle name="s_Valuation _BS Csan CPC 02 &lt;SAP&gt;_Ligadas_Query C.Custos SF 10-11_3-Balanço_P&amp;L Raízen Combs" xfId="30263"/>
    <cellStyle name="s_Valuation _BS Csan CPC 02 &lt;SAP&gt;_Ligadas_Query C.Custos SF 10-11_3-Balanço_P&amp;L RUMO" xfId="30264"/>
    <cellStyle name="s_Valuation _BS Csan CPC 02 &lt;SAP&gt;_Ligadas_Query C.Custos SF 10-11_3-Balanço_Variavel" xfId="30265"/>
    <cellStyle name="s_Valuation _BS Csan CPC 02 &lt;SAP&gt;_Ligadas_Query C.Custos SF 10-11_3-Balanço_Working Capital" xfId="30266"/>
    <cellStyle name="s_Valuation _BS Csan CPC 02 &lt;SAP&gt;_Ligadas_Query C.Custos SF 10-11_7-Estoque" xfId="30267"/>
    <cellStyle name="s_Valuation _BS Csan CPC 02 &lt;SAP&gt;_Ligadas_Query C.Custos SF 10-11_Balanço" xfId="30268"/>
    <cellStyle name="s_Valuation _BS Csan CPC 02 &lt;SAP&gt;_Ligadas_Query C.Custos SF 10-11_Balanço_Despesas operacionais " xfId="30269"/>
    <cellStyle name="s_Valuation _BS Csan CPC 02 &lt;SAP&gt;_Ligadas_Query C.Custos SF 10-11_Balanço_Working Capital" xfId="30270"/>
    <cellStyle name="s_Valuation _BS Csan CPC 02 &lt;SAP&gt;_Ligadas_Query C.Custos SF 10-11_Despesas operacionais " xfId="30271"/>
    <cellStyle name="s_Valuation _BS Csan CPC 02 &lt;SAP&gt;_Ligadas_Query C.Custos SF 10-11_IR Diferido" xfId="30272"/>
    <cellStyle name="s_Valuation _BS Csan CPC 02 &lt;SAP&gt;_Ligadas_Query C.Custos SF 10-11_Mapa variáveis" xfId="30273"/>
    <cellStyle name="s_Valuation _BS Csan CPC 02 &lt;SAP&gt;_Ligadas_Query C.Custos SF 10-11_P&amp;L Raízen Combs" xfId="30274"/>
    <cellStyle name="s_Valuation _BS Csan CPC 02 &lt;SAP&gt;_Ligadas_Query C.Custos SF 10-11_P&amp;L RUMO" xfId="30275"/>
    <cellStyle name="s_Valuation _BS Csan CPC 02 &lt;SAP&gt;_Ligadas_Query C.Custos SF 10-11_Variavel" xfId="30276"/>
    <cellStyle name="s_Valuation _BS Csan CPC 02 &lt;SAP&gt;_Ligadas_Query C.Custos SF 10-11_Working Capital" xfId="30277"/>
    <cellStyle name="s_Valuation _BS Csan CPC 02 &lt;SAP&gt;_Ligadas_Set 11 Cosan" xfId="30278"/>
    <cellStyle name="s_Valuation _BS Csan CPC 02 &lt;SAP&gt;_Ligadas_Set 11 Cosan_Mapa variáveis" xfId="30279"/>
    <cellStyle name="s_Valuation _BS Csan CPC 02 &lt;SAP&gt;_Ligadas_Set 11 Cosan_Variavel" xfId="30280"/>
    <cellStyle name="s_Valuation _BS Csan CPC 02 &lt;SAP&gt;_Ligadas_Variavel" xfId="30281"/>
    <cellStyle name="s_Valuation _BS Csan CPC 02 &lt;SAP&gt;_Ligadas_Verificar - 13-Comerciais" xfId="30282"/>
    <cellStyle name="s_Valuation _BS Csan CPC 02 &lt;SAP&gt;_Ligadas_Verificar - 13-Comerciais 2" xfId="30283"/>
    <cellStyle name="s_Valuation _BS Csan CPC 02 &lt;SAP&gt;_Ligadas_Verificar - 13-Comerciais 2_15-FINANCEIRAS" xfId="30284"/>
    <cellStyle name="s_Valuation _BS Csan CPC 02 &lt;SAP&gt;_Ligadas_Verificar - 13-Comerciais_15-FINANCEIRAS" xfId="30285"/>
    <cellStyle name="s_Valuation _BS Csan CPC 02 &lt;SAP&gt;_Ligadas_Verificar - 13-Comerciais_15-FINANCEIRAS_1" xfId="30286"/>
    <cellStyle name="s_Valuation _BS Csan CPC 02 &lt;SAP&gt;_Ligadas_Verificar - 13-Comerciais_3-Balanço" xfId="30287"/>
    <cellStyle name="s_Valuation _BS Csan CPC 02 &lt;SAP&gt;_Ligadas_Working Capital" xfId="30288"/>
    <cellStyle name="s_Valuation _BS Csan CPC 02 &lt;SAP&gt;_Mapa 3T12" xfId="30289"/>
    <cellStyle name="s_Valuation _BS Csan CPC 02 &lt;SAP&gt;_Mapa 3T12 2" xfId="30290"/>
    <cellStyle name="s_Valuation _BS Csan CPC 02 &lt;SAP&gt;_Mapa 3T12 2_15-FINANCEIRAS" xfId="30291"/>
    <cellStyle name="s_Valuation _BS Csan CPC 02 &lt;SAP&gt;_Mapa 3T12_15-FINANCEIRAS" xfId="30292"/>
    <cellStyle name="s_Valuation _BS Csan CPC 02 &lt;SAP&gt;_Mapa 3T12_15-FINANCEIRAS_1" xfId="30293"/>
    <cellStyle name="s_Valuation _BS Csan CPC 02 &lt;SAP&gt;_Mapa 3T12_2-DRE" xfId="30294"/>
    <cellStyle name="s_Valuation _BS Csan CPC 02 &lt;SAP&gt;_Mapa 3T12_2-DRE 2" xfId="30295"/>
    <cellStyle name="s_Valuation _BS Csan CPC 02 &lt;SAP&gt;_Mapa 3T12_2-DRE_3-Balanço" xfId="30296"/>
    <cellStyle name="s_Valuation _BS Csan CPC 02 &lt;SAP&gt;_Mapa 3T12_2-DRE_3-Balanço_Mapa variáveis" xfId="30297"/>
    <cellStyle name="s_Valuation _BS Csan CPC 02 &lt;SAP&gt;_Mapa 3T12_2-DRE_3-Balanço_Variavel" xfId="30298"/>
    <cellStyle name="s_Valuation _BS Csan CPC 02 &lt;SAP&gt;_Mapa 3T12_2-DRE_Dep_Judiciais-Contingências" xfId="30299"/>
    <cellStyle name="s_Valuation _BS Csan CPC 02 &lt;SAP&gt;_Mapa 3T12_2-DRE_DFC Gerencial" xfId="30300"/>
    <cellStyle name="s_Valuation _BS Csan CPC 02 &lt;SAP&gt;_Mapa 3T12_2-DRE_DMPL" xfId="30301"/>
    <cellStyle name="s_Valuation _BS Csan CPC 02 &lt;SAP&gt;_Mapa 3T12_2-DRE_Mapa variáveis" xfId="30302"/>
    <cellStyle name="s_Valuation _BS Csan CPC 02 &lt;SAP&gt;_Mapa 3T12_2-DRE_Variavel" xfId="30303"/>
    <cellStyle name="s_Valuation _BS Csan CPC 02 &lt;SAP&gt;_Mapa 3T12_3-Balanço" xfId="30304"/>
    <cellStyle name="s_Valuation _BS Csan CPC 02 &lt;SAP&gt;_Mapa 3T12_3-Balanço_Mapa variáveis" xfId="30305"/>
    <cellStyle name="s_Valuation _BS Csan CPC 02 &lt;SAP&gt;_Mapa 3T12_3-Balanço_Variavel" xfId="30306"/>
    <cellStyle name="s_Valuation _BS Csan CPC 02 &lt;SAP&gt;_Mapa 3T12_Dep_Judiciais-Contingências" xfId="30307"/>
    <cellStyle name="s_Valuation _BS Csan CPC 02 &lt;SAP&gt;_Mapa 3T12_DFC Gerencial" xfId="30308"/>
    <cellStyle name="s_Valuation _BS Csan CPC 02 &lt;SAP&gt;_Mapa 3T12_DMPL" xfId="30309"/>
    <cellStyle name="s_Valuation _BS Csan CPC 02 &lt;SAP&gt;_Mapa 3T12_Mapa variáveis" xfId="30310"/>
    <cellStyle name="s_Valuation _BS Csan CPC 02 &lt;SAP&gt;_Mapa 3T12_P&amp;L RUMO" xfId="30311"/>
    <cellStyle name="s_Valuation _BS Csan CPC 02 &lt;SAP&gt;_Mapa 3T12_Variavel" xfId="30312"/>
    <cellStyle name="s_Valuation _BS Csan CPC 02 &lt;SAP&gt;_Mapa variáveis" xfId="30313"/>
    <cellStyle name="s_Valuation _BS Csan CPC 02 &lt;SAP&gt;_Mapa variáveis_1" xfId="30314"/>
    <cellStyle name="s_Valuation _BS Csan CPC 02 &lt;SAP&gt;_Mapa Variáveis_Mapa variáveis" xfId="30315"/>
    <cellStyle name="s_Valuation _BS Csan CPC 02 &lt;SAP&gt;_Modelo kardex_Abril 10-11_Alcool_v 1.1" xfId="30316"/>
    <cellStyle name="s_Valuation _BS Csan CPC 02 &lt;SAP&gt;_Modelo kardex_Abril 10-11_Alcool_v 1.1 2" xfId="30317"/>
    <cellStyle name="s_Valuation _BS Csan CPC 02 &lt;SAP&gt;_Modelo kardex_Abril 10-11_Alcool_v 1.1 2_15-FINANCEIRAS" xfId="30318"/>
    <cellStyle name="s_Valuation _BS Csan CPC 02 &lt;SAP&gt;_Modelo kardex_Abril 10-11_Alcool_v 1.1 2_Mapa variáveis" xfId="30319"/>
    <cellStyle name="s_Valuation _BS Csan CPC 02 &lt;SAP&gt;_Modelo kardex_Abril 10-11_Alcool_v 1.1 2_Variavel" xfId="30320"/>
    <cellStyle name="s_Valuation _BS Csan CPC 02 &lt;SAP&gt;_Modelo kardex_Abril 10-11_Alcool_v 1.1 3" xfId="30321"/>
    <cellStyle name="s_Valuation _BS Csan CPC 02 &lt;SAP&gt;_Modelo kardex_Abril 10-11_Alcool_v 1.1_15-FINANCEIRAS" xfId="30322"/>
    <cellStyle name="s_Valuation _BS Csan CPC 02 &lt;SAP&gt;_Modelo kardex_Abril 10-11_Alcool_v 1.1_15-FINANCEIRAS_1" xfId="30323"/>
    <cellStyle name="s_Valuation _BS Csan CPC 02 &lt;SAP&gt;_Modelo kardex_Abril 10-11_Alcool_v 1.1_2-DRE" xfId="30324"/>
    <cellStyle name="s_Valuation _BS Csan CPC 02 &lt;SAP&gt;_Modelo kardex_Abril 10-11_Alcool_v 1.1_2-DRE 2" xfId="30325"/>
    <cellStyle name="s_Valuation _BS Csan CPC 02 &lt;SAP&gt;_Modelo kardex_Abril 10-11_Alcool_v 1.1_2-DRE_3-Balanço" xfId="30326"/>
    <cellStyle name="s_Valuation _BS Csan CPC 02 &lt;SAP&gt;_Modelo kardex_Abril 10-11_Alcool_v 1.1_2-DRE_3-Balanço_Mapa variáveis" xfId="30327"/>
    <cellStyle name="s_Valuation _BS Csan CPC 02 &lt;SAP&gt;_Modelo kardex_Abril 10-11_Alcool_v 1.1_2-DRE_3-Balanço_Variavel" xfId="30328"/>
    <cellStyle name="s_Valuation _BS Csan CPC 02 &lt;SAP&gt;_Modelo kardex_Abril 10-11_Alcool_v 1.1_2-DRE_Dep_Judiciais-Contingências" xfId="30329"/>
    <cellStyle name="s_Valuation _BS Csan CPC 02 &lt;SAP&gt;_Modelo kardex_Abril 10-11_Alcool_v 1.1_2-DRE_DFC Gerencial" xfId="30330"/>
    <cellStyle name="s_Valuation _BS Csan CPC 02 &lt;SAP&gt;_Modelo kardex_Abril 10-11_Alcool_v 1.1_2-DRE_DMPL" xfId="30331"/>
    <cellStyle name="s_Valuation _BS Csan CPC 02 &lt;SAP&gt;_Modelo kardex_Abril 10-11_Alcool_v 1.1_2-DRE_Mapa variáveis" xfId="30332"/>
    <cellStyle name="s_Valuation _BS Csan CPC 02 &lt;SAP&gt;_Modelo kardex_Abril 10-11_Alcool_v 1.1_2-DRE_Variavel" xfId="30333"/>
    <cellStyle name="s_Valuation _BS Csan CPC 02 &lt;SAP&gt;_Modelo kardex_Abril 10-11_Alcool_v 1.1_3-Balanço" xfId="30334"/>
    <cellStyle name="s_Valuation _BS Csan CPC 02 &lt;SAP&gt;_Modelo kardex_Abril 10-11_Alcool_v 1.1_3-Balanço 2" xfId="30335"/>
    <cellStyle name="s_Valuation _BS Csan CPC 02 &lt;SAP&gt;_Modelo kardex_Abril 10-11_Alcool_v 1.1_3-Balanço 2_15-FINANCEIRAS" xfId="30336"/>
    <cellStyle name="s_Valuation _BS Csan CPC 02 &lt;SAP&gt;_Modelo kardex_Abril 10-11_Alcool_v 1.1_3-Balanço_1" xfId="30337"/>
    <cellStyle name="s_Valuation _BS Csan CPC 02 &lt;SAP&gt;_Modelo kardex_Abril 10-11_Alcool_v 1.1_3-Balanço_1_Mapa variáveis" xfId="30338"/>
    <cellStyle name="s_Valuation _BS Csan CPC 02 &lt;SAP&gt;_Modelo kardex_Abril 10-11_Alcool_v 1.1_3-Balanço_1_Variavel" xfId="30339"/>
    <cellStyle name="s_Valuation _BS Csan CPC 02 &lt;SAP&gt;_Modelo kardex_Abril 10-11_Alcool_v 1.1_3-Balanço_15-FINANCEIRAS" xfId="30340"/>
    <cellStyle name="s_Valuation _BS Csan CPC 02 &lt;SAP&gt;_Modelo kardex_Abril 10-11_Alcool_v 1.1_3-Balanço_15-FINANCEIRAS_1" xfId="30341"/>
    <cellStyle name="s_Valuation _BS Csan CPC 02 &lt;SAP&gt;_Modelo kardex_Abril 10-11_Alcool_v 1.1_3-Balanço_2-DRE" xfId="30342"/>
    <cellStyle name="s_Valuation _BS Csan CPC 02 &lt;SAP&gt;_Modelo kardex_Abril 10-11_Alcool_v 1.1_3-Balanço_2-DRE 2" xfId="30343"/>
    <cellStyle name="s_Valuation _BS Csan CPC 02 &lt;SAP&gt;_Modelo kardex_Abril 10-11_Alcool_v 1.1_3-Balanço_2-DRE_3-Balanço" xfId="30344"/>
    <cellStyle name="s_Valuation _BS Csan CPC 02 &lt;SAP&gt;_Modelo kardex_Abril 10-11_Alcool_v 1.1_3-Balanço_2-DRE_3-Balanço_Mapa variáveis" xfId="30345"/>
    <cellStyle name="s_Valuation _BS Csan CPC 02 &lt;SAP&gt;_Modelo kardex_Abril 10-11_Alcool_v 1.1_3-Balanço_2-DRE_3-Balanço_Variavel" xfId="30346"/>
    <cellStyle name="s_Valuation _BS Csan CPC 02 &lt;SAP&gt;_Modelo kardex_Abril 10-11_Alcool_v 1.1_3-Balanço_2-DRE_Dep_Judiciais-Contingências" xfId="30347"/>
    <cellStyle name="s_Valuation _BS Csan CPC 02 &lt;SAP&gt;_Modelo kardex_Abril 10-11_Alcool_v 1.1_3-Balanço_2-DRE_DFC Gerencial" xfId="30348"/>
    <cellStyle name="s_Valuation _BS Csan CPC 02 &lt;SAP&gt;_Modelo kardex_Abril 10-11_Alcool_v 1.1_3-Balanço_2-DRE_DMPL" xfId="30349"/>
    <cellStyle name="s_Valuation _BS Csan CPC 02 &lt;SAP&gt;_Modelo kardex_Abril 10-11_Alcool_v 1.1_3-Balanço_2-DRE_Mapa variáveis" xfId="30350"/>
    <cellStyle name="s_Valuation _BS Csan CPC 02 &lt;SAP&gt;_Modelo kardex_Abril 10-11_Alcool_v 1.1_3-Balanço_2-DRE_Variavel" xfId="30351"/>
    <cellStyle name="s_Valuation _BS Csan CPC 02 &lt;SAP&gt;_Modelo kardex_Abril 10-11_Alcool_v 1.1_3-Balanço_3-Balanço" xfId="30352"/>
    <cellStyle name="s_Valuation _BS Csan CPC 02 &lt;SAP&gt;_Modelo kardex_Abril 10-11_Alcool_v 1.1_3-Balanço_3-Balanço_Mapa variáveis" xfId="30353"/>
    <cellStyle name="s_Valuation _BS Csan CPC 02 &lt;SAP&gt;_Modelo kardex_Abril 10-11_Alcool_v 1.1_3-Balanço_3-Balanço_Variavel" xfId="30354"/>
    <cellStyle name="s_Valuation _BS Csan CPC 02 &lt;SAP&gt;_Modelo kardex_Abril 10-11_Alcool_v 1.1_3-Balanço_7-Estoque" xfId="30355"/>
    <cellStyle name="s_Valuation _BS Csan CPC 02 &lt;SAP&gt;_Modelo kardex_Abril 10-11_Alcool_v 1.1_3-Balanço_Despesas operacionais " xfId="30356"/>
    <cellStyle name="s_Valuation _BS Csan CPC 02 &lt;SAP&gt;_Modelo kardex_Abril 10-11_Alcool_v 1.1_3-Balanço_Mapa variáveis" xfId="30357"/>
    <cellStyle name="s_Valuation _BS Csan CPC 02 &lt;SAP&gt;_Modelo kardex_Abril 10-11_Alcool_v 1.1_3-Balanço_P&amp;L Raízen Combs" xfId="30358"/>
    <cellStyle name="s_Valuation _BS Csan CPC 02 &lt;SAP&gt;_Modelo kardex_Abril 10-11_Alcool_v 1.1_3-Balanço_P&amp;L RUMO" xfId="30359"/>
    <cellStyle name="s_Valuation _BS Csan CPC 02 &lt;SAP&gt;_Modelo kardex_Abril 10-11_Alcool_v 1.1_3-Balanço_Variavel" xfId="30360"/>
    <cellStyle name="s_Valuation _BS Csan CPC 02 &lt;SAP&gt;_Modelo kardex_Abril 10-11_Alcool_v 1.1_3-Balanço_Working Capital" xfId="30361"/>
    <cellStyle name="s_Valuation _BS Csan CPC 02 &lt;SAP&gt;_Modelo kardex_Abril 10-11_Alcool_v 1.1_7-Estoque" xfId="30362"/>
    <cellStyle name="s_Valuation _BS Csan CPC 02 &lt;SAP&gt;_Modelo kardex_Abril 10-11_Alcool_v 1.1_Balanço" xfId="30363"/>
    <cellStyle name="s_Valuation _BS Csan CPC 02 &lt;SAP&gt;_Modelo kardex_Abril 10-11_Alcool_v 1.1_Balanço_Despesas operacionais " xfId="30364"/>
    <cellStyle name="s_Valuation _BS Csan CPC 02 &lt;SAP&gt;_Modelo kardex_Abril 10-11_Alcool_v 1.1_Balanço_Working Capital" xfId="30365"/>
    <cellStyle name="s_Valuation _BS Csan CPC 02 &lt;SAP&gt;_Modelo kardex_Abril 10-11_Alcool_v 1.1_Despesas operacionais " xfId="30366"/>
    <cellStyle name="s_Valuation _BS Csan CPC 02 &lt;SAP&gt;_Modelo kardex_Abril 10-11_Alcool_v 1.1_IR Diferido" xfId="30367"/>
    <cellStyle name="s_Valuation _BS Csan CPC 02 &lt;SAP&gt;_Modelo kardex_Abril 10-11_Alcool_v 1.1_Mapa variáveis" xfId="30368"/>
    <cellStyle name="s_Valuation _BS Csan CPC 02 &lt;SAP&gt;_Modelo kardex_Abril 10-11_Alcool_v 1.1_P&amp;L Raízen Combs" xfId="30369"/>
    <cellStyle name="s_Valuation _BS Csan CPC 02 &lt;SAP&gt;_Modelo kardex_Abril 10-11_Alcool_v 1.1_P&amp;L RUMO" xfId="30370"/>
    <cellStyle name="s_Valuation _BS Csan CPC 02 &lt;SAP&gt;_Modelo kardex_Abril 10-11_Alcool_v 1.1_Variavel" xfId="30371"/>
    <cellStyle name="s_Valuation _BS Csan CPC 02 &lt;SAP&gt;_Modelo kardex_Abril 10-11_Alcool_v 1.1_Working Capital" xfId="30372"/>
    <cellStyle name="s_Valuation _BS Csan CPC 02 &lt;SAP&gt;_P&amp;L" xfId="30373"/>
    <cellStyle name="s_Valuation _BS Csan CPC 02 &lt;SAP&gt;_P&amp;L Raízen Combs" xfId="30374"/>
    <cellStyle name="s_Valuation _BS Csan CPC 02 &lt;SAP&gt;_P&amp;L RUMO" xfId="30375"/>
    <cellStyle name="s_Valuation _BS Csan CPC 02 &lt;SAP&gt;_Pasta3" xfId="30376"/>
    <cellStyle name="s_Valuation _BS Csan CPC 02 &lt;SAP&gt;_Pasta3 2" xfId="30377"/>
    <cellStyle name="s_Valuation _BS Csan CPC 02 &lt;SAP&gt;_Pasta3 2_15-FINANCEIRAS" xfId="30378"/>
    <cellStyle name="s_Valuation _BS Csan CPC 02 &lt;SAP&gt;_Pasta3 2_Mapa variáveis" xfId="30379"/>
    <cellStyle name="s_Valuation _BS Csan CPC 02 &lt;SAP&gt;_Pasta3 2_Variavel" xfId="30380"/>
    <cellStyle name="s_Valuation _BS Csan CPC 02 &lt;SAP&gt;_Pasta3 3" xfId="30381"/>
    <cellStyle name="s_Valuation _BS Csan CPC 02 &lt;SAP&gt;_Pasta3_15-FINANCEIRAS" xfId="30382"/>
    <cellStyle name="s_Valuation _BS Csan CPC 02 &lt;SAP&gt;_Pasta3_15-FINANCEIRAS_1" xfId="30383"/>
    <cellStyle name="s_Valuation _BS Csan CPC 02 &lt;SAP&gt;_Pasta3_2-DRE" xfId="30384"/>
    <cellStyle name="s_Valuation _BS Csan CPC 02 &lt;SAP&gt;_Pasta3_2-DRE 2" xfId="30385"/>
    <cellStyle name="s_Valuation _BS Csan CPC 02 &lt;SAP&gt;_Pasta3_2-DRE_3-Balanço" xfId="30386"/>
    <cellStyle name="s_Valuation _BS Csan CPC 02 &lt;SAP&gt;_Pasta3_2-DRE_3-Balanço_Mapa variáveis" xfId="30387"/>
    <cellStyle name="s_Valuation _BS Csan CPC 02 &lt;SAP&gt;_Pasta3_2-DRE_3-Balanço_Variavel" xfId="30388"/>
    <cellStyle name="s_Valuation _BS Csan CPC 02 &lt;SAP&gt;_Pasta3_2-DRE_Dep_Judiciais-Contingências" xfId="30389"/>
    <cellStyle name="s_Valuation _BS Csan CPC 02 &lt;SAP&gt;_Pasta3_2-DRE_DFC Gerencial" xfId="30390"/>
    <cellStyle name="s_Valuation _BS Csan CPC 02 &lt;SAP&gt;_Pasta3_2-DRE_DMPL" xfId="30391"/>
    <cellStyle name="s_Valuation _BS Csan CPC 02 &lt;SAP&gt;_Pasta3_2-DRE_Mapa variáveis" xfId="30392"/>
    <cellStyle name="s_Valuation _BS Csan CPC 02 &lt;SAP&gt;_Pasta3_2-DRE_Variavel" xfId="30393"/>
    <cellStyle name="s_Valuation _BS Csan CPC 02 &lt;SAP&gt;_Pasta3_3-Balanço" xfId="30394"/>
    <cellStyle name="s_Valuation _BS Csan CPC 02 &lt;SAP&gt;_Pasta3_3-Balanço 2" xfId="30395"/>
    <cellStyle name="s_Valuation _BS Csan CPC 02 &lt;SAP&gt;_Pasta3_3-Balanço 2_15-FINANCEIRAS" xfId="30396"/>
    <cellStyle name="s_Valuation _BS Csan CPC 02 &lt;SAP&gt;_Pasta3_3-Balanço_1" xfId="30397"/>
    <cellStyle name="s_Valuation _BS Csan CPC 02 &lt;SAP&gt;_Pasta3_3-Balanço_1_Mapa variáveis" xfId="30398"/>
    <cellStyle name="s_Valuation _BS Csan CPC 02 &lt;SAP&gt;_Pasta3_3-Balanço_1_Variavel" xfId="30399"/>
    <cellStyle name="s_Valuation _BS Csan CPC 02 &lt;SAP&gt;_Pasta3_3-Balanço_15-FINANCEIRAS" xfId="30400"/>
    <cellStyle name="s_Valuation _BS Csan CPC 02 &lt;SAP&gt;_Pasta3_3-Balanço_15-FINANCEIRAS_1" xfId="30401"/>
    <cellStyle name="s_Valuation _BS Csan CPC 02 &lt;SAP&gt;_Pasta3_3-Balanço_2-DRE" xfId="30402"/>
    <cellStyle name="s_Valuation _BS Csan CPC 02 &lt;SAP&gt;_Pasta3_3-Balanço_2-DRE 2" xfId="30403"/>
    <cellStyle name="s_Valuation _BS Csan CPC 02 &lt;SAP&gt;_Pasta3_3-Balanço_2-DRE_3-Balanço" xfId="30404"/>
    <cellStyle name="s_Valuation _BS Csan CPC 02 &lt;SAP&gt;_Pasta3_3-Balanço_2-DRE_3-Balanço_Mapa variáveis" xfId="30405"/>
    <cellStyle name="s_Valuation _BS Csan CPC 02 &lt;SAP&gt;_Pasta3_3-Balanço_2-DRE_3-Balanço_Variavel" xfId="30406"/>
    <cellStyle name="s_Valuation _BS Csan CPC 02 &lt;SAP&gt;_Pasta3_3-Balanço_2-DRE_Dep_Judiciais-Contingências" xfId="30407"/>
    <cellStyle name="s_Valuation _BS Csan CPC 02 &lt;SAP&gt;_Pasta3_3-Balanço_2-DRE_DFC Gerencial" xfId="30408"/>
    <cellStyle name="s_Valuation _BS Csan CPC 02 &lt;SAP&gt;_Pasta3_3-Balanço_2-DRE_DMPL" xfId="30409"/>
    <cellStyle name="s_Valuation _BS Csan CPC 02 &lt;SAP&gt;_Pasta3_3-Balanço_2-DRE_Mapa variáveis" xfId="30410"/>
    <cellStyle name="s_Valuation _BS Csan CPC 02 &lt;SAP&gt;_Pasta3_3-Balanço_2-DRE_Variavel" xfId="30411"/>
    <cellStyle name="s_Valuation _BS Csan CPC 02 &lt;SAP&gt;_Pasta3_3-Balanço_3-Balanço" xfId="30412"/>
    <cellStyle name="s_Valuation _BS Csan CPC 02 &lt;SAP&gt;_Pasta3_3-Balanço_3-Balanço_Mapa variáveis" xfId="30413"/>
    <cellStyle name="s_Valuation _BS Csan CPC 02 &lt;SAP&gt;_Pasta3_3-Balanço_3-Balanço_Variavel" xfId="30414"/>
    <cellStyle name="s_Valuation _BS Csan CPC 02 &lt;SAP&gt;_Pasta3_3-Balanço_7-Estoque" xfId="30415"/>
    <cellStyle name="s_Valuation _BS Csan CPC 02 &lt;SAP&gt;_Pasta3_3-Balanço_Despesas operacionais " xfId="30416"/>
    <cellStyle name="s_Valuation _BS Csan CPC 02 &lt;SAP&gt;_Pasta3_3-Balanço_Mapa variáveis" xfId="30417"/>
    <cellStyle name="s_Valuation _BS Csan CPC 02 &lt;SAP&gt;_Pasta3_3-Balanço_P&amp;L Raízen Combs" xfId="30418"/>
    <cellStyle name="s_Valuation _BS Csan CPC 02 &lt;SAP&gt;_Pasta3_3-Balanço_P&amp;L RUMO" xfId="30419"/>
    <cellStyle name="s_Valuation _BS Csan CPC 02 &lt;SAP&gt;_Pasta3_3-Balanço_Variavel" xfId="30420"/>
    <cellStyle name="s_Valuation _BS Csan CPC 02 &lt;SAP&gt;_Pasta3_3-Balanço_Working Capital" xfId="30421"/>
    <cellStyle name="s_Valuation _BS Csan CPC 02 &lt;SAP&gt;_Pasta3_7-Estoque" xfId="30422"/>
    <cellStyle name="s_Valuation _BS Csan CPC 02 &lt;SAP&gt;_Pasta3_Balanço" xfId="30423"/>
    <cellStyle name="s_Valuation _BS Csan CPC 02 &lt;SAP&gt;_Pasta3_Balanço_Despesas operacionais " xfId="30424"/>
    <cellStyle name="s_Valuation _BS Csan CPC 02 &lt;SAP&gt;_Pasta3_Balanço_Working Capital" xfId="30425"/>
    <cellStyle name="s_Valuation _BS Csan CPC 02 &lt;SAP&gt;_Pasta3_Despesas operacionais " xfId="30426"/>
    <cellStyle name="s_Valuation _BS Csan CPC 02 &lt;SAP&gt;_Pasta3_IR Diferido" xfId="30427"/>
    <cellStyle name="s_Valuation _BS Csan CPC 02 &lt;SAP&gt;_Pasta3_Mapa variáveis" xfId="30428"/>
    <cellStyle name="s_Valuation _BS Csan CPC 02 &lt;SAP&gt;_Pasta3_P&amp;L Raízen Combs" xfId="30429"/>
    <cellStyle name="s_Valuation _BS Csan CPC 02 &lt;SAP&gt;_Pasta3_P&amp;L RUMO" xfId="30430"/>
    <cellStyle name="s_Valuation _BS Csan CPC 02 &lt;SAP&gt;_Pasta3_Variavel" xfId="30431"/>
    <cellStyle name="s_Valuation _BS Csan CPC 02 &lt;SAP&gt;_Pasta3_Working Capital" xfId="30432"/>
    <cellStyle name="s_Valuation _BS Csan CPC 02 &lt;SAP&gt;_Pasta4" xfId="30433"/>
    <cellStyle name="s_Valuation _BS Csan CPC 02 &lt;SAP&gt;_Pasta4 2" xfId="30434"/>
    <cellStyle name="s_Valuation _BS Csan CPC 02 &lt;SAP&gt;_Pasta4 2_15-FINANCEIRAS" xfId="30435"/>
    <cellStyle name="s_Valuation _BS Csan CPC 02 &lt;SAP&gt;_Pasta4 2_Mapa variáveis" xfId="30436"/>
    <cellStyle name="s_Valuation _BS Csan CPC 02 &lt;SAP&gt;_Pasta4 2_Variavel" xfId="30437"/>
    <cellStyle name="s_Valuation _BS Csan CPC 02 &lt;SAP&gt;_Pasta4 3" xfId="30438"/>
    <cellStyle name="s_Valuation _BS Csan CPC 02 &lt;SAP&gt;_Pasta4_15-FINANCEIRAS" xfId="30439"/>
    <cellStyle name="s_Valuation _BS Csan CPC 02 &lt;SAP&gt;_Pasta4_15-FINANCEIRAS_1" xfId="30440"/>
    <cellStyle name="s_Valuation _BS Csan CPC 02 &lt;SAP&gt;_Pasta4_2-DRE" xfId="30441"/>
    <cellStyle name="s_Valuation _BS Csan CPC 02 &lt;SAP&gt;_Pasta4_2-DRE 2" xfId="30442"/>
    <cellStyle name="s_Valuation _BS Csan CPC 02 &lt;SAP&gt;_Pasta4_2-DRE_3-Balanço" xfId="30443"/>
    <cellStyle name="s_Valuation _BS Csan CPC 02 &lt;SAP&gt;_Pasta4_2-DRE_3-Balanço_Mapa variáveis" xfId="30444"/>
    <cellStyle name="s_Valuation _BS Csan CPC 02 &lt;SAP&gt;_Pasta4_2-DRE_3-Balanço_Variavel" xfId="30445"/>
    <cellStyle name="s_Valuation _BS Csan CPC 02 &lt;SAP&gt;_Pasta4_2-DRE_Dep_Judiciais-Contingências" xfId="30446"/>
    <cellStyle name="s_Valuation _BS Csan CPC 02 &lt;SAP&gt;_Pasta4_2-DRE_DFC Gerencial" xfId="30447"/>
    <cellStyle name="s_Valuation _BS Csan CPC 02 &lt;SAP&gt;_Pasta4_2-DRE_DMPL" xfId="30448"/>
    <cellStyle name="s_Valuation _BS Csan CPC 02 &lt;SAP&gt;_Pasta4_2-DRE_Mapa variáveis" xfId="30449"/>
    <cellStyle name="s_Valuation _BS Csan CPC 02 &lt;SAP&gt;_Pasta4_2-DRE_Variavel" xfId="30450"/>
    <cellStyle name="s_Valuation _BS Csan CPC 02 &lt;SAP&gt;_Pasta4_3-Balanço" xfId="30451"/>
    <cellStyle name="s_Valuation _BS Csan CPC 02 &lt;SAP&gt;_Pasta4_3-Balanço 2" xfId="30452"/>
    <cellStyle name="s_Valuation _BS Csan CPC 02 &lt;SAP&gt;_Pasta4_3-Balanço 2_15-FINANCEIRAS" xfId="30453"/>
    <cellStyle name="s_Valuation _BS Csan CPC 02 &lt;SAP&gt;_Pasta4_3-Balanço_1" xfId="30454"/>
    <cellStyle name="s_Valuation _BS Csan CPC 02 &lt;SAP&gt;_Pasta4_3-Balanço_1_Mapa variáveis" xfId="30455"/>
    <cellStyle name="s_Valuation _BS Csan CPC 02 &lt;SAP&gt;_Pasta4_3-Balanço_1_Variavel" xfId="30456"/>
    <cellStyle name="s_Valuation _BS Csan CPC 02 &lt;SAP&gt;_Pasta4_3-Balanço_15-FINANCEIRAS" xfId="30457"/>
    <cellStyle name="s_Valuation _BS Csan CPC 02 &lt;SAP&gt;_Pasta4_3-Balanço_15-FINANCEIRAS_1" xfId="30458"/>
    <cellStyle name="s_Valuation _BS Csan CPC 02 &lt;SAP&gt;_Pasta4_3-Balanço_2-DRE" xfId="30459"/>
    <cellStyle name="s_Valuation _BS Csan CPC 02 &lt;SAP&gt;_Pasta4_3-Balanço_2-DRE 2" xfId="30460"/>
    <cellStyle name="s_Valuation _BS Csan CPC 02 &lt;SAP&gt;_Pasta4_3-Balanço_2-DRE_3-Balanço" xfId="30461"/>
    <cellStyle name="s_Valuation _BS Csan CPC 02 &lt;SAP&gt;_Pasta4_3-Balanço_2-DRE_3-Balanço_Mapa variáveis" xfId="30462"/>
    <cellStyle name="s_Valuation _BS Csan CPC 02 &lt;SAP&gt;_Pasta4_3-Balanço_2-DRE_3-Balanço_Variavel" xfId="30463"/>
    <cellStyle name="s_Valuation _BS Csan CPC 02 &lt;SAP&gt;_Pasta4_3-Balanço_2-DRE_Dep_Judiciais-Contingências" xfId="30464"/>
    <cellStyle name="s_Valuation _BS Csan CPC 02 &lt;SAP&gt;_Pasta4_3-Balanço_2-DRE_DFC Gerencial" xfId="30465"/>
    <cellStyle name="s_Valuation _BS Csan CPC 02 &lt;SAP&gt;_Pasta4_3-Balanço_2-DRE_DMPL" xfId="30466"/>
    <cellStyle name="s_Valuation _BS Csan CPC 02 &lt;SAP&gt;_Pasta4_3-Balanço_2-DRE_Mapa variáveis" xfId="30467"/>
    <cellStyle name="s_Valuation _BS Csan CPC 02 &lt;SAP&gt;_Pasta4_3-Balanço_2-DRE_Variavel" xfId="30468"/>
    <cellStyle name="s_Valuation _BS Csan CPC 02 &lt;SAP&gt;_Pasta4_3-Balanço_3-Balanço" xfId="30469"/>
    <cellStyle name="s_Valuation _BS Csan CPC 02 &lt;SAP&gt;_Pasta4_3-Balanço_3-Balanço_Mapa variáveis" xfId="30470"/>
    <cellStyle name="s_Valuation _BS Csan CPC 02 &lt;SAP&gt;_Pasta4_3-Balanço_3-Balanço_Variavel" xfId="30471"/>
    <cellStyle name="s_Valuation _BS Csan CPC 02 &lt;SAP&gt;_Pasta4_3-Balanço_7-Estoque" xfId="30472"/>
    <cellStyle name="s_Valuation _BS Csan CPC 02 &lt;SAP&gt;_Pasta4_3-Balanço_Despesas operacionais " xfId="30473"/>
    <cellStyle name="s_Valuation _BS Csan CPC 02 &lt;SAP&gt;_Pasta4_3-Balanço_Mapa variáveis" xfId="30474"/>
    <cellStyle name="s_Valuation _BS Csan CPC 02 &lt;SAP&gt;_Pasta4_3-Balanço_P&amp;L Raízen Combs" xfId="30475"/>
    <cellStyle name="s_Valuation _BS Csan CPC 02 &lt;SAP&gt;_Pasta4_3-Balanço_P&amp;L RUMO" xfId="30476"/>
    <cellStyle name="s_Valuation _BS Csan CPC 02 &lt;SAP&gt;_Pasta4_3-Balanço_Variavel" xfId="30477"/>
    <cellStyle name="s_Valuation _BS Csan CPC 02 &lt;SAP&gt;_Pasta4_3-Balanço_Working Capital" xfId="30478"/>
    <cellStyle name="s_Valuation _BS Csan CPC 02 &lt;SAP&gt;_Pasta4_7-Estoque" xfId="30479"/>
    <cellStyle name="s_Valuation _BS Csan CPC 02 &lt;SAP&gt;_Pasta4_Balanço" xfId="30480"/>
    <cellStyle name="s_Valuation _BS Csan CPC 02 &lt;SAP&gt;_Pasta4_Balanço_Despesas operacionais " xfId="30481"/>
    <cellStyle name="s_Valuation _BS Csan CPC 02 &lt;SAP&gt;_Pasta4_Balanço_Working Capital" xfId="30482"/>
    <cellStyle name="s_Valuation _BS Csan CPC 02 &lt;SAP&gt;_Pasta4_Despesas operacionais " xfId="30483"/>
    <cellStyle name="s_Valuation _BS Csan CPC 02 &lt;SAP&gt;_Pasta4_IR Diferido" xfId="30484"/>
    <cellStyle name="s_Valuation _BS Csan CPC 02 &lt;SAP&gt;_Pasta4_Mapa variáveis" xfId="30485"/>
    <cellStyle name="s_Valuation _BS Csan CPC 02 &lt;SAP&gt;_Pasta4_P&amp;L Raízen Combs" xfId="30486"/>
    <cellStyle name="s_Valuation _BS Csan CPC 02 &lt;SAP&gt;_Pasta4_P&amp;L RUMO" xfId="30487"/>
    <cellStyle name="s_Valuation _BS Csan CPC 02 &lt;SAP&gt;_Pasta4_Variavel" xfId="30488"/>
    <cellStyle name="s_Valuation _BS Csan CPC 02 &lt;SAP&gt;_Pasta4_Working Capital" xfId="30489"/>
    <cellStyle name="s_Valuation _BS Csan CPC 02 &lt;SAP&gt;_Pasta5" xfId="30490"/>
    <cellStyle name="s_Valuation _BS Csan CPC 02 &lt;SAP&gt;_Pasta5 2" xfId="30491"/>
    <cellStyle name="s_Valuation _BS Csan CPC 02 &lt;SAP&gt;_Pasta5 2_15-FINANCEIRAS" xfId="30492"/>
    <cellStyle name="s_Valuation _BS Csan CPC 02 &lt;SAP&gt;_Pasta5 2_Mapa variáveis" xfId="30493"/>
    <cellStyle name="s_Valuation _BS Csan CPC 02 &lt;SAP&gt;_Pasta5 2_Variavel" xfId="30494"/>
    <cellStyle name="s_Valuation _BS Csan CPC 02 &lt;SAP&gt;_Pasta5 3" xfId="30495"/>
    <cellStyle name="s_Valuation _BS Csan CPC 02 &lt;SAP&gt;_Pasta5_15-FINANCEIRAS" xfId="30496"/>
    <cellStyle name="s_Valuation _BS Csan CPC 02 &lt;SAP&gt;_Pasta5_15-FINANCEIRAS_1" xfId="30497"/>
    <cellStyle name="s_Valuation _BS Csan CPC 02 &lt;SAP&gt;_Pasta5_2-DRE" xfId="30498"/>
    <cellStyle name="s_Valuation _BS Csan CPC 02 &lt;SAP&gt;_Pasta5_2-DRE 2" xfId="30499"/>
    <cellStyle name="s_Valuation _BS Csan CPC 02 &lt;SAP&gt;_Pasta5_2-DRE_3-Balanço" xfId="30500"/>
    <cellStyle name="s_Valuation _BS Csan CPC 02 &lt;SAP&gt;_Pasta5_2-DRE_3-Balanço_Mapa variáveis" xfId="30501"/>
    <cellStyle name="s_Valuation _BS Csan CPC 02 &lt;SAP&gt;_Pasta5_2-DRE_3-Balanço_Variavel" xfId="30502"/>
    <cellStyle name="s_Valuation _BS Csan CPC 02 &lt;SAP&gt;_Pasta5_2-DRE_Dep_Judiciais-Contingências" xfId="30503"/>
    <cellStyle name="s_Valuation _BS Csan CPC 02 &lt;SAP&gt;_Pasta5_2-DRE_DFC Gerencial" xfId="30504"/>
    <cellStyle name="s_Valuation _BS Csan CPC 02 &lt;SAP&gt;_Pasta5_2-DRE_DMPL" xfId="30505"/>
    <cellStyle name="s_Valuation _BS Csan CPC 02 &lt;SAP&gt;_Pasta5_2-DRE_Mapa variáveis" xfId="30506"/>
    <cellStyle name="s_Valuation _BS Csan CPC 02 &lt;SAP&gt;_Pasta5_2-DRE_Variavel" xfId="30507"/>
    <cellStyle name="s_Valuation _BS Csan CPC 02 &lt;SAP&gt;_Pasta5_3-Balanço" xfId="30508"/>
    <cellStyle name="s_Valuation _BS Csan CPC 02 &lt;SAP&gt;_Pasta5_3-Balanço 2" xfId="30509"/>
    <cellStyle name="s_Valuation _BS Csan CPC 02 &lt;SAP&gt;_Pasta5_3-Balanço 2_15-FINANCEIRAS" xfId="30510"/>
    <cellStyle name="s_Valuation _BS Csan CPC 02 &lt;SAP&gt;_Pasta5_3-Balanço_1" xfId="30511"/>
    <cellStyle name="s_Valuation _BS Csan CPC 02 &lt;SAP&gt;_Pasta5_3-Balanço_1_Mapa variáveis" xfId="30512"/>
    <cellStyle name="s_Valuation _BS Csan CPC 02 &lt;SAP&gt;_Pasta5_3-Balanço_1_Variavel" xfId="30513"/>
    <cellStyle name="s_Valuation _BS Csan CPC 02 &lt;SAP&gt;_Pasta5_3-Balanço_15-FINANCEIRAS" xfId="30514"/>
    <cellStyle name="s_Valuation _BS Csan CPC 02 &lt;SAP&gt;_Pasta5_3-Balanço_15-FINANCEIRAS_1" xfId="30515"/>
    <cellStyle name="s_Valuation _BS Csan CPC 02 &lt;SAP&gt;_Pasta5_3-Balanço_2-DRE" xfId="30516"/>
    <cellStyle name="s_Valuation _BS Csan CPC 02 &lt;SAP&gt;_Pasta5_3-Balanço_2-DRE 2" xfId="30517"/>
    <cellStyle name="s_Valuation _BS Csan CPC 02 &lt;SAP&gt;_Pasta5_3-Balanço_2-DRE_3-Balanço" xfId="30518"/>
    <cellStyle name="s_Valuation _BS Csan CPC 02 &lt;SAP&gt;_Pasta5_3-Balanço_2-DRE_3-Balanço_Mapa variáveis" xfId="30519"/>
    <cellStyle name="s_Valuation _BS Csan CPC 02 &lt;SAP&gt;_Pasta5_3-Balanço_2-DRE_3-Balanço_Variavel" xfId="30520"/>
    <cellStyle name="s_Valuation _BS Csan CPC 02 &lt;SAP&gt;_Pasta5_3-Balanço_2-DRE_Dep_Judiciais-Contingências" xfId="30521"/>
    <cellStyle name="s_Valuation _BS Csan CPC 02 &lt;SAP&gt;_Pasta5_3-Balanço_2-DRE_DFC Gerencial" xfId="30522"/>
    <cellStyle name="s_Valuation _BS Csan CPC 02 &lt;SAP&gt;_Pasta5_3-Balanço_2-DRE_DMPL" xfId="30523"/>
    <cellStyle name="s_Valuation _BS Csan CPC 02 &lt;SAP&gt;_Pasta5_3-Balanço_2-DRE_Mapa variáveis" xfId="30524"/>
    <cellStyle name="s_Valuation _BS Csan CPC 02 &lt;SAP&gt;_Pasta5_3-Balanço_2-DRE_Variavel" xfId="30525"/>
    <cellStyle name="s_Valuation _BS Csan CPC 02 &lt;SAP&gt;_Pasta5_3-Balanço_3-Balanço" xfId="30526"/>
    <cellStyle name="s_Valuation _BS Csan CPC 02 &lt;SAP&gt;_Pasta5_3-Balanço_3-Balanço_Mapa variáveis" xfId="30527"/>
    <cellStyle name="s_Valuation _BS Csan CPC 02 &lt;SAP&gt;_Pasta5_3-Balanço_3-Balanço_Variavel" xfId="30528"/>
    <cellStyle name="s_Valuation _BS Csan CPC 02 &lt;SAP&gt;_Pasta5_3-Balanço_7-Estoque" xfId="30529"/>
    <cellStyle name="s_Valuation _BS Csan CPC 02 &lt;SAP&gt;_Pasta5_3-Balanço_Despesas operacionais " xfId="30530"/>
    <cellStyle name="s_Valuation _BS Csan CPC 02 &lt;SAP&gt;_Pasta5_3-Balanço_Mapa variáveis" xfId="30531"/>
    <cellStyle name="s_Valuation _BS Csan CPC 02 &lt;SAP&gt;_Pasta5_3-Balanço_P&amp;L Raízen Combs" xfId="30532"/>
    <cellStyle name="s_Valuation _BS Csan CPC 02 &lt;SAP&gt;_Pasta5_3-Balanço_P&amp;L RUMO" xfId="30533"/>
    <cellStyle name="s_Valuation _BS Csan CPC 02 &lt;SAP&gt;_Pasta5_3-Balanço_Variavel" xfId="30534"/>
    <cellStyle name="s_Valuation _BS Csan CPC 02 &lt;SAP&gt;_Pasta5_3-Balanço_Working Capital" xfId="30535"/>
    <cellStyle name="s_Valuation _BS Csan CPC 02 &lt;SAP&gt;_Pasta5_7-Estoque" xfId="30536"/>
    <cellStyle name="s_Valuation _BS Csan CPC 02 &lt;SAP&gt;_Pasta5_Balanço" xfId="30537"/>
    <cellStyle name="s_Valuation _BS Csan CPC 02 &lt;SAP&gt;_Pasta5_Balanço_Despesas operacionais " xfId="30538"/>
    <cellStyle name="s_Valuation _BS Csan CPC 02 &lt;SAP&gt;_Pasta5_Balanço_Working Capital" xfId="30539"/>
    <cellStyle name="s_Valuation _BS Csan CPC 02 &lt;SAP&gt;_Pasta5_Despesas operacionais " xfId="30540"/>
    <cellStyle name="s_Valuation _BS Csan CPC 02 &lt;SAP&gt;_Pasta5_IR Diferido" xfId="30541"/>
    <cellStyle name="s_Valuation _BS Csan CPC 02 &lt;SAP&gt;_Pasta5_Mapa variáveis" xfId="30542"/>
    <cellStyle name="s_Valuation _BS Csan CPC 02 &lt;SAP&gt;_Pasta5_P&amp;L Raízen Combs" xfId="30543"/>
    <cellStyle name="s_Valuation _BS Csan CPC 02 &lt;SAP&gt;_Pasta5_P&amp;L RUMO" xfId="30544"/>
    <cellStyle name="s_Valuation _BS Csan CPC 02 &lt;SAP&gt;_Pasta5_Variavel" xfId="30545"/>
    <cellStyle name="s_Valuation _BS Csan CPC 02 &lt;SAP&gt;_Pasta5_Working Capital" xfId="30546"/>
    <cellStyle name="s_Valuation _BS Csan CPC 02 &lt;SAP&gt;_Plan1" xfId="30547"/>
    <cellStyle name="s_Valuation _BS Csan CPC 02 &lt;SAP&gt;_Plan1 2" xfId="30548"/>
    <cellStyle name="s_Valuation _BS Csan CPC 02 &lt;SAP&gt;_Plan1 2_15-FINANCEIRAS" xfId="30549"/>
    <cellStyle name="s_Valuation _BS Csan CPC 02 &lt;SAP&gt;_Plan1 2_Mapa variáveis" xfId="30550"/>
    <cellStyle name="s_Valuation _BS Csan CPC 02 &lt;SAP&gt;_Plan1 2_Variavel" xfId="30551"/>
    <cellStyle name="s_Valuation _BS Csan CPC 02 &lt;SAP&gt;_Plan1 3" xfId="30552"/>
    <cellStyle name="s_Valuation _BS Csan CPC 02 &lt;SAP&gt;_Plan1_15-FINANCEIRAS" xfId="30553"/>
    <cellStyle name="s_Valuation _BS Csan CPC 02 &lt;SAP&gt;_Plan1_15-FINANCEIRAS_1" xfId="30554"/>
    <cellStyle name="s_Valuation _BS Csan CPC 02 &lt;SAP&gt;_Plan1_2-DRE" xfId="30555"/>
    <cellStyle name="s_Valuation _BS Csan CPC 02 &lt;SAP&gt;_Plan1_2-DRE 2" xfId="30556"/>
    <cellStyle name="s_Valuation _BS Csan CPC 02 &lt;SAP&gt;_Plan1_2-DRE_3-Balanço" xfId="30557"/>
    <cellStyle name="s_Valuation _BS Csan CPC 02 &lt;SAP&gt;_Plan1_2-DRE_3-Balanço_Mapa variáveis" xfId="30558"/>
    <cellStyle name="s_Valuation _BS Csan CPC 02 &lt;SAP&gt;_Plan1_2-DRE_3-Balanço_Variavel" xfId="30559"/>
    <cellStyle name="s_Valuation _BS Csan CPC 02 &lt;SAP&gt;_Plan1_2-DRE_Dep_Judiciais-Contingências" xfId="30560"/>
    <cellStyle name="s_Valuation _BS Csan CPC 02 &lt;SAP&gt;_Plan1_2-DRE_DFC Gerencial" xfId="30561"/>
    <cellStyle name="s_Valuation _BS Csan CPC 02 &lt;SAP&gt;_Plan1_2-DRE_DMPL" xfId="30562"/>
    <cellStyle name="s_Valuation _BS Csan CPC 02 &lt;SAP&gt;_Plan1_2-DRE_Mapa variáveis" xfId="30563"/>
    <cellStyle name="s_Valuation _BS Csan CPC 02 &lt;SAP&gt;_Plan1_2-DRE_Variavel" xfId="30564"/>
    <cellStyle name="s_Valuation _BS Csan CPC 02 &lt;SAP&gt;_Plan1_3-Balanço" xfId="30565"/>
    <cellStyle name="s_Valuation _BS Csan CPC 02 &lt;SAP&gt;_Plan1_3-Balanço 2" xfId="30566"/>
    <cellStyle name="s_Valuation _BS Csan CPC 02 &lt;SAP&gt;_Plan1_3-Balanço 2_15-FINANCEIRAS" xfId="30567"/>
    <cellStyle name="s_Valuation _BS Csan CPC 02 &lt;SAP&gt;_Plan1_3-Balanço_1" xfId="30568"/>
    <cellStyle name="s_Valuation _BS Csan CPC 02 &lt;SAP&gt;_Plan1_3-Balanço_1_Mapa variáveis" xfId="30569"/>
    <cellStyle name="s_Valuation _BS Csan CPC 02 &lt;SAP&gt;_Plan1_3-Balanço_1_Variavel" xfId="30570"/>
    <cellStyle name="s_Valuation _BS Csan CPC 02 &lt;SAP&gt;_Plan1_3-Balanço_15-FINANCEIRAS" xfId="30571"/>
    <cellStyle name="s_Valuation _BS Csan CPC 02 &lt;SAP&gt;_Plan1_3-Balanço_15-FINANCEIRAS_1" xfId="30572"/>
    <cellStyle name="s_Valuation _BS Csan CPC 02 &lt;SAP&gt;_Plan1_3-Balanço_2-DRE" xfId="30573"/>
    <cellStyle name="s_Valuation _BS Csan CPC 02 &lt;SAP&gt;_Plan1_3-Balanço_2-DRE 2" xfId="30574"/>
    <cellStyle name="s_Valuation _BS Csan CPC 02 &lt;SAP&gt;_Plan1_3-Balanço_2-DRE_3-Balanço" xfId="30575"/>
    <cellStyle name="s_Valuation _BS Csan CPC 02 &lt;SAP&gt;_Plan1_3-Balanço_2-DRE_3-Balanço_Mapa variáveis" xfId="30576"/>
    <cellStyle name="s_Valuation _BS Csan CPC 02 &lt;SAP&gt;_Plan1_3-Balanço_2-DRE_3-Balanço_Variavel" xfId="30577"/>
    <cellStyle name="s_Valuation _BS Csan CPC 02 &lt;SAP&gt;_Plan1_3-Balanço_2-DRE_Dep_Judiciais-Contingências" xfId="30578"/>
    <cellStyle name="s_Valuation _BS Csan CPC 02 &lt;SAP&gt;_Plan1_3-Balanço_2-DRE_DFC Gerencial" xfId="30579"/>
    <cellStyle name="s_Valuation _BS Csan CPC 02 &lt;SAP&gt;_Plan1_3-Balanço_2-DRE_DMPL" xfId="30580"/>
    <cellStyle name="s_Valuation _BS Csan CPC 02 &lt;SAP&gt;_Plan1_3-Balanço_2-DRE_Mapa variáveis" xfId="30581"/>
    <cellStyle name="s_Valuation _BS Csan CPC 02 &lt;SAP&gt;_Plan1_3-Balanço_2-DRE_Variavel" xfId="30582"/>
    <cellStyle name="s_Valuation _BS Csan CPC 02 &lt;SAP&gt;_Plan1_3-Balanço_3-Balanço" xfId="30583"/>
    <cellStyle name="s_Valuation _BS Csan CPC 02 &lt;SAP&gt;_Plan1_3-Balanço_3-Balanço_Mapa variáveis" xfId="30584"/>
    <cellStyle name="s_Valuation _BS Csan CPC 02 &lt;SAP&gt;_Plan1_3-Balanço_3-Balanço_Variavel" xfId="30585"/>
    <cellStyle name="s_Valuation _BS Csan CPC 02 &lt;SAP&gt;_Plan1_3-Balanço_7-Estoque" xfId="30586"/>
    <cellStyle name="s_Valuation _BS Csan CPC 02 &lt;SAP&gt;_Plan1_3-Balanço_Despesas operacionais " xfId="30587"/>
    <cellStyle name="s_Valuation _BS Csan CPC 02 &lt;SAP&gt;_Plan1_3-Balanço_Mapa variáveis" xfId="30588"/>
    <cellStyle name="s_Valuation _BS Csan CPC 02 &lt;SAP&gt;_Plan1_3-Balanço_P&amp;L Raízen Combs" xfId="30589"/>
    <cellStyle name="s_Valuation _BS Csan CPC 02 &lt;SAP&gt;_Plan1_3-Balanço_P&amp;L RUMO" xfId="30590"/>
    <cellStyle name="s_Valuation _BS Csan CPC 02 &lt;SAP&gt;_Plan1_3-Balanço_Variavel" xfId="30591"/>
    <cellStyle name="s_Valuation _BS Csan CPC 02 &lt;SAP&gt;_Plan1_3-Balanço_Working Capital" xfId="30592"/>
    <cellStyle name="s_Valuation _BS Csan CPC 02 &lt;SAP&gt;_Plan1_7-Estoque" xfId="30593"/>
    <cellStyle name="s_Valuation _BS Csan CPC 02 &lt;SAP&gt;_Plan1_Balanço" xfId="30594"/>
    <cellStyle name="s_Valuation _BS Csan CPC 02 &lt;SAP&gt;_Plan1_Balanço_Despesas operacionais " xfId="30595"/>
    <cellStyle name="s_Valuation _BS Csan CPC 02 &lt;SAP&gt;_Plan1_Balanço_Working Capital" xfId="30596"/>
    <cellStyle name="s_Valuation _BS Csan CPC 02 &lt;SAP&gt;_Plan1_CCL" xfId="30597"/>
    <cellStyle name="s_Valuation _BS Csan CPC 02 &lt;SAP&gt;_Plan1_CCL 2" xfId="30598"/>
    <cellStyle name="s_Valuation _BS Csan CPC 02 &lt;SAP&gt;_Plan1_CCL 2_15-FINANCEIRAS" xfId="30599"/>
    <cellStyle name="s_Valuation _BS Csan CPC 02 &lt;SAP&gt;_Plan1_CCL 2_Mapa variáveis" xfId="30600"/>
    <cellStyle name="s_Valuation _BS Csan CPC 02 &lt;SAP&gt;_Plan1_CCL 2_Variavel" xfId="30601"/>
    <cellStyle name="s_Valuation _BS Csan CPC 02 &lt;SAP&gt;_Plan1_CCL 3" xfId="30602"/>
    <cellStyle name="s_Valuation _BS Csan CPC 02 &lt;SAP&gt;_Plan1_CCL_15-FINANCEIRAS" xfId="30603"/>
    <cellStyle name="s_Valuation _BS Csan CPC 02 &lt;SAP&gt;_Plan1_CCL_15-FINANCEIRAS_1" xfId="30604"/>
    <cellStyle name="s_Valuation _BS Csan CPC 02 &lt;SAP&gt;_Plan1_CCL_2-DRE" xfId="30605"/>
    <cellStyle name="s_Valuation _BS Csan CPC 02 &lt;SAP&gt;_Plan1_CCL_2-DRE 2" xfId="30606"/>
    <cellStyle name="s_Valuation _BS Csan CPC 02 &lt;SAP&gt;_Plan1_CCL_2-DRE_3-Balanço" xfId="30607"/>
    <cellStyle name="s_Valuation _BS Csan CPC 02 &lt;SAP&gt;_Plan1_CCL_2-DRE_3-Balanço_Mapa variáveis" xfId="30608"/>
    <cellStyle name="s_Valuation _BS Csan CPC 02 &lt;SAP&gt;_Plan1_CCL_2-DRE_3-Balanço_Variavel" xfId="30609"/>
    <cellStyle name="s_Valuation _BS Csan CPC 02 &lt;SAP&gt;_Plan1_CCL_2-DRE_Dep_Judiciais-Contingências" xfId="30610"/>
    <cellStyle name="s_Valuation _BS Csan CPC 02 &lt;SAP&gt;_Plan1_CCL_2-DRE_DFC Gerencial" xfId="30611"/>
    <cellStyle name="s_Valuation _BS Csan CPC 02 &lt;SAP&gt;_Plan1_CCL_2-DRE_DMPL" xfId="30612"/>
    <cellStyle name="s_Valuation _BS Csan CPC 02 &lt;SAP&gt;_Plan1_CCL_2-DRE_Mapa variáveis" xfId="30613"/>
    <cellStyle name="s_Valuation _BS Csan CPC 02 &lt;SAP&gt;_Plan1_CCL_2-DRE_Variavel" xfId="30614"/>
    <cellStyle name="s_Valuation _BS Csan CPC 02 &lt;SAP&gt;_Plan1_CCL_3-Balanço" xfId="30615"/>
    <cellStyle name="s_Valuation _BS Csan CPC 02 &lt;SAP&gt;_Plan1_CCL_3-Balanço 2" xfId="30616"/>
    <cellStyle name="s_Valuation _BS Csan CPC 02 &lt;SAP&gt;_Plan1_CCL_3-Balanço 2_15-FINANCEIRAS" xfId="30617"/>
    <cellStyle name="s_Valuation _BS Csan CPC 02 &lt;SAP&gt;_Plan1_CCL_3-Balanço_1" xfId="30618"/>
    <cellStyle name="s_Valuation _BS Csan CPC 02 &lt;SAP&gt;_Plan1_CCL_3-Balanço_1_Mapa variáveis" xfId="30619"/>
    <cellStyle name="s_Valuation _BS Csan CPC 02 &lt;SAP&gt;_Plan1_CCL_3-Balanço_1_Variavel" xfId="30620"/>
    <cellStyle name="s_Valuation _BS Csan CPC 02 &lt;SAP&gt;_Plan1_CCL_3-Balanço_15-FINANCEIRAS" xfId="30621"/>
    <cellStyle name="s_Valuation _BS Csan CPC 02 &lt;SAP&gt;_Plan1_CCL_3-Balanço_15-FINANCEIRAS_1" xfId="30622"/>
    <cellStyle name="s_Valuation _BS Csan CPC 02 &lt;SAP&gt;_Plan1_CCL_3-Balanço_2-DRE" xfId="30623"/>
    <cellStyle name="s_Valuation _BS Csan CPC 02 &lt;SAP&gt;_Plan1_CCL_3-Balanço_2-DRE 2" xfId="30624"/>
    <cellStyle name="s_Valuation _BS Csan CPC 02 &lt;SAP&gt;_Plan1_CCL_3-Balanço_2-DRE_3-Balanço" xfId="30625"/>
    <cellStyle name="s_Valuation _BS Csan CPC 02 &lt;SAP&gt;_Plan1_CCL_3-Balanço_2-DRE_3-Balanço_Mapa variáveis" xfId="30626"/>
    <cellStyle name="s_Valuation _BS Csan CPC 02 &lt;SAP&gt;_Plan1_CCL_3-Balanço_2-DRE_3-Balanço_Variavel" xfId="30627"/>
    <cellStyle name="s_Valuation _BS Csan CPC 02 &lt;SAP&gt;_Plan1_CCL_3-Balanço_2-DRE_Dep_Judiciais-Contingências" xfId="30628"/>
    <cellStyle name="s_Valuation _BS Csan CPC 02 &lt;SAP&gt;_Plan1_CCL_3-Balanço_2-DRE_DFC Gerencial" xfId="30629"/>
    <cellStyle name="s_Valuation _BS Csan CPC 02 &lt;SAP&gt;_Plan1_CCL_3-Balanço_2-DRE_DMPL" xfId="30630"/>
    <cellStyle name="s_Valuation _BS Csan CPC 02 &lt;SAP&gt;_Plan1_CCL_3-Balanço_2-DRE_Mapa variáveis" xfId="30631"/>
    <cellStyle name="s_Valuation _BS Csan CPC 02 &lt;SAP&gt;_Plan1_CCL_3-Balanço_2-DRE_Variavel" xfId="30632"/>
    <cellStyle name="s_Valuation _BS Csan CPC 02 &lt;SAP&gt;_Plan1_CCL_3-Balanço_3-Balanço" xfId="30633"/>
    <cellStyle name="s_Valuation _BS Csan CPC 02 &lt;SAP&gt;_Plan1_CCL_3-Balanço_3-Balanço_Mapa variáveis" xfId="30634"/>
    <cellStyle name="s_Valuation _BS Csan CPC 02 &lt;SAP&gt;_Plan1_CCL_3-Balanço_3-Balanço_Variavel" xfId="30635"/>
    <cellStyle name="s_Valuation _BS Csan CPC 02 &lt;SAP&gt;_Plan1_CCL_3-Balanço_7-Estoque" xfId="30636"/>
    <cellStyle name="s_Valuation _BS Csan CPC 02 &lt;SAP&gt;_Plan1_CCL_3-Balanço_Despesas operacionais " xfId="30637"/>
    <cellStyle name="s_Valuation _BS Csan CPC 02 &lt;SAP&gt;_Plan1_CCL_3-Balanço_Mapa variáveis" xfId="30638"/>
    <cellStyle name="s_Valuation _BS Csan CPC 02 &lt;SAP&gt;_Plan1_CCL_3-Balanço_P&amp;L Raízen Combs" xfId="30639"/>
    <cellStyle name="s_Valuation _BS Csan CPC 02 &lt;SAP&gt;_Plan1_CCL_3-Balanço_P&amp;L RUMO" xfId="30640"/>
    <cellStyle name="s_Valuation _BS Csan CPC 02 &lt;SAP&gt;_Plan1_CCL_3-Balanço_Variavel" xfId="30641"/>
    <cellStyle name="s_Valuation _BS Csan CPC 02 &lt;SAP&gt;_Plan1_CCL_3-Balanço_Working Capital" xfId="30642"/>
    <cellStyle name="s_Valuation _BS Csan CPC 02 &lt;SAP&gt;_Plan1_CCL_7-Estoque" xfId="30643"/>
    <cellStyle name="s_Valuation _BS Csan CPC 02 &lt;SAP&gt;_Plan1_CCL_Balanço" xfId="30644"/>
    <cellStyle name="s_Valuation _BS Csan CPC 02 &lt;SAP&gt;_Plan1_CCL_Balanço_Despesas operacionais " xfId="30645"/>
    <cellStyle name="s_Valuation _BS Csan CPC 02 &lt;SAP&gt;_Plan1_CCL_Balanço_Working Capital" xfId="30646"/>
    <cellStyle name="s_Valuation _BS Csan CPC 02 &lt;SAP&gt;_Plan1_CCL_Despesas operacionais " xfId="30647"/>
    <cellStyle name="s_Valuation _BS Csan CPC 02 &lt;SAP&gt;_Plan1_CCL_IR Diferido" xfId="30648"/>
    <cellStyle name="s_Valuation _BS Csan CPC 02 &lt;SAP&gt;_Plan1_CCL_Mapa variáveis" xfId="30649"/>
    <cellStyle name="s_Valuation _BS Csan CPC 02 &lt;SAP&gt;_Plan1_CCL_P&amp;L Raízen Combs" xfId="30650"/>
    <cellStyle name="s_Valuation _BS Csan CPC 02 &lt;SAP&gt;_Plan1_CCL_P&amp;L RUMO" xfId="30651"/>
    <cellStyle name="s_Valuation _BS Csan CPC 02 &lt;SAP&gt;_Plan1_CCL_Variavel" xfId="30652"/>
    <cellStyle name="s_Valuation _BS Csan CPC 02 &lt;SAP&gt;_Plan1_CCL_Working Capital" xfId="30653"/>
    <cellStyle name="s_Valuation _BS Csan CPC 02 &lt;SAP&gt;_Plan1_Despesas operacionais " xfId="30654"/>
    <cellStyle name="s_Valuation _BS Csan CPC 02 &lt;SAP&gt;_Plan1_Diferenças outubro CAN- (2)" xfId="30655"/>
    <cellStyle name="s_Valuation _BS Csan CPC 02 &lt;SAP&gt;_Plan1_Diferenças outubro CAN- (2) 2" xfId="30656"/>
    <cellStyle name="s_Valuation _BS Csan CPC 02 &lt;SAP&gt;_Plan1_Diferenças outubro CAN- (2) 2_15-FINANCEIRAS" xfId="30657"/>
    <cellStyle name="s_Valuation _BS Csan CPC 02 &lt;SAP&gt;_Plan1_Diferenças outubro CAN- (2) 2_Mapa variáveis" xfId="30658"/>
    <cellStyle name="s_Valuation _BS Csan CPC 02 &lt;SAP&gt;_Plan1_Diferenças outubro CAN- (2) 2_Variavel" xfId="30659"/>
    <cellStyle name="s_Valuation _BS Csan CPC 02 &lt;SAP&gt;_Plan1_Diferenças outubro CAN- (2) 3" xfId="30660"/>
    <cellStyle name="s_Valuation _BS Csan CPC 02 &lt;SAP&gt;_Plan1_Diferenças outubro CAN- (2)_15-FINANCEIRAS" xfId="30661"/>
    <cellStyle name="s_Valuation _BS Csan CPC 02 &lt;SAP&gt;_Plan1_Diferenças outubro CAN- (2)_15-FINANCEIRAS_1" xfId="30662"/>
    <cellStyle name="s_Valuation _BS Csan CPC 02 &lt;SAP&gt;_Plan1_Diferenças outubro CAN- (2)_2-DRE" xfId="30663"/>
    <cellStyle name="s_Valuation _BS Csan CPC 02 &lt;SAP&gt;_Plan1_Diferenças outubro CAN- (2)_2-DRE 2" xfId="30664"/>
    <cellStyle name="s_Valuation _BS Csan CPC 02 &lt;SAP&gt;_Plan1_Diferenças outubro CAN- (2)_2-DRE_3-Balanço" xfId="30665"/>
    <cellStyle name="s_Valuation _BS Csan CPC 02 &lt;SAP&gt;_Plan1_Diferenças outubro CAN- (2)_2-DRE_3-Balanço_Mapa variáveis" xfId="30666"/>
    <cellStyle name="s_Valuation _BS Csan CPC 02 &lt;SAP&gt;_Plan1_Diferenças outubro CAN- (2)_2-DRE_3-Balanço_Variavel" xfId="30667"/>
    <cellStyle name="s_Valuation _BS Csan CPC 02 &lt;SAP&gt;_Plan1_Diferenças outubro CAN- (2)_2-DRE_Dep_Judiciais-Contingências" xfId="30668"/>
    <cellStyle name="s_Valuation _BS Csan CPC 02 &lt;SAP&gt;_Plan1_Diferenças outubro CAN- (2)_2-DRE_DFC Gerencial" xfId="30669"/>
    <cellStyle name="s_Valuation _BS Csan CPC 02 &lt;SAP&gt;_Plan1_Diferenças outubro CAN- (2)_2-DRE_DMPL" xfId="30670"/>
    <cellStyle name="s_Valuation _BS Csan CPC 02 &lt;SAP&gt;_Plan1_Diferenças outubro CAN- (2)_2-DRE_Mapa variáveis" xfId="30671"/>
    <cellStyle name="s_Valuation _BS Csan CPC 02 &lt;SAP&gt;_Plan1_Diferenças outubro CAN- (2)_2-DRE_Variavel" xfId="30672"/>
    <cellStyle name="s_Valuation _BS Csan CPC 02 &lt;SAP&gt;_Plan1_Diferenças outubro CAN- (2)_3-Balanço" xfId="30673"/>
    <cellStyle name="s_Valuation _BS Csan CPC 02 &lt;SAP&gt;_Plan1_Diferenças outubro CAN- (2)_3-Balanço 2" xfId="30674"/>
    <cellStyle name="s_Valuation _BS Csan CPC 02 &lt;SAP&gt;_Plan1_Diferenças outubro CAN- (2)_3-Balanço 2_15-FINANCEIRAS" xfId="30675"/>
    <cellStyle name="s_Valuation _BS Csan CPC 02 &lt;SAP&gt;_Plan1_Diferenças outubro CAN- (2)_3-Balanço_1" xfId="30676"/>
    <cellStyle name="s_Valuation _BS Csan CPC 02 &lt;SAP&gt;_Plan1_Diferenças outubro CAN- (2)_3-Balanço_1_Mapa variáveis" xfId="30677"/>
    <cellStyle name="s_Valuation _BS Csan CPC 02 &lt;SAP&gt;_Plan1_Diferenças outubro CAN- (2)_3-Balanço_1_Variavel" xfId="30678"/>
    <cellStyle name="s_Valuation _BS Csan CPC 02 &lt;SAP&gt;_Plan1_Diferenças outubro CAN- (2)_3-Balanço_15-FINANCEIRAS" xfId="30679"/>
    <cellStyle name="s_Valuation _BS Csan CPC 02 &lt;SAP&gt;_Plan1_Diferenças outubro CAN- (2)_3-Balanço_15-FINANCEIRAS_1" xfId="30680"/>
    <cellStyle name="s_Valuation _BS Csan CPC 02 &lt;SAP&gt;_Plan1_Diferenças outubro CAN- (2)_3-Balanço_2-DRE" xfId="30681"/>
    <cellStyle name="s_Valuation _BS Csan CPC 02 &lt;SAP&gt;_Plan1_Diferenças outubro CAN- (2)_3-Balanço_2-DRE 2" xfId="30682"/>
    <cellStyle name="s_Valuation _BS Csan CPC 02 &lt;SAP&gt;_Plan1_Diferenças outubro CAN- (2)_3-Balanço_2-DRE_3-Balanço" xfId="30683"/>
    <cellStyle name="s_Valuation _BS Csan CPC 02 &lt;SAP&gt;_Plan1_Diferenças outubro CAN- (2)_3-Balanço_2-DRE_3-Balanço_Mapa variáveis" xfId="30684"/>
    <cellStyle name="s_Valuation _BS Csan CPC 02 &lt;SAP&gt;_Plan1_Diferenças outubro CAN- (2)_3-Balanço_2-DRE_3-Balanço_Variavel" xfId="30685"/>
    <cellStyle name="s_Valuation _BS Csan CPC 02 &lt;SAP&gt;_Plan1_Diferenças outubro CAN- (2)_3-Balanço_2-DRE_Dep_Judiciais-Contingências" xfId="30686"/>
    <cellStyle name="s_Valuation _BS Csan CPC 02 &lt;SAP&gt;_Plan1_Diferenças outubro CAN- (2)_3-Balanço_2-DRE_DFC Gerencial" xfId="30687"/>
    <cellStyle name="s_Valuation _BS Csan CPC 02 &lt;SAP&gt;_Plan1_Diferenças outubro CAN- (2)_3-Balanço_2-DRE_DMPL" xfId="30688"/>
    <cellStyle name="s_Valuation _BS Csan CPC 02 &lt;SAP&gt;_Plan1_Diferenças outubro CAN- (2)_3-Balanço_2-DRE_Mapa variáveis" xfId="30689"/>
    <cellStyle name="s_Valuation _BS Csan CPC 02 &lt;SAP&gt;_Plan1_Diferenças outubro CAN- (2)_3-Balanço_2-DRE_Variavel" xfId="30690"/>
    <cellStyle name="s_Valuation _BS Csan CPC 02 &lt;SAP&gt;_Plan1_Diferenças outubro CAN- (2)_3-Balanço_3-Balanço" xfId="30691"/>
    <cellStyle name="s_Valuation _BS Csan CPC 02 &lt;SAP&gt;_Plan1_Diferenças outubro CAN- (2)_3-Balanço_3-Balanço_Mapa variáveis" xfId="30692"/>
    <cellStyle name="s_Valuation _BS Csan CPC 02 &lt;SAP&gt;_Plan1_Diferenças outubro CAN- (2)_3-Balanço_3-Balanço_Variavel" xfId="30693"/>
    <cellStyle name="s_Valuation _BS Csan CPC 02 &lt;SAP&gt;_Plan1_Diferenças outubro CAN- (2)_3-Balanço_7-Estoque" xfId="30694"/>
    <cellStyle name="s_Valuation _BS Csan CPC 02 &lt;SAP&gt;_Plan1_Diferenças outubro CAN- (2)_3-Balanço_Despesas operacionais " xfId="30695"/>
    <cellStyle name="s_Valuation _BS Csan CPC 02 &lt;SAP&gt;_Plan1_Diferenças outubro CAN- (2)_3-Balanço_Mapa variáveis" xfId="30696"/>
    <cellStyle name="s_Valuation _BS Csan CPC 02 &lt;SAP&gt;_Plan1_Diferenças outubro CAN- (2)_3-Balanço_P&amp;L Raízen Combs" xfId="30697"/>
    <cellStyle name="s_Valuation _BS Csan CPC 02 &lt;SAP&gt;_Plan1_Diferenças outubro CAN- (2)_3-Balanço_P&amp;L RUMO" xfId="30698"/>
    <cellStyle name="s_Valuation _BS Csan CPC 02 &lt;SAP&gt;_Plan1_Diferenças outubro CAN- (2)_3-Balanço_Variavel" xfId="30699"/>
    <cellStyle name="s_Valuation _BS Csan CPC 02 &lt;SAP&gt;_Plan1_Diferenças outubro CAN- (2)_3-Balanço_Working Capital" xfId="30700"/>
    <cellStyle name="s_Valuation _BS Csan CPC 02 &lt;SAP&gt;_Plan1_Diferenças outubro CAN- (2)_7-Estoque" xfId="30701"/>
    <cellStyle name="s_Valuation _BS Csan CPC 02 &lt;SAP&gt;_Plan1_Diferenças outubro CAN- (2)_Balanço" xfId="30702"/>
    <cellStyle name="s_Valuation _BS Csan CPC 02 &lt;SAP&gt;_Plan1_Diferenças outubro CAN- (2)_Balanço_Despesas operacionais " xfId="30703"/>
    <cellStyle name="s_Valuation _BS Csan CPC 02 &lt;SAP&gt;_Plan1_Diferenças outubro CAN- (2)_Balanço_Working Capital" xfId="30704"/>
    <cellStyle name="s_Valuation _BS Csan CPC 02 &lt;SAP&gt;_Plan1_Diferenças outubro CAN- (2)_Despesas operacionais " xfId="30705"/>
    <cellStyle name="s_Valuation _BS Csan CPC 02 &lt;SAP&gt;_Plan1_Diferenças outubro CAN- (2)_IR Diferido" xfId="30706"/>
    <cellStyle name="s_Valuation _BS Csan CPC 02 &lt;SAP&gt;_Plan1_Diferenças outubro CAN- (2)_Mapa variáveis" xfId="30707"/>
    <cellStyle name="s_Valuation _BS Csan CPC 02 &lt;SAP&gt;_Plan1_Diferenças outubro CAN- (2)_P&amp;L Raízen Combs" xfId="30708"/>
    <cellStyle name="s_Valuation _BS Csan CPC 02 &lt;SAP&gt;_Plan1_Diferenças outubro CAN- (2)_P&amp;L RUMO" xfId="30709"/>
    <cellStyle name="s_Valuation _BS Csan CPC 02 &lt;SAP&gt;_Plan1_Diferenças outubro CAN- (2)_Variavel" xfId="30710"/>
    <cellStyle name="s_Valuation _BS Csan CPC 02 &lt;SAP&gt;_Plan1_Diferenças outubro CAN- (2)_Working Capital" xfId="30711"/>
    <cellStyle name="s_Valuation _BS Csan CPC 02 &lt;SAP&gt;_Plan1_IR Diferido" xfId="30712"/>
    <cellStyle name="s_Valuation _BS Csan CPC 02 &lt;SAP&gt;_Plan1_Mapa variáveis" xfId="30713"/>
    <cellStyle name="s_Valuation _BS Csan CPC 02 &lt;SAP&gt;_Plan1_P&amp;L Raízen Combs" xfId="30714"/>
    <cellStyle name="s_Valuation _BS Csan CPC 02 &lt;SAP&gt;_Plan1_P&amp;L RUMO" xfId="30715"/>
    <cellStyle name="s_Valuation _BS Csan CPC 02 &lt;SAP&gt;_Plan1_Query C.Custos SF 10-11" xfId="30716"/>
    <cellStyle name="s_Valuation _BS Csan CPC 02 &lt;SAP&gt;_Plan1_Query C.Custos SF 10-11 2" xfId="30717"/>
    <cellStyle name="s_Valuation _BS Csan CPC 02 &lt;SAP&gt;_Plan1_Query C.Custos SF 10-11 2_15-FINANCEIRAS" xfId="30718"/>
    <cellStyle name="s_Valuation _BS Csan CPC 02 &lt;SAP&gt;_Plan1_Query C.Custos SF 10-11 2_Mapa variáveis" xfId="30719"/>
    <cellStyle name="s_Valuation _BS Csan CPC 02 &lt;SAP&gt;_Plan1_Query C.Custos SF 10-11 2_Variavel" xfId="30720"/>
    <cellStyle name="s_Valuation _BS Csan CPC 02 &lt;SAP&gt;_Plan1_Query C.Custos SF 10-11 3" xfId="30721"/>
    <cellStyle name="s_Valuation _BS Csan CPC 02 &lt;SAP&gt;_Plan1_Query C.Custos SF 10-11_15-FINANCEIRAS" xfId="30722"/>
    <cellStyle name="s_Valuation _BS Csan CPC 02 &lt;SAP&gt;_Plan1_Query C.Custos SF 10-11_15-FINANCEIRAS_1" xfId="30723"/>
    <cellStyle name="s_Valuation _BS Csan CPC 02 &lt;SAP&gt;_Plan1_Query C.Custos SF 10-11_2-DRE" xfId="30724"/>
    <cellStyle name="s_Valuation _BS Csan CPC 02 &lt;SAP&gt;_Plan1_Query C.Custos SF 10-11_2-DRE 2" xfId="30725"/>
    <cellStyle name="s_Valuation _BS Csan CPC 02 &lt;SAP&gt;_Plan1_Query C.Custos SF 10-11_2-DRE_3-Balanço" xfId="30726"/>
    <cellStyle name="s_Valuation _BS Csan CPC 02 &lt;SAP&gt;_Plan1_Query C.Custos SF 10-11_2-DRE_3-Balanço_Mapa variáveis" xfId="30727"/>
    <cellStyle name="s_Valuation _BS Csan CPC 02 &lt;SAP&gt;_Plan1_Query C.Custos SF 10-11_2-DRE_3-Balanço_Variavel" xfId="30728"/>
    <cellStyle name="s_Valuation _BS Csan CPC 02 &lt;SAP&gt;_Plan1_Query C.Custos SF 10-11_2-DRE_Dep_Judiciais-Contingências" xfId="30729"/>
    <cellStyle name="s_Valuation _BS Csan CPC 02 &lt;SAP&gt;_Plan1_Query C.Custos SF 10-11_2-DRE_DFC Gerencial" xfId="30730"/>
    <cellStyle name="s_Valuation _BS Csan CPC 02 &lt;SAP&gt;_Plan1_Query C.Custos SF 10-11_2-DRE_DMPL" xfId="30731"/>
    <cellStyle name="s_Valuation _BS Csan CPC 02 &lt;SAP&gt;_Plan1_Query C.Custos SF 10-11_2-DRE_Mapa variáveis" xfId="30732"/>
    <cellStyle name="s_Valuation _BS Csan CPC 02 &lt;SAP&gt;_Plan1_Query C.Custos SF 10-11_2-DRE_Variavel" xfId="30733"/>
    <cellStyle name="s_Valuation _BS Csan CPC 02 &lt;SAP&gt;_Plan1_Query C.Custos SF 10-11_3-Balanço" xfId="30734"/>
    <cellStyle name="s_Valuation _BS Csan CPC 02 &lt;SAP&gt;_Plan1_Query C.Custos SF 10-11_3-Balanço 2" xfId="30735"/>
    <cellStyle name="s_Valuation _BS Csan CPC 02 &lt;SAP&gt;_Plan1_Query C.Custos SF 10-11_3-Balanço 2_15-FINANCEIRAS" xfId="30736"/>
    <cellStyle name="s_Valuation _BS Csan CPC 02 &lt;SAP&gt;_Plan1_Query C.Custos SF 10-11_3-Balanço_1" xfId="30737"/>
    <cellStyle name="s_Valuation _BS Csan CPC 02 &lt;SAP&gt;_Plan1_Query C.Custos SF 10-11_3-Balanço_1_Mapa variáveis" xfId="30738"/>
    <cellStyle name="s_Valuation _BS Csan CPC 02 &lt;SAP&gt;_Plan1_Query C.Custos SF 10-11_3-Balanço_1_Variavel" xfId="30739"/>
    <cellStyle name="s_Valuation _BS Csan CPC 02 &lt;SAP&gt;_Plan1_Query C.Custos SF 10-11_3-Balanço_15-FINANCEIRAS" xfId="30740"/>
    <cellStyle name="s_Valuation _BS Csan CPC 02 &lt;SAP&gt;_Plan1_Query C.Custos SF 10-11_3-Balanço_15-FINANCEIRAS_1" xfId="30741"/>
    <cellStyle name="s_Valuation _BS Csan CPC 02 &lt;SAP&gt;_Plan1_Query C.Custos SF 10-11_3-Balanço_2-DRE" xfId="30742"/>
    <cellStyle name="s_Valuation _BS Csan CPC 02 &lt;SAP&gt;_Plan1_Query C.Custos SF 10-11_3-Balanço_2-DRE 2" xfId="30743"/>
    <cellStyle name="s_Valuation _BS Csan CPC 02 &lt;SAP&gt;_Plan1_Query C.Custos SF 10-11_3-Balanço_2-DRE_3-Balanço" xfId="30744"/>
    <cellStyle name="s_Valuation _BS Csan CPC 02 &lt;SAP&gt;_Plan1_Query C.Custos SF 10-11_3-Balanço_2-DRE_3-Balanço_Mapa variáveis" xfId="30745"/>
    <cellStyle name="s_Valuation _BS Csan CPC 02 &lt;SAP&gt;_Plan1_Query C.Custos SF 10-11_3-Balanço_2-DRE_3-Balanço_Variavel" xfId="30746"/>
    <cellStyle name="s_Valuation _BS Csan CPC 02 &lt;SAP&gt;_Plan1_Query C.Custos SF 10-11_3-Balanço_2-DRE_Dep_Judiciais-Contingências" xfId="30747"/>
    <cellStyle name="s_Valuation _BS Csan CPC 02 &lt;SAP&gt;_Plan1_Query C.Custos SF 10-11_3-Balanço_2-DRE_DFC Gerencial" xfId="30748"/>
    <cellStyle name="s_Valuation _BS Csan CPC 02 &lt;SAP&gt;_Plan1_Query C.Custos SF 10-11_3-Balanço_2-DRE_DMPL" xfId="30749"/>
    <cellStyle name="s_Valuation _BS Csan CPC 02 &lt;SAP&gt;_Plan1_Query C.Custos SF 10-11_3-Balanço_2-DRE_Mapa variáveis" xfId="30750"/>
    <cellStyle name="s_Valuation _BS Csan CPC 02 &lt;SAP&gt;_Plan1_Query C.Custos SF 10-11_3-Balanço_2-DRE_Variavel" xfId="30751"/>
    <cellStyle name="s_Valuation _BS Csan CPC 02 &lt;SAP&gt;_Plan1_Query C.Custos SF 10-11_3-Balanço_3-Balanço" xfId="30752"/>
    <cellStyle name="s_Valuation _BS Csan CPC 02 &lt;SAP&gt;_Plan1_Query C.Custos SF 10-11_3-Balanço_3-Balanço_Mapa variáveis" xfId="30753"/>
    <cellStyle name="s_Valuation _BS Csan CPC 02 &lt;SAP&gt;_Plan1_Query C.Custos SF 10-11_3-Balanço_3-Balanço_Variavel" xfId="30754"/>
    <cellStyle name="s_Valuation _BS Csan CPC 02 &lt;SAP&gt;_Plan1_Query C.Custos SF 10-11_3-Balanço_7-Estoque" xfId="30755"/>
    <cellStyle name="s_Valuation _BS Csan CPC 02 &lt;SAP&gt;_Plan1_Query C.Custos SF 10-11_3-Balanço_Despesas operacionais " xfId="30756"/>
    <cellStyle name="s_Valuation _BS Csan CPC 02 &lt;SAP&gt;_Plan1_Query C.Custos SF 10-11_3-Balanço_Mapa variáveis" xfId="30757"/>
    <cellStyle name="s_Valuation _BS Csan CPC 02 &lt;SAP&gt;_Plan1_Query C.Custos SF 10-11_3-Balanço_P&amp;L Raízen Combs" xfId="30758"/>
    <cellStyle name="s_Valuation _BS Csan CPC 02 &lt;SAP&gt;_Plan1_Query C.Custos SF 10-11_3-Balanço_P&amp;L RUMO" xfId="30759"/>
    <cellStyle name="s_Valuation _BS Csan CPC 02 &lt;SAP&gt;_Plan1_Query C.Custos SF 10-11_3-Balanço_Variavel" xfId="30760"/>
    <cellStyle name="s_Valuation _BS Csan CPC 02 &lt;SAP&gt;_Plan1_Query C.Custos SF 10-11_3-Balanço_Working Capital" xfId="30761"/>
    <cellStyle name="s_Valuation _BS Csan CPC 02 &lt;SAP&gt;_Plan1_Query C.Custos SF 10-11_7-Estoque" xfId="30762"/>
    <cellStyle name="s_Valuation _BS Csan CPC 02 &lt;SAP&gt;_Plan1_Query C.Custos SF 10-11_Balanço" xfId="30763"/>
    <cellStyle name="s_Valuation _BS Csan CPC 02 &lt;SAP&gt;_Plan1_Query C.Custos SF 10-11_Balanço_Despesas operacionais " xfId="30764"/>
    <cellStyle name="s_Valuation _BS Csan CPC 02 &lt;SAP&gt;_Plan1_Query C.Custos SF 10-11_Balanço_Working Capital" xfId="30765"/>
    <cellStyle name="s_Valuation _BS Csan CPC 02 &lt;SAP&gt;_Plan1_Query C.Custos SF 10-11_Despesas operacionais " xfId="30766"/>
    <cellStyle name="s_Valuation _BS Csan CPC 02 &lt;SAP&gt;_Plan1_Query C.Custos SF 10-11_IR Diferido" xfId="30767"/>
    <cellStyle name="s_Valuation _BS Csan CPC 02 &lt;SAP&gt;_Plan1_Query C.Custos SF 10-11_Mapa variáveis" xfId="30768"/>
    <cellStyle name="s_Valuation _BS Csan CPC 02 &lt;SAP&gt;_Plan1_Query C.Custos SF 10-11_P&amp;L Raízen Combs" xfId="30769"/>
    <cellStyle name="s_Valuation _BS Csan CPC 02 &lt;SAP&gt;_Plan1_Query C.Custos SF 10-11_P&amp;L RUMO" xfId="30770"/>
    <cellStyle name="s_Valuation _BS Csan CPC 02 &lt;SAP&gt;_Plan1_Query C.Custos SF 10-11_Variavel" xfId="30771"/>
    <cellStyle name="s_Valuation _BS Csan CPC 02 &lt;SAP&gt;_Plan1_Query C.Custos SF 10-11_Working Capital" xfId="30772"/>
    <cellStyle name="s_Valuation _BS Csan CPC 02 &lt;SAP&gt;_Plan1_Variavel" xfId="30773"/>
    <cellStyle name="s_Valuation _BS Csan CPC 02 &lt;SAP&gt;_Plan1_Working Capital" xfId="30774"/>
    <cellStyle name="s_Valuation _BS Csan CPC 02 &lt;SAP&gt;_Plan2" xfId="30775"/>
    <cellStyle name="s_Valuation _BS Csan CPC 02 &lt;SAP&gt;_Plan2 2" xfId="30776"/>
    <cellStyle name="s_Valuation _BS Csan CPC 02 &lt;SAP&gt;_Plan2 2_15-FINANCEIRAS" xfId="30777"/>
    <cellStyle name="s_Valuation _BS Csan CPC 02 &lt;SAP&gt;_Plan2 2_Mapa variáveis" xfId="30778"/>
    <cellStyle name="s_Valuation _BS Csan CPC 02 &lt;SAP&gt;_Plan2 2_Variavel" xfId="30779"/>
    <cellStyle name="s_Valuation _BS Csan CPC 02 &lt;SAP&gt;_Plan2 3" xfId="30780"/>
    <cellStyle name="s_Valuation _BS Csan CPC 02 &lt;SAP&gt;_Plan2 4" xfId="30781"/>
    <cellStyle name="s_Valuation _BS Csan CPC 02 &lt;SAP&gt;_Plan2_15-FINANCEIRAS" xfId="30782"/>
    <cellStyle name="s_Valuation _BS Csan CPC 02 &lt;SAP&gt;_Plan2_15-FINANCEIRAS_1" xfId="30783"/>
    <cellStyle name="s_Valuation _BS Csan CPC 02 &lt;SAP&gt;_Plan2_2-DRE" xfId="30784"/>
    <cellStyle name="s_Valuation _BS Csan CPC 02 &lt;SAP&gt;_Plan2_2-DRE 2" xfId="30785"/>
    <cellStyle name="s_Valuation _BS Csan CPC 02 &lt;SAP&gt;_Plan2_2-DRE_3-Balanço" xfId="30786"/>
    <cellStyle name="s_Valuation _BS Csan CPC 02 &lt;SAP&gt;_Plan2_2-DRE_3-Balanço_Mapa variáveis" xfId="30787"/>
    <cellStyle name="s_Valuation _BS Csan CPC 02 &lt;SAP&gt;_Plan2_2-DRE_3-Balanço_Variavel" xfId="30788"/>
    <cellStyle name="s_Valuation _BS Csan CPC 02 &lt;SAP&gt;_Plan2_2-DRE_Dep_Judiciais-Contingências" xfId="30789"/>
    <cellStyle name="s_Valuation _BS Csan CPC 02 &lt;SAP&gt;_Plan2_2-DRE_DFC Gerencial" xfId="30790"/>
    <cellStyle name="s_Valuation _BS Csan CPC 02 &lt;SAP&gt;_Plan2_2-DRE_DMPL" xfId="30791"/>
    <cellStyle name="s_Valuation _BS Csan CPC 02 &lt;SAP&gt;_Plan2_2-DRE_Mapa variáveis" xfId="30792"/>
    <cellStyle name="s_Valuation _BS Csan CPC 02 &lt;SAP&gt;_Plan2_2-DRE_Variavel" xfId="30793"/>
    <cellStyle name="s_Valuation _BS Csan CPC 02 &lt;SAP&gt;_Plan2_3-Balanço" xfId="30794"/>
    <cellStyle name="s_Valuation _BS Csan CPC 02 &lt;SAP&gt;_Plan2_3-Balanço_Mapa variáveis" xfId="30795"/>
    <cellStyle name="s_Valuation _BS Csan CPC 02 &lt;SAP&gt;_Plan2_3-Balanço_Variavel" xfId="30796"/>
    <cellStyle name="s_Valuation _BS Csan CPC 02 &lt;SAP&gt;_Plan2_7-Estoque" xfId="30797"/>
    <cellStyle name="s_Valuation _BS Csan CPC 02 &lt;SAP&gt;_Plan2_Base Junho" xfId="30798"/>
    <cellStyle name="s_Valuation _BS Csan CPC 02 &lt;SAP&gt;_Plan2_Base Junho 2" xfId="30799"/>
    <cellStyle name="s_Valuation _BS Csan CPC 02 &lt;SAP&gt;_Plan2_Base Junho_Base Julho" xfId="30800"/>
    <cellStyle name="s_Valuation _BS Csan CPC 02 &lt;SAP&gt;_Plan2_Base Junho_Base Julho 2" xfId="30801"/>
    <cellStyle name="s_Valuation _BS Csan CPC 02 &lt;SAP&gt;_Plan2_Base Junho_Base Julho_Mapa variáveis" xfId="30802"/>
    <cellStyle name="s_Valuation _BS Csan CPC 02 &lt;SAP&gt;_Plan2_Base Junho_Base Julho_Taxa Efetiva Cosan - Acumulado até Setembro 2011" xfId="30803"/>
    <cellStyle name="s_Valuation _BS Csan CPC 02 &lt;SAP&gt;_Plan2_Base Junho_Base Julho_Taxa Efetiva Cosan - Acumulado até Setembro 2011_Mapa variáveis" xfId="30804"/>
    <cellStyle name="s_Valuation _BS Csan CPC 02 &lt;SAP&gt;_Plan2_Base Junho_Base Julho_Taxa Efetiva Cosan - Acumulado até Setembro 2011_Variavel" xfId="30805"/>
    <cellStyle name="s_Valuation _BS Csan CPC 02 &lt;SAP&gt;_Plan2_Base Junho_Base Julho_Variavel" xfId="30806"/>
    <cellStyle name="s_Valuation _BS Csan CPC 02 &lt;SAP&gt;_Plan2_Base Junho_Mapa variáveis" xfId="30807"/>
    <cellStyle name="s_Valuation _BS Csan CPC 02 &lt;SAP&gt;_Plan2_Base Junho_Variavel" xfId="30808"/>
    <cellStyle name="s_Valuation _BS Csan CPC 02 &lt;SAP&gt;_Plan2_Despesas operacionais " xfId="30809"/>
    <cellStyle name="s_Valuation _BS Csan CPC 02 &lt;SAP&gt;_Plan2_IR Diferido" xfId="30810"/>
    <cellStyle name="s_Valuation _BS Csan CPC 02 &lt;SAP&gt;_Plan2_Mapa variáveis" xfId="30811"/>
    <cellStyle name="s_Valuation _BS Csan CPC 02 &lt;SAP&gt;_Plan2_P&amp;L Raízen Combs" xfId="30812"/>
    <cellStyle name="s_Valuation _BS Csan CPC 02 &lt;SAP&gt;_Plan2_P&amp;L RUMO" xfId="30813"/>
    <cellStyle name="s_Valuation _BS Csan CPC 02 &lt;SAP&gt;_Plan2_Plan1" xfId="30814"/>
    <cellStyle name="s_Valuation _BS Csan CPC 02 &lt;SAP&gt;_Plan2_Plan1_Mapa variáveis" xfId="30815"/>
    <cellStyle name="s_Valuation _BS Csan CPC 02 &lt;SAP&gt;_Plan2_Plan1_Variavel" xfId="30816"/>
    <cellStyle name="s_Valuation _BS Csan CPC 02 &lt;SAP&gt;_Plan2_Taxa Efetiva Cosan - Acumulado até Setembro 2011" xfId="30817"/>
    <cellStyle name="s_Valuation _BS Csan CPC 02 &lt;SAP&gt;_Plan2_Taxa Efetiva Cosan - Acumulado até Setembro 2011_Mapa variáveis" xfId="30818"/>
    <cellStyle name="s_Valuation _BS Csan CPC 02 &lt;SAP&gt;_Plan2_Taxa Efetiva Cosan - Acumulado até Setembro 2011_Variavel" xfId="30819"/>
    <cellStyle name="s_Valuation _BS Csan CPC 02 &lt;SAP&gt;_Plan2_Variavel" xfId="30820"/>
    <cellStyle name="s_Valuation _BS Csan CPC 02 &lt;SAP&gt;_Plan2_Working Capital" xfId="30821"/>
    <cellStyle name="s_Valuation _BS Csan CPC 02 &lt;SAP&gt;_Plan8" xfId="30822"/>
    <cellStyle name="s_Valuation _BS Csan CPC 02 &lt;SAP&gt;_Query C.Custos SF 10-11" xfId="30823"/>
    <cellStyle name="s_Valuation _BS Csan CPC 02 &lt;SAP&gt;_Query C.Custos SF 10-11 2" xfId="30824"/>
    <cellStyle name="s_Valuation _BS Csan CPC 02 &lt;SAP&gt;_Query C.Custos SF 10-11 2_15-FINANCEIRAS" xfId="30825"/>
    <cellStyle name="s_Valuation _BS Csan CPC 02 &lt;SAP&gt;_Query C.Custos SF 10-11 2_Mapa variáveis" xfId="30826"/>
    <cellStyle name="s_Valuation _BS Csan CPC 02 &lt;SAP&gt;_Query C.Custos SF 10-11 2_Variavel" xfId="30827"/>
    <cellStyle name="s_Valuation _BS Csan CPC 02 &lt;SAP&gt;_Query C.Custos SF 10-11 3" xfId="30828"/>
    <cellStyle name="s_Valuation _BS Csan CPC 02 &lt;SAP&gt;_Query C.Custos SF 10-11_15-FINANCEIRAS" xfId="30829"/>
    <cellStyle name="s_Valuation _BS Csan CPC 02 &lt;SAP&gt;_Query C.Custos SF 10-11_15-FINANCEIRAS_1" xfId="30830"/>
    <cellStyle name="s_Valuation _BS Csan CPC 02 &lt;SAP&gt;_Query C.Custos SF 10-11_2-DRE" xfId="30831"/>
    <cellStyle name="s_Valuation _BS Csan CPC 02 &lt;SAP&gt;_Query C.Custos SF 10-11_2-DRE 2" xfId="30832"/>
    <cellStyle name="s_Valuation _BS Csan CPC 02 &lt;SAP&gt;_Query C.Custos SF 10-11_2-DRE_3-Balanço" xfId="30833"/>
    <cellStyle name="s_Valuation _BS Csan CPC 02 &lt;SAP&gt;_Query C.Custos SF 10-11_2-DRE_3-Balanço_Mapa variáveis" xfId="30834"/>
    <cellStyle name="s_Valuation _BS Csan CPC 02 &lt;SAP&gt;_Query C.Custos SF 10-11_2-DRE_3-Balanço_Variavel" xfId="30835"/>
    <cellStyle name="s_Valuation _BS Csan CPC 02 &lt;SAP&gt;_Query C.Custos SF 10-11_2-DRE_Dep_Judiciais-Contingências" xfId="30836"/>
    <cellStyle name="s_Valuation _BS Csan CPC 02 &lt;SAP&gt;_Query C.Custos SF 10-11_2-DRE_DFC Gerencial" xfId="30837"/>
    <cellStyle name="s_Valuation _BS Csan CPC 02 &lt;SAP&gt;_Query C.Custos SF 10-11_2-DRE_DMPL" xfId="30838"/>
    <cellStyle name="s_Valuation _BS Csan CPC 02 &lt;SAP&gt;_Query C.Custos SF 10-11_2-DRE_Mapa variáveis" xfId="30839"/>
    <cellStyle name="s_Valuation _BS Csan CPC 02 &lt;SAP&gt;_Query C.Custos SF 10-11_2-DRE_Variavel" xfId="30840"/>
    <cellStyle name="s_Valuation _BS Csan CPC 02 &lt;SAP&gt;_Query C.Custos SF 10-11_3-Balanço" xfId="30841"/>
    <cellStyle name="s_Valuation _BS Csan CPC 02 &lt;SAP&gt;_Query C.Custos SF 10-11_3-Balanço 2" xfId="30842"/>
    <cellStyle name="s_Valuation _BS Csan CPC 02 &lt;SAP&gt;_Query C.Custos SF 10-11_3-Balanço 2_15-FINANCEIRAS" xfId="30843"/>
    <cellStyle name="s_Valuation _BS Csan CPC 02 &lt;SAP&gt;_Query C.Custos SF 10-11_3-Balanço_1" xfId="30844"/>
    <cellStyle name="s_Valuation _BS Csan CPC 02 &lt;SAP&gt;_Query C.Custos SF 10-11_3-Balanço_1_Mapa variáveis" xfId="30845"/>
    <cellStyle name="s_Valuation _BS Csan CPC 02 &lt;SAP&gt;_Query C.Custos SF 10-11_3-Balanço_1_Variavel" xfId="30846"/>
    <cellStyle name="s_Valuation _BS Csan CPC 02 &lt;SAP&gt;_Query C.Custos SF 10-11_3-Balanço_15-FINANCEIRAS" xfId="30847"/>
    <cellStyle name="s_Valuation _BS Csan CPC 02 &lt;SAP&gt;_Query C.Custos SF 10-11_3-Balanço_15-FINANCEIRAS_1" xfId="30848"/>
    <cellStyle name="s_Valuation _BS Csan CPC 02 &lt;SAP&gt;_Query C.Custos SF 10-11_3-Balanço_2-DRE" xfId="30849"/>
    <cellStyle name="s_Valuation _BS Csan CPC 02 &lt;SAP&gt;_Query C.Custos SF 10-11_3-Balanço_2-DRE 2" xfId="30850"/>
    <cellStyle name="s_Valuation _BS Csan CPC 02 &lt;SAP&gt;_Query C.Custos SF 10-11_3-Balanço_2-DRE_3-Balanço" xfId="30851"/>
    <cellStyle name="s_Valuation _BS Csan CPC 02 &lt;SAP&gt;_Query C.Custos SF 10-11_3-Balanço_2-DRE_3-Balanço_Mapa variáveis" xfId="30852"/>
    <cellStyle name="s_Valuation _BS Csan CPC 02 &lt;SAP&gt;_Query C.Custos SF 10-11_3-Balanço_2-DRE_3-Balanço_Variavel" xfId="30853"/>
    <cellStyle name="s_Valuation _BS Csan CPC 02 &lt;SAP&gt;_Query C.Custos SF 10-11_3-Balanço_2-DRE_Dep_Judiciais-Contingências" xfId="30854"/>
    <cellStyle name="s_Valuation _BS Csan CPC 02 &lt;SAP&gt;_Query C.Custos SF 10-11_3-Balanço_2-DRE_DFC Gerencial" xfId="30855"/>
    <cellStyle name="s_Valuation _BS Csan CPC 02 &lt;SAP&gt;_Query C.Custos SF 10-11_3-Balanço_2-DRE_DMPL" xfId="30856"/>
    <cellStyle name="s_Valuation _BS Csan CPC 02 &lt;SAP&gt;_Query C.Custos SF 10-11_3-Balanço_2-DRE_Mapa variáveis" xfId="30857"/>
    <cellStyle name="s_Valuation _BS Csan CPC 02 &lt;SAP&gt;_Query C.Custos SF 10-11_3-Balanço_2-DRE_Variavel" xfId="30858"/>
    <cellStyle name="s_Valuation _BS Csan CPC 02 &lt;SAP&gt;_Query C.Custos SF 10-11_3-Balanço_3-Balanço" xfId="30859"/>
    <cellStyle name="s_Valuation _BS Csan CPC 02 &lt;SAP&gt;_Query C.Custos SF 10-11_3-Balanço_3-Balanço_Mapa variáveis" xfId="30860"/>
    <cellStyle name="s_Valuation _BS Csan CPC 02 &lt;SAP&gt;_Query C.Custos SF 10-11_3-Balanço_3-Balanço_Variavel" xfId="30861"/>
    <cellStyle name="s_Valuation _BS Csan CPC 02 &lt;SAP&gt;_Query C.Custos SF 10-11_3-Balanço_7-Estoque" xfId="30862"/>
    <cellStyle name="s_Valuation _BS Csan CPC 02 &lt;SAP&gt;_Query C.Custos SF 10-11_3-Balanço_Despesas operacionais " xfId="30863"/>
    <cellStyle name="s_Valuation _BS Csan CPC 02 &lt;SAP&gt;_Query C.Custos SF 10-11_3-Balanço_Mapa variáveis" xfId="30864"/>
    <cellStyle name="s_Valuation _BS Csan CPC 02 &lt;SAP&gt;_Query C.Custos SF 10-11_3-Balanço_P&amp;L Raízen Combs" xfId="30865"/>
    <cellStyle name="s_Valuation _BS Csan CPC 02 &lt;SAP&gt;_Query C.Custos SF 10-11_3-Balanço_P&amp;L RUMO" xfId="30866"/>
    <cellStyle name="s_Valuation _BS Csan CPC 02 &lt;SAP&gt;_Query C.Custos SF 10-11_3-Balanço_Variavel" xfId="30867"/>
    <cellStyle name="s_Valuation _BS Csan CPC 02 &lt;SAP&gt;_Query C.Custos SF 10-11_3-Balanço_Working Capital" xfId="30868"/>
    <cellStyle name="s_Valuation _BS Csan CPC 02 &lt;SAP&gt;_Query C.Custos SF 10-11_7-Estoque" xfId="30869"/>
    <cellStyle name="s_Valuation _BS Csan CPC 02 &lt;SAP&gt;_Query C.Custos SF 10-11_Balanço" xfId="30870"/>
    <cellStyle name="s_Valuation _BS Csan CPC 02 &lt;SAP&gt;_Query C.Custos SF 10-11_Balanço_Despesas operacionais " xfId="30871"/>
    <cellStyle name="s_Valuation _BS Csan CPC 02 &lt;SAP&gt;_Query C.Custos SF 10-11_Balanço_Working Capital" xfId="30872"/>
    <cellStyle name="s_Valuation _BS Csan CPC 02 &lt;SAP&gt;_Query C.Custos SF 10-11_CCL" xfId="30873"/>
    <cellStyle name="s_Valuation _BS Csan CPC 02 &lt;SAP&gt;_Query C.Custos SF 10-11_CCL 2" xfId="30874"/>
    <cellStyle name="s_Valuation _BS Csan CPC 02 &lt;SAP&gt;_Query C.Custos SF 10-11_CCL 2_15-FINANCEIRAS" xfId="30875"/>
    <cellStyle name="s_Valuation _BS Csan CPC 02 &lt;SAP&gt;_Query C.Custos SF 10-11_CCL 2_Mapa variáveis" xfId="30876"/>
    <cellStyle name="s_Valuation _BS Csan CPC 02 &lt;SAP&gt;_Query C.Custos SF 10-11_CCL 2_Variavel" xfId="30877"/>
    <cellStyle name="s_Valuation _BS Csan CPC 02 &lt;SAP&gt;_Query C.Custos SF 10-11_CCL 3" xfId="30878"/>
    <cellStyle name="s_Valuation _BS Csan CPC 02 &lt;SAP&gt;_Query C.Custos SF 10-11_CCL_15-FINANCEIRAS" xfId="30879"/>
    <cellStyle name="s_Valuation _BS Csan CPC 02 &lt;SAP&gt;_Query C.Custos SF 10-11_CCL_15-FINANCEIRAS_1" xfId="30880"/>
    <cellStyle name="s_Valuation _BS Csan CPC 02 &lt;SAP&gt;_Query C.Custos SF 10-11_CCL_2-DRE" xfId="30881"/>
    <cellStyle name="s_Valuation _BS Csan CPC 02 &lt;SAP&gt;_Query C.Custos SF 10-11_CCL_2-DRE 2" xfId="30882"/>
    <cellStyle name="s_Valuation _BS Csan CPC 02 &lt;SAP&gt;_Query C.Custos SF 10-11_CCL_2-DRE_3-Balanço" xfId="30883"/>
    <cellStyle name="s_Valuation _BS Csan CPC 02 &lt;SAP&gt;_Query C.Custos SF 10-11_CCL_2-DRE_3-Balanço_Mapa variáveis" xfId="30884"/>
    <cellStyle name="s_Valuation _BS Csan CPC 02 &lt;SAP&gt;_Query C.Custos SF 10-11_CCL_2-DRE_3-Balanço_Variavel" xfId="30885"/>
    <cellStyle name="s_Valuation _BS Csan CPC 02 &lt;SAP&gt;_Query C.Custos SF 10-11_CCL_2-DRE_Dep_Judiciais-Contingências" xfId="30886"/>
    <cellStyle name="s_Valuation _BS Csan CPC 02 &lt;SAP&gt;_Query C.Custos SF 10-11_CCL_2-DRE_DFC Gerencial" xfId="30887"/>
    <cellStyle name="s_Valuation _BS Csan CPC 02 &lt;SAP&gt;_Query C.Custos SF 10-11_CCL_2-DRE_DMPL" xfId="30888"/>
    <cellStyle name="s_Valuation _BS Csan CPC 02 &lt;SAP&gt;_Query C.Custos SF 10-11_CCL_2-DRE_Mapa variáveis" xfId="30889"/>
    <cellStyle name="s_Valuation _BS Csan CPC 02 &lt;SAP&gt;_Query C.Custos SF 10-11_CCL_2-DRE_Variavel" xfId="30890"/>
    <cellStyle name="s_Valuation _BS Csan CPC 02 &lt;SAP&gt;_Query C.Custos SF 10-11_CCL_3-Balanço" xfId="30891"/>
    <cellStyle name="s_Valuation _BS Csan CPC 02 &lt;SAP&gt;_Query C.Custos SF 10-11_CCL_3-Balanço 2" xfId="30892"/>
    <cellStyle name="s_Valuation _BS Csan CPC 02 &lt;SAP&gt;_Query C.Custos SF 10-11_CCL_3-Balanço 2_15-FINANCEIRAS" xfId="30893"/>
    <cellStyle name="s_Valuation _BS Csan CPC 02 &lt;SAP&gt;_Query C.Custos SF 10-11_CCL_3-Balanço_1" xfId="30894"/>
    <cellStyle name="s_Valuation _BS Csan CPC 02 &lt;SAP&gt;_Query C.Custos SF 10-11_CCL_3-Balanço_1_Mapa variáveis" xfId="30895"/>
    <cellStyle name="s_Valuation _BS Csan CPC 02 &lt;SAP&gt;_Query C.Custos SF 10-11_CCL_3-Balanço_1_Variavel" xfId="30896"/>
    <cellStyle name="s_Valuation _BS Csan CPC 02 &lt;SAP&gt;_Query C.Custos SF 10-11_CCL_3-Balanço_15-FINANCEIRAS" xfId="30897"/>
    <cellStyle name="s_Valuation _BS Csan CPC 02 &lt;SAP&gt;_Query C.Custos SF 10-11_CCL_3-Balanço_15-FINANCEIRAS_1" xfId="30898"/>
    <cellStyle name="s_Valuation _BS Csan CPC 02 &lt;SAP&gt;_Query C.Custos SF 10-11_CCL_3-Balanço_2-DRE" xfId="30899"/>
    <cellStyle name="s_Valuation _BS Csan CPC 02 &lt;SAP&gt;_Query C.Custos SF 10-11_CCL_3-Balanço_2-DRE 2" xfId="30900"/>
    <cellStyle name="s_Valuation _BS Csan CPC 02 &lt;SAP&gt;_Query C.Custos SF 10-11_CCL_3-Balanço_2-DRE_3-Balanço" xfId="30901"/>
    <cellStyle name="s_Valuation _BS Csan CPC 02 &lt;SAP&gt;_Query C.Custos SF 10-11_CCL_3-Balanço_2-DRE_3-Balanço_Mapa variáveis" xfId="30902"/>
    <cellStyle name="s_Valuation _BS Csan CPC 02 &lt;SAP&gt;_Query C.Custos SF 10-11_CCL_3-Balanço_2-DRE_3-Balanço_Variavel" xfId="30903"/>
    <cellStyle name="s_Valuation _BS Csan CPC 02 &lt;SAP&gt;_Query C.Custos SF 10-11_CCL_3-Balanço_2-DRE_Dep_Judiciais-Contingências" xfId="30904"/>
    <cellStyle name="s_Valuation _BS Csan CPC 02 &lt;SAP&gt;_Query C.Custos SF 10-11_CCL_3-Balanço_2-DRE_DFC Gerencial" xfId="30905"/>
    <cellStyle name="s_Valuation _BS Csan CPC 02 &lt;SAP&gt;_Query C.Custos SF 10-11_CCL_3-Balanço_2-DRE_DMPL" xfId="30906"/>
    <cellStyle name="s_Valuation _BS Csan CPC 02 &lt;SAP&gt;_Query C.Custos SF 10-11_CCL_3-Balanço_2-DRE_Mapa variáveis" xfId="30907"/>
    <cellStyle name="s_Valuation _BS Csan CPC 02 &lt;SAP&gt;_Query C.Custos SF 10-11_CCL_3-Balanço_2-DRE_Variavel" xfId="30908"/>
    <cellStyle name="s_Valuation _BS Csan CPC 02 &lt;SAP&gt;_Query C.Custos SF 10-11_CCL_3-Balanço_3-Balanço" xfId="30909"/>
    <cellStyle name="s_Valuation _BS Csan CPC 02 &lt;SAP&gt;_Query C.Custos SF 10-11_CCL_3-Balanço_3-Balanço_Mapa variáveis" xfId="30910"/>
    <cellStyle name="s_Valuation _BS Csan CPC 02 &lt;SAP&gt;_Query C.Custos SF 10-11_CCL_3-Balanço_3-Balanço_Variavel" xfId="30911"/>
    <cellStyle name="s_Valuation _BS Csan CPC 02 &lt;SAP&gt;_Query C.Custos SF 10-11_CCL_3-Balanço_7-Estoque" xfId="30912"/>
    <cellStyle name="s_Valuation _BS Csan CPC 02 &lt;SAP&gt;_Query C.Custos SF 10-11_CCL_3-Balanço_Despesas operacionais " xfId="30913"/>
    <cellStyle name="s_Valuation _BS Csan CPC 02 &lt;SAP&gt;_Query C.Custos SF 10-11_CCL_3-Balanço_Mapa variáveis" xfId="30914"/>
    <cellStyle name="s_Valuation _BS Csan CPC 02 &lt;SAP&gt;_Query C.Custos SF 10-11_CCL_3-Balanço_P&amp;L Raízen Combs" xfId="30915"/>
    <cellStyle name="s_Valuation _BS Csan CPC 02 &lt;SAP&gt;_Query C.Custos SF 10-11_CCL_3-Balanço_P&amp;L RUMO" xfId="30916"/>
    <cellStyle name="s_Valuation _BS Csan CPC 02 &lt;SAP&gt;_Query C.Custos SF 10-11_CCL_3-Balanço_Variavel" xfId="30917"/>
    <cellStyle name="s_Valuation _BS Csan CPC 02 &lt;SAP&gt;_Query C.Custos SF 10-11_CCL_3-Balanço_Working Capital" xfId="30918"/>
    <cellStyle name="s_Valuation _BS Csan CPC 02 &lt;SAP&gt;_Query C.Custos SF 10-11_CCL_7-Estoque" xfId="30919"/>
    <cellStyle name="s_Valuation _BS Csan CPC 02 &lt;SAP&gt;_Query C.Custos SF 10-11_CCL_Balanço" xfId="30920"/>
    <cellStyle name="s_Valuation _BS Csan CPC 02 &lt;SAP&gt;_Query C.Custos SF 10-11_CCL_Balanço_Despesas operacionais " xfId="30921"/>
    <cellStyle name="s_Valuation _BS Csan CPC 02 &lt;SAP&gt;_Query C.Custos SF 10-11_CCL_Balanço_Working Capital" xfId="30922"/>
    <cellStyle name="s_Valuation _BS Csan CPC 02 &lt;SAP&gt;_Query C.Custos SF 10-11_CCL_Despesas operacionais " xfId="30923"/>
    <cellStyle name="s_Valuation _BS Csan CPC 02 &lt;SAP&gt;_Query C.Custos SF 10-11_CCL_IR Diferido" xfId="30924"/>
    <cellStyle name="s_Valuation _BS Csan CPC 02 &lt;SAP&gt;_Query C.Custos SF 10-11_CCL_Mapa variáveis" xfId="30925"/>
    <cellStyle name="s_Valuation _BS Csan CPC 02 &lt;SAP&gt;_Query C.Custos SF 10-11_CCL_P&amp;L Raízen Combs" xfId="30926"/>
    <cellStyle name="s_Valuation _BS Csan CPC 02 &lt;SAP&gt;_Query C.Custos SF 10-11_CCL_P&amp;L RUMO" xfId="30927"/>
    <cellStyle name="s_Valuation _BS Csan CPC 02 &lt;SAP&gt;_Query C.Custos SF 10-11_CCL_Variavel" xfId="30928"/>
    <cellStyle name="s_Valuation _BS Csan CPC 02 &lt;SAP&gt;_Query C.Custos SF 10-11_CCL_Working Capital" xfId="30929"/>
    <cellStyle name="s_Valuation _BS Csan CPC 02 &lt;SAP&gt;_Query C.Custos SF 10-11_Despesas operacionais " xfId="30930"/>
    <cellStyle name="s_Valuation _BS Csan CPC 02 &lt;SAP&gt;_Query C.Custos SF 10-11_Diferenças outubro CAN- (2)" xfId="30931"/>
    <cellStyle name="s_Valuation _BS Csan CPC 02 &lt;SAP&gt;_Query C.Custos SF 10-11_Diferenças outubro CAN- (2) 2" xfId="30932"/>
    <cellStyle name="s_Valuation _BS Csan CPC 02 &lt;SAP&gt;_Query C.Custos SF 10-11_Diferenças outubro CAN- (2) 2_15-FINANCEIRAS" xfId="30933"/>
    <cellStyle name="s_Valuation _BS Csan CPC 02 &lt;SAP&gt;_Query C.Custos SF 10-11_Diferenças outubro CAN- (2) 2_Mapa variáveis" xfId="30934"/>
    <cellStyle name="s_Valuation _BS Csan CPC 02 &lt;SAP&gt;_Query C.Custos SF 10-11_Diferenças outubro CAN- (2) 2_Variavel" xfId="30935"/>
    <cellStyle name="s_Valuation _BS Csan CPC 02 &lt;SAP&gt;_Query C.Custos SF 10-11_Diferenças outubro CAN- (2) 3" xfId="30936"/>
    <cellStyle name="s_Valuation _BS Csan CPC 02 &lt;SAP&gt;_Query C.Custos SF 10-11_Diferenças outubro CAN- (2)_15-FINANCEIRAS" xfId="30937"/>
    <cellStyle name="s_Valuation _BS Csan CPC 02 &lt;SAP&gt;_Query C.Custos SF 10-11_Diferenças outubro CAN- (2)_15-FINANCEIRAS_1" xfId="30938"/>
    <cellStyle name="s_Valuation _BS Csan CPC 02 &lt;SAP&gt;_Query C.Custos SF 10-11_Diferenças outubro CAN- (2)_2-DRE" xfId="30939"/>
    <cellStyle name="s_Valuation _BS Csan CPC 02 &lt;SAP&gt;_Query C.Custos SF 10-11_Diferenças outubro CAN- (2)_2-DRE 2" xfId="30940"/>
    <cellStyle name="s_Valuation _BS Csan CPC 02 &lt;SAP&gt;_Query C.Custos SF 10-11_Diferenças outubro CAN- (2)_2-DRE_3-Balanço" xfId="30941"/>
    <cellStyle name="s_Valuation _BS Csan CPC 02 &lt;SAP&gt;_Query C.Custos SF 10-11_Diferenças outubro CAN- (2)_2-DRE_3-Balanço_Mapa variáveis" xfId="30942"/>
    <cellStyle name="s_Valuation _BS Csan CPC 02 &lt;SAP&gt;_Query C.Custos SF 10-11_Diferenças outubro CAN- (2)_2-DRE_3-Balanço_Variavel" xfId="30943"/>
    <cellStyle name="s_Valuation _BS Csan CPC 02 &lt;SAP&gt;_Query C.Custos SF 10-11_Diferenças outubro CAN- (2)_2-DRE_Dep_Judiciais-Contingências" xfId="30944"/>
    <cellStyle name="s_Valuation _BS Csan CPC 02 &lt;SAP&gt;_Query C.Custos SF 10-11_Diferenças outubro CAN- (2)_2-DRE_DFC Gerencial" xfId="30945"/>
    <cellStyle name="s_Valuation _BS Csan CPC 02 &lt;SAP&gt;_Query C.Custos SF 10-11_Diferenças outubro CAN- (2)_2-DRE_DMPL" xfId="30946"/>
    <cellStyle name="s_Valuation _BS Csan CPC 02 &lt;SAP&gt;_Query C.Custos SF 10-11_Diferenças outubro CAN- (2)_2-DRE_Mapa variáveis" xfId="30947"/>
    <cellStyle name="s_Valuation _BS Csan CPC 02 &lt;SAP&gt;_Query C.Custos SF 10-11_Diferenças outubro CAN- (2)_2-DRE_Variavel" xfId="30948"/>
    <cellStyle name="s_Valuation _BS Csan CPC 02 &lt;SAP&gt;_Query C.Custos SF 10-11_Diferenças outubro CAN- (2)_3-Balanço" xfId="30949"/>
    <cellStyle name="s_Valuation _BS Csan CPC 02 &lt;SAP&gt;_Query C.Custos SF 10-11_Diferenças outubro CAN- (2)_3-Balanço 2" xfId="30950"/>
    <cellStyle name="s_Valuation _BS Csan CPC 02 &lt;SAP&gt;_Query C.Custos SF 10-11_Diferenças outubro CAN- (2)_3-Balanço 2_15-FINANCEIRAS" xfId="30951"/>
    <cellStyle name="s_Valuation _BS Csan CPC 02 &lt;SAP&gt;_Query C.Custos SF 10-11_Diferenças outubro CAN- (2)_3-Balanço_1" xfId="30952"/>
    <cellStyle name="s_Valuation _BS Csan CPC 02 &lt;SAP&gt;_Query C.Custos SF 10-11_Diferenças outubro CAN- (2)_3-Balanço_1_Mapa variáveis" xfId="30953"/>
    <cellStyle name="s_Valuation _BS Csan CPC 02 &lt;SAP&gt;_Query C.Custos SF 10-11_Diferenças outubro CAN- (2)_3-Balanço_1_Variavel" xfId="30954"/>
    <cellStyle name="s_Valuation _BS Csan CPC 02 &lt;SAP&gt;_Query C.Custos SF 10-11_Diferenças outubro CAN- (2)_3-Balanço_15-FINANCEIRAS" xfId="30955"/>
    <cellStyle name="s_Valuation _BS Csan CPC 02 &lt;SAP&gt;_Query C.Custos SF 10-11_Diferenças outubro CAN- (2)_3-Balanço_15-FINANCEIRAS_1" xfId="30956"/>
    <cellStyle name="s_Valuation _BS Csan CPC 02 &lt;SAP&gt;_Query C.Custos SF 10-11_Diferenças outubro CAN- (2)_3-Balanço_2-DRE" xfId="30957"/>
    <cellStyle name="s_Valuation _BS Csan CPC 02 &lt;SAP&gt;_Query C.Custos SF 10-11_Diferenças outubro CAN- (2)_3-Balanço_2-DRE 2" xfId="30958"/>
    <cellStyle name="s_Valuation _BS Csan CPC 02 &lt;SAP&gt;_Query C.Custos SF 10-11_Diferenças outubro CAN- (2)_3-Balanço_2-DRE_3-Balanço" xfId="30959"/>
    <cellStyle name="s_Valuation _BS Csan CPC 02 &lt;SAP&gt;_Query C.Custos SF 10-11_Diferenças outubro CAN- (2)_3-Balanço_2-DRE_3-Balanço_Mapa variáveis" xfId="30960"/>
    <cellStyle name="s_Valuation _BS Csan CPC 02 &lt;SAP&gt;_Query C.Custos SF 10-11_Diferenças outubro CAN- (2)_3-Balanço_2-DRE_3-Balanço_Variavel" xfId="30961"/>
    <cellStyle name="s_Valuation _BS Csan CPC 02 &lt;SAP&gt;_Query C.Custos SF 10-11_Diferenças outubro CAN- (2)_3-Balanço_2-DRE_Dep_Judiciais-Contingências" xfId="30962"/>
    <cellStyle name="s_Valuation _BS Csan CPC 02 &lt;SAP&gt;_Query C.Custos SF 10-11_Diferenças outubro CAN- (2)_3-Balanço_2-DRE_DFC Gerencial" xfId="30963"/>
    <cellStyle name="s_Valuation _BS Csan CPC 02 &lt;SAP&gt;_Query C.Custos SF 10-11_Diferenças outubro CAN- (2)_3-Balanço_2-DRE_DMPL" xfId="30964"/>
    <cellStyle name="s_Valuation _BS Csan CPC 02 &lt;SAP&gt;_Query C.Custos SF 10-11_Diferenças outubro CAN- (2)_3-Balanço_2-DRE_Mapa variáveis" xfId="30965"/>
    <cellStyle name="s_Valuation _BS Csan CPC 02 &lt;SAP&gt;_Query C.Custos SF 10-11_Diferenças outubro CAN- (2)_3-Balanço_2-DRE_Variavel" xfId="30966"/>
    <cellStyle name="s_Valuation _BS Csan CPC 02 &lt;SAP&gt;_Query C.Custos SF 10-11_Diferenças outubro CAN- (2)_3-Balanço_3-Balanço" xfId="30967"/>
    <cellStyle name="s_Valuation _BS Csan CPC 02 &lt;SAP&gt;_Query C.Custos SF 10-11_Diferenças outubro CAN- (2)_3-Balanço_3-Balanço_Mapa variáveis" xfId="30968"/>
    <cellStyle name="s_Valuation _BS Csan CPC 02 &lt;SAP&gt;_Query C.Custos SF 10-11_Diferenças outubro CAN- (2)_3-Balanço_3-Balanço_Variavel" xfId="30969"/>
    <cellStyle name="s_Valuation _BS Csan CPC 02 &lt;SAP&gt;_Query C.Custos SF 10-11_Diferenças outubro CAN- (2)_3-Balanço_7-Estoque" xfId="30970"/>
    <cellStyle name="s_Valuation _BS Csan CPC 02 &lt;SAP&gt;_Query C.Custos SF 10-11_Diferenças outubro CAN- (2)_3-Balanço_Despesas operacionais " xfId="30971"/>
    <cellStyle name="s_Valuation _BS Csan CPC 02 &lt;SAP&gt;_Query C.Custos SF 10-11_Diferenças outubro CAN- (2)_3-Balanço_Mapa variáveis" xfId="30972"/>
    <cellStyle name="s_Valuation _BS Csan CPC 02 &lt;SAP&gt;_Query C.Custos SF 10-11_Diferenças outubro CAN- (2)_3-Balanço_P&amp;L Raízen Combs" xfId="30973"/>
    <cellStyle name="s_Valuation _BS Csan CPC 02 &lt;SAP&gt;_Query C.Custos SF 10-11_Diferenças outubro CAN- (2)_3-Balanço_P&amp;L RUMO" xfId="30974"/>
    <cellStyle name="s_Valuation _BS Csan CPC 02 &lt;SAP&gt;_Query C.Custos SF 10-11_Diferenças outubro CAN- (2)_3-Balanço_Variavel" xfId="30975"/>
    <cellStyle name="s_Valuation _BS Csan CPC 02 &lt;SAP&gt;_Query C.Custos SF 10-11_Diferenças outubro CAN- (2)_3-Balanço_Working Capital" xfId="30976"/>
    <cellStyle name="s_Valuation _BS Csan CPC 02 &lt;SAP&gt;_Query C.Custos SF 10-11_Diferenças outubro CAN- (2)_7-Estoque" xfId="30977"/>
    <cellStyle name="s_Valuation _BS Csan CPC 02 &lt;SAP&gt;_Query C.Custos SF 10-11_Diferenças outubro CAN- (2)_Balanço" xfId="30978"/>
    <cellStyle name="s_Valuation _BS Csan CPC 02 &lt;SAP&gt;_Query C.Custos SF 10-11_Diferenças outubro CAN- (2)_Balanço_Despesas operacionais " xfId="30979"/>
    <cellStyle name="s_Valuation _BS Csan CPC 02 &lt;SAP&gt;_Query C.Custos SF 10-11_Diferenças outubro CAN- (2)_Balanço_Working Capital" xfId="30980"/>
    <cellStyle name="s_Valuation _BS Csan CPC 02 &lt;SAP&gt;_Query C.Custos SF 10-11_Diferenças outubro CAN- (2)_Despesas operacionais " xfId="30981"/>
    <cellStyle name="s_Valuation _BS Csan CPC 02 &lt;SAP&gt;_Query C.Custos SF 10-11_Diferenças outubro CAN- (2)_IR Diferido" xfId="30982"/>
    <cellStyle name="s_Valuation _BS Csan CPC 02 &lt;SAP&gt;_Query C.Custos SF 10-11_Diferenças outubro CAN- (2)_Mapa variáveis" xfId="30983"/>
    <cellStyle name="s_Valuation _BS Csan CPC 02 &lt;SAP&gt;_Query C.Custos SF 10-11_Diferenças outubro CAN- (2)_P&amp;L Raízen Combs" xfId="30984"/>
    <cellStyle name="s_Valuation _BS Csan CPC 02 &lt;SAP&gt;_Query C.Custos SF 10-11_Diferenças outubro CAN- (2)_P&amp;L RUMO" xfId="30985"/>
    <cellStyle name="s_Valuation _BS Csan CPC 02 &lt;SAP&gt;_Query C.Custos SF 10-11_Diferenças outubro CAN- (2)_Variavel" xfId="30986"/>
    <cellStyle name="s_Valuation _BS Csan CPC 02 &lt;SAP&gt;_Query C.Custos SF 10-11_Diferenças outubro CAN- (2)_Working Capital" xfId="30987"/>
    <cellStyle name="s_Valuation _BS Csan CPC 02 &lt;SAP&gt;_Query C.Custos SF 10-11_IR Diferido" xfId="30988"/>
    <cellStyle name="s_Valuation _BS Csan CPC 02 &lt;SAP&gt;_Query C.Custos SF 10-11_Mapa variáveis" xfId="30989"/>
    <cellStyle name="s_Valuation _BS Csan CPC 02 &lt;SAP&gt;_Query C.Custos SF 10-11_P&amp;L Raízen Combs" xfId="30990"/>
    <cellStyle name="s_Valuation _BS Csan CPC 02 &lt;SAP&gt;_Query C.Custos SF 10-11_P&amp;L RUMO" xfId="30991"/>
    <cellStyle name="s_Valuation _BS Csan CPC 02 &lt;SAP&gt;_Query C.Custos SF 10-11_Query C.Custos SF 10-11" xfId="30992"/>
    <cellStyle name="s_Valuation _BS Csan CPC 02 &lt;SAP&gt;_Query C.Custos SF 10-11_Query C.Custos SF 10-11 2" xfId="30993"/>
    <cellStyle name="s_Valuation _BS Csan CPC 02 &lt;SAP&gt;_Query C.Custos SF 10-11_Query C.Custos SF 10-11 2_15-FINANCEIRAS" xfId="30994"/>
    <cellStyle name="s_Valuation _BS Csan CPC 02 &lt;SAP&gt;_Query C.Custos SF 10-11_Query C.Custos SF 10-11 2_Mapa variáveis" xfId="30995"/>
    <cellStyle name="s_Valuation _BS Csan CPC 02 &lt;SAP&gt;_Query C.Custos SF 10-11_Query C.Custos SF 10-11 2_Variavel" xfId="30996"/>
    <cellStyle name="s_Valuation _BS Csan CPC 02 &lt;SAP&gt;_Query C.Custos SF 10-11_Query C.Custos SF 10-11 3" xfId="30997"/>
    <cellStyle name="s_Valuation _BS Csan CPC 02 &lt;SAP&gt;_Query C.Custos SF 10-11_Query C.Custos SF 10-11_15-FINANCEIRAS" xfId="30998"/>
    <cellStyle name="s_Valuation _BS Csan CPC 02 &lt;SAP&gt;_Query C.Custos SF 10-11_Query C.Custos SF 10-11_15-FINANCEIRAS_1" xfId="30999"/>
    <cellStyle name="s_Valuation _BS Csan CPC 02 &lt;SAP&gt;_Query C.Custos SF 10-11_Query C.Custos SF 10-11_2-DRE" xfId="31000"/>
    <cellStyle name="s_Valuation _BS Csan CPC 02 &lt;SAP&gt;_Query C.Custos SF 10-11_Query C.Custos SF 10-11_2-DRE 2" xfId="31001"/>
    <cellStyle name="s_Valuation _BS Csan CPC 02 &lt;SAP&gt;_Query C.Custos SF 10-11_Query C.Custos SF 10-11_2-DRE_3-Balanço" xfId="31002"/>
    <cellStyle name="s_Valuation _BS Csan CPC 02 &lt;SAP&gt;_Query C.Custos SF 10-11_Query C.Custos SF 10-11_2-DRE_3-Balanço_Mapa variáveis" xfId="31003"/>
    <cellStyle name="s_Valuation _BS Csan CPC 02 &lt;SAP&gt;_Query C.Custos SF 10-11_Query C.Custos SF 10-11_2-DRE_3-Balanço_Variavel" xfId="31004"/>
    <cellStyle name="s_Valuation _BS Csan CPC 02 &lt;SAP&gt;_Query C.Custos SF 10-11_Query C.Custos SF 10-11_2-DRE_Dep_Judiciais-Contingências" xfId="31005"/>
    <cellStyle name="s_Valuation _BS Csan CPC 02 &lt;SAP&gt;_Query C.Custos SF 10-11_Query C.Custos SF 10-11_2-DRE_DFC Gerencial" xfId="31006"/>
    <cellStyle name="s_Valuation _BS Csan CPC 02 &lt;SAP&gt;_Query C.Custos SF 10-11_Query C.Custos SF 10-11_2-DRE_DMPL" xfId="31007"/>
    <cellStyle name="s_Valuation _BS Csan CPC 02 &lt;SAP&gt;_Query C.Custos SF 10-11_Query C.Custos SF 10-11_2-DRE_Mapa variáveis" xfId="31008"/>
    <cellStyle name="s_Valuation _BS Csan CPC 02 &lt;SAP&gt;_Query C.Custos SF 10-11_Query C.Custos SF 10-11_2-DRE_Variavel" xfId="31009"/>
    <cellStyle name="s_Valuation _BS Csan CPC 02 &lt;SAP&gt;_Query C.Custos SF 10-11_Query C.Custos SF 10-11_3-Balanço" xfId="31010"/>
    <cellStyle name="s_Valuation _BS Csan CPC 02 &lt;SAP&gt;_Query C.Custos SF 10-11_Query C.Custos SF 10-11_3-Balanço 2" xfId="31011"/>
    <cellStyle name="s_Valuation _BS Csan CPC 02 &lt;SAP&gt;_Query C.Custos SF 10-11_Query C.Custos SF 10-11_3-Balanço 2_15-FINANCEIRAS" xfId="31012"/>
    <cellStyle name="s_Valuation _BS Csan CPC 02 &lt;SAP&gt;_Query C.Custos SF 10-11_Query C.Custos SF 10-11_3-Balanço_1" xfId="31013"/>
    <cellStyle name="s_Valuation _BS Csan CPC 02 &lt;SAP&gt;_Query C.Custos SF 10-11_Query C.Custos SF 10-11_3-Balanço_1_Mapa variáveis" xfId="31014"/>
    <cellStyle name="s_Valuation _BS Csan CPC 02 &lt;SAP&gt;_Query C.Custos SF 10-11_Query C.Custos SF 10-11_3-Balanço_1_Variavel" xfId="31015"/>
    <cellStyle name="s_Valuation _BS Csan CPC 02 &lt;SAP&gt;_Query C.Custos SF 10-11_Query C.Custos SF 10-11_3-Balanço_15-FINANCEIRAS" xfId="31016"/>
    <cellStyle name="s_Valuation _BS Csan CPC 02 &lt;SAP&gt;_Query C.Custos SF 10-11_Query C.Custos SF 10-11_3-Balanço_15-FINANCEIRAS_1" xfId="31017"/>
    <cellStyle name="s_Valuation _BS Csan CPC 02 &lt;SAP&gt;_Query C.Custos SF 10-11_Query C.Custos SF 10-11_3-Balanço_2-DRE" xfId="31018"/>
    <cellStyle name="s_Valuation _BS Csan CPC 02 &lt;SAP&gt;_Query C.Custos SF 10-11_Query C.Custos SF 10-11_3-Balanço_2-DRE 2" xfId="31019"/>
    <cellStyle name="s_Valuation _BS Csan CPC 02 &lt;SAP&gt;_Query C.Custos SF 10-11_Query C.Custos SF 10-11_3-Balanço_2-DRE_3-Balanço" xfId="31020"/>
    <cellStyle name="s_Valuation _BS Csan CPC 02 &lt;SAP&gt;_Query C.Custos SF 10-11_Query C.Custos SF 10-11_3-Balanço_2-DRE_3-Balanço_Mapa variáveis" xfId="31021"/>
    <cellStyle name="s_Valuation _BS Csan CPC 02 &lt;SAP&gt;_Query C.Custos SF 10-11_Query C.Custos SF 10-11_3-Balanço_2-DRE_3-Balanço_Variavel" xfId="31022"/>
    <cellStyle name="s_Valuation _BS Csan CPC 02 &lt;SAP&gt;_Query C.Custos SF 10-11_Query C.Custos SF 10-11_3-Balanço_2-DRE_Dep_Judiciais-Contingências" xfId="31023"/>
    <cellStyle name="s_Valuation _BS Csan CPC 02 &lt;SAP&gt;_Query C.Custos SF 10-11_Query C.Custos SF 10-11_3-Balanço_2-DRE_DFC Gerencial" xfId="31024"/>
    <cellStyle name="s_Valuation _BS Csan CPC 02 &lt;SAP&gt;_Query C.Custos SF 10-11_Query C.Custos SF 10-11_3-Balanço_2-DRE_DMPL" xfId="31025"/>
    <cellStyle name="s_Valuation _BS Csan CPC 02 &lt;SAP&gt;_Query C.Custos SF 10-11_Query C.Custos SF 10-11_3-Balanço_2-DRE_Mapa variáveis" xfId="31026"/>
    <cellStyle name="s_Valuation _BS Csan CPC 02 &lt;SAP&gt;_Query C.Custos SF 10-11_Query C.Custos SF 10-11_3-Balanço_2-DRE_Variavel" xfId="31027"/>
    <cellStyle name="s_Valuation _BS Csan CPC 02 &lt;SAP&gt;_Query C.Custos SF 10-11_Query C.Custos SF 10-11_3-Balanço_3-Balanço" xfId="31028"/>
    <cellStyle name="s_Valuation _BS Csan CPC 02 &lt;SAP&gt;_Query C.Custos SF 10-11_Query C.Custos SF 10-11_3-Balanço_3-Balanço_Mapa variáveis" xfId="31029"/>
    <cellStyle name="s_Valuation _BS Csan CPC 02 &lt;SAP&gt;_Query C.Custos SF 10-11_Query C.Custos SF 10-11_3-Balanço_3-Balanço_Variavel" xfId="31030"/>
    <cellStyle name="s_Valuation _BS Csan CPC 02 &lt;SAP&gt;_Query C.Custos SF 10-11_Query C.Custos SF 10-11_3-Balanço_7-Estoque" xfId="31031"/>
    <cellStyle name="s_Valuation _BS Csan CPC 02 &lt;SAP&gt;_Query C.Custos SF 10-11_Query C.Custos SF 10-11_3-Balanço_Despesas operacionais " xfId="31032"/>
    <cellStyle name="s_Valuation _BS Csan CPC 02 &lt;SAP&gt;_Query C.Custos SF 10-11_Query C.Custos SF 10-11_3-Balanço_Mapa variáveis" xfId="31033"/>
    <cellStyle name="s_Valuation _BS Csan CPC 02 &lt;SAP&gt;_Query C.Custos SF 10-11_Query C.Custos SF 10-11_3-Balanço_P&amp;L Raízen Combs" xfId="31034"/>
    <cellStyle name="s_Valuation _BS Csan CPC 02 &lt;SAP&gt;_Query C.Custos SF 10-11_Query C.Custos SF 10-11_3-Balanço_P&amp;L RUMO" xfId="31035"/>
    <cellStyle name="s_Valuation _BS Csan CPC 02 &lt;SAP&gt;_Query C.Custos SF 10-11_Query C.Custos SF 10-11_3-Balanço_Variavel" xfId="31036"/>
    <cellStyle name="s_Valuation _BS Csan CPC 02 &lt;SAP&gt;_Query C.Custos SF 10-11_Query C.Custos SF 10-11_3-Balanço_Working Capital" xfId="31037"/>
    <cellStyle name="s_Valuation _BS Csan CPC 02 &lt;SAP&gt;_Query C.Custos SF 10-11_Query C.Custos SF 10-11_7-Estoque" xfId="31038"/>
    <cellStyle name="s_Valuation _BS Csan CPC 02 &lt;SAP&gt;_Query C.Custos SF 10-11_Query C.Custos SF 10-11_Balanço" xfId="31039"/>
    <cellStyle name="s_Valuation _BS Csan CPC 02 &lt;SAP&gt;_Query C.Custos SF 10-11_Query C.Custos SF 10-11_Balanço_Despesas operacionais " xfId="31040"/>
    <cellStyle name="s_Valuation _BS Csan CPC 02 &lt;SAP&gt;_Query C.Custos SF 10-11_Query C.Custos SF 10-11_Balanço_Working Capital" xfId="31041"/>
    <cellStyle name="s_Valuation _BS Csan CPC 02 &lt;SAP&gt;_Query C.Custos SF 10-11_Query C.Custos SF 10-11_Despesas operacionais " xfId="31042"/>
    <cellStyle name="s_Valuation _BS Csan CPC 02 &lt;SAP&gt;_Query C.Custos SF 10-11_Query C.Custos SF 10-11_IR Diferido" xfId="31043"/>
    <cellStyle name="s_Valuation _BS Csan CPC 02 &lt;SAP&gt;_Query C.Custos SF 10-11_Query C.Custos SF 10-11_Mapa variáveis" xfId="31044"/>
    <cellStyle name="s_Valuation _BS Csan CPC 02 &lt;SAP&gt;_Query C.Custos SF 10-11_Query C.Custos SF 10-11_P&amp;L Raízen Combs" xfId="31045"/>
    <cellStyle name="s_Valuation _BS Csan CPC 02 &lt;SAP&gt;_Query C.Custos SF 10-11_Query C.Custos SF 10-11_P&amp;L RUMO" xfId="31046"/>
    <cellStyle name="s_Valuation _BS Csan CPC 02 &lt;SAP&gt;_Query C.Custos SF 10-11_Query C.Custos SF 10-11_Variavel" xfId="31047"/>
    <cellStyle name="s_Valuation _BS Csan CPC 02 &lt;SAP&gt;_Query C.Custos SF 10-11_Query C.Custos SF 10-11_Working Capital" xfId="31048"/>
    <cellStyle name="s_Valuation _BS Csan CPC 02 &lt;SAP&gt;_Query C.Custos SF 10-11_Variavel" xfId="31049"/>
    <cellStyle name="s_Valuation _BS Csan CPC 02 &lt;SAP&gt;_Query C.Custos SF 10-11_Working Capital" xfId="31050"/>
    <cellStyle name="s_Valuation _BS Csan CPC 02 &lt;SAP&gt;_Raizen Combust" xfId="31051"/>
    <cellStyle name="s_Valuation _BS Csan CPC 02 &lt;SAP&gt;_Raizen Combust_Mapa variáveis" xfId="31052"/>
    <cellStyle name="s_Valuation _BS Csan CPC 02 &lt;SAP&gt;_Raizen Combust_Variavel" xfId="31053"/>
    <cellStyle name="s_Valuation _BS Csan CPC 02 &lt;SAP&gt;_Res.Cont. AdmComLog" xfId="31054"/>
    <cellStyle name="s_Valuation _BS Csan CPC 02 &lt;SAP&gt;_Res.Cont. AdmComLog 2" xfId="31055"/>
    <cellStyle name="s_Valuation _BS Csan CPC 02 &lt;SAP&gt;_Res.Cont. AdmComLog 2_15-FINANCEIRAS" xfId="31056"/>
    <cellStyle name="s_Valuation _BS Csan CPC 02 &lt;SAP&gt;_Res.Cont. AdmComLog 2_Mapa variáveis" xfId="31057"/>
    <cellStyle name="s_Valuation _BS Csan CPC 02 &lt;SAP&gt;_Res.Cont. AdmComLog 2_Variavel" xfId="31058"/>
    <cellStyle name="s_Valuation _BS Csan CPC 02 &lt;SAP&gt;_Res.Cont. AdmComLog 3" xfId="31059"/>
    <cellStyle name="s_Valuation _BS Csan CPC 02 &lt;SAP&gt;_Res.Cont. AdmComLog_15-FINANCEIRAS" xfId="31060"/>
    <cellStyle name="s_Valuation _BS Csan CPC 02 &lt;SAP&gt;_Res.Cont. AdmComLog_15-FINANCEIRAS_1" xfId="31061"/>
    <cellStyle name="s_Valuation _BS Csan CPC 02 &lt;SAP&gt;_Res.Cont. AdmComLog_2-DRE" xfId="31062"/>
    <cellStyle name="s_Valuation _BS Csan CPC 02 &lt;SAP&gt;_Res.Cont. AdmComLog_2-DRE 2" xfId="31063"/>
    <cellStyle name="s_Valuation _BS Csan CPC 02 &lt;SAP&gt;_Res.Cont. AdmComLog_2-DRE_3-Balanço" xfId="31064"/>
    <cellStyle name="s_Valuation _BS Csan CPC 02 &lt;SAP&gt;_Res.Cont. AdmComLog_2-DRE_3-Balanço_Mapa variáveis" xfId="31065"/>
    <cellStyle name="s_Valuation _BS Csan CPC 02 &lt;SAP&gt;_Res.Cont. AdmComLog_2-DRE_3-Balanço_Variavel" xfId="31066"/>
    <cellStyle name="s_Valuation _BS Csan CPC 02 &lt;SAP&gt;_Res.Cont. AdmComLog_2-DRE_Dep_Judiciais-Contingências" xfId="31067"/>
    <cellStyle name="s_Valuation _BS Csan CPC 02 &lt;SAP&gt;_Res.Cont. AdmComLog_2-DRE_DFC Gerencial" xfId="31068"/>
    <cellStyle name="s_Valuation _BS Csan CPC 02 &lt;SAP&gt;_Res.Cont. AdmComLog_2-DRE_DMPL" xfId="31069"/>
    <cellStyle name="s_Valuation _BS Csan CPC 02 &lt;SAP&gt;_Res.Cont. AdmComLog_2-DRE_Mapa variáveis" xfId="31070"/>
    <cellStyle name="s_Valuation _BS Csan CPC 02 &lt;SAP&gt;_Res.Cont. AdmComLog_2-DRE_Variavel" xfId="31071"/>
    <cellStyle name="s_Valuation _BS Csan CPC 02 &lt;SAP&gt;_Res.Cont. AdmComLog_3-Balanço" xfId="31072"/>
    <cellStyle name="s_Valuation _BS Csan CPC 02 &lt;SAP&gt;_Res.Cont. AdmComLog_3-Balanço 2" xfId="31073"/>
    <cellStyle name="s_Valuation _BS Csan CPC 02 &lt;SAP&gt;_Res.Cont. AdmComLog_3-Balanço 2_15-FINANCEIRAS" xfId="31074"/>
    <cellStyle name="s_Valuation _BS Csan CPC 02 &lt;SAP&gt;_Res.Cont. AdmComLog_3-Balanço_1" xfId="31075"/>
    <cellStyle name="s_Valuation _BS Csan CPC 02 &lt;SAP&gt;_Res.Cont. AdmComLog_3-Balanço_1_Mapa variáveis" xfId="31076"/>
    <cellStyle name="s_Valuation _BS Csan CPC 02 &lt;SAP&gt;_Res.Cont. AdmComLog_3-Balanço_1_Variavel" xfId="31077"/>
    <cellStyle name="s_Valuation _BS Csan CPC 02 &lt;SAP&gt;_Res.Cont. AdmComLog_3-Balanço_15-FINANCEIRAS" xfId="31078"/>
    <cellStyle name="s_Valuation _BS Csan CPC 02 &lt;SAP&gt;_Res.Cont. AdmComLog_3-Balanço_15-FINANCEIRAS_1" xfId="31079"/>
    <cellStyle name="s_Valuation _BS Csan CPC 02 &lt;SAP&gt;_Res.Cont. AdmComLog_3-Balanço_2-DRE" xfId="31080"/>
    <cellStyle name="s_Valuation _BS Csan CPC 02 &lt;SAP&gt;_Res.Cont. AdmComLog_3-Balanço_2-DRE 2" xfId="31081"/>
    <cellStyle name="s_Valuation _BS Csan CPC 02 &lt;SAP&gt;_Res.Cont. AdmComLog_3-Balanço_2-DRE_3-Balanço" xfId="31082"/>
    <cellStyle name="s_Valuation _BS Csan CPC 02 &lt;SAP&gt;_Res.Cont. AdmComLog_3-Balanço_2-DRE_3-Balanço_Mapa variáveis" xfId="31083"/>
    <cellStyle name="s_Valuation _BS Csan CPC 02 &lt;SAP&gt;_Res.Cont. AdmComLog_3-Balanço_2-DRE_3-Balanço_Variavel" xfId="31084"/>
    <cellStyle name="s_Valuation _BS Csan CPC 02 &lt;SAP&gt;_Res.Cont. AdmComLog_3-Balanço_2-DRE_Dep_Judiciais-Contingências" xfId="31085"/>
    <cellStyle name="s_Valuation _BS Csan CPC 02 &lt;SAP&gt;_Res.Cont. AdmComLog_3-Balanço_2-DRE_DFC Gerencial" xfId="31086"/>
    <cellStyle name="s_Valuation _BS Csan CPC 02 &lt;SAP&gt;_Res.Cont. AdmComLog_3-Balanço_2-DRE_DMPL" xfId="31087"/>
    <cellStyle name="s_Valuation _BS Csan CPC 02 &lt;SAP&gt;_Res.Cont. AdmComLog_3-Balanço_2-DRE_Mapa variáveis" xfId="31088"/>
    <cellStyle name="s_Valuation _BS Csan CPC 02 &lt;SAP&gt;_Res.Cont. AdmComLog_3-Balanço_2-DRE_Variavel" xfId="31089"/>
    <cellStyle name="s_Valuation _BS Csan CPC 02 &lt;SAP&gt;_Res.Cont. AdmComLog_3-Balanço_3-Balanço" xfId="31090"/>
    <cellStyle name="s_Valuation _BS Csan CPC 02 &lt;SAP&gt;_Res.Cont. AdmComLog_3-Balanço_3-Balanço_Mapa variáveis" xfId="31091"/>
    <cellStyle name="s_Valuation _BS Csan CPC 02 &lt;SAP&gt;_Res.Cont. AdmComLog_3-Balanço_3-Balanço_Variavel" xfId="31092"/>
    <cellStyle name="s_Valuation _BS Csan CPC 02 &lt;SAP&gt;_Res.Cont. AdmComLog_3-Balanço_7-Estoque" xfId="31093"/>
    <cellStyle name="s_Valuation _BS Csan CPC 02 &lt;SAP&gt;_Res.Cont. AdmComLog_3-Balanço_Despesas operacionais " xfId="31094"/>
    <cellStyle name="s_Valuation _BS Csan CPC 02 &lt;SAP&gt;_Res.Cont. AdmComLog_3-Balanço_Mapa variáveis" xfId="31095"/>
    <cellStyle name="s_Valuation _BS Csan CPC 02 &lt;SAP&gt;_Res.Cont. AdmComLog_3-Balanço_P&amp;L Raízen Combs" xfId="31096"/>
    <cellStyle name="s_Valuation _BS Csan CPC 02 &lt;SAP&gt;_Res.Cont. AdmComLog_3-Balanço_P&amp;L RUMO" xfId="31097"/>
    <cellStyle name="s_Valuation _BS Csan CPC 02 &lt;SAP&gt;_Res.Cont. AdmComLog_3-Balanço_Variavel" xfId="31098"/>
    <cellStyle name="s_Valuation _BS Csan CPC 02 &lt;SAP&gt;_Res.Cont. AdmComLog_3-Balanço_Working Capital" xfId="31099"/>
    <cellStyle name="s_Valuation _BS Csan CPC 02 &lt;SAP&gt;_Res.Cont. AdmComLog_7-Estoque" xfId="31100"/>
    <cellStyle name="s_Valuation _BS Csan CPC 02 &lt;SAP&gt;_Res.Cont. AdmComLog_Balanço" xfId="31101"/>
    <cellStyle name="s_Valuation _BS Csan CPC 02 &lt;SAP&gt;_Res.Cont. AdmComLog_Balanço_Despesas operacionais " xfId="31102"/>
    <cellStyle name="s_Valuation _BS Csan CPC 02 &lt;SAP&gt;_Res.Cont. AdmComLog_Balanço_Working Capital" xfId="31103"/>
    <cellStyle name="s_Valuation _BS Csan CPC 02 &lt;SAP&gt;_Res.Cont. AdmComLog_CCL" xfId="31104"/>
    <cellStyle name="s_Valuation _BS Csan CPC 02 &lt;SAP&gt;_Res.Cont. AdmComLog_CCL 2" xfId="31105"/>
    <cellStyle name="s_Valuation _BS Csan CPC 02 &lt;SAP&gt;_Res.Cont. AdmComLog_CCL 2_15-FINANCEIRAS" xfId="31106"/>
    <cellStyle name="s_Valuation _BS Csan CPC 02 &lt;SAP&gt;_Res.Cont. AdmComLog_CCL 2_Mapa variáveis" xfId="31107"/>
    <cellStyle name="s_Valuation _BS Csan CPC 02 &lt;SAP&gt;_Res.Cont. AdmComLog_CCL 2_Variavel" xfId="31108"/>
    <cellStyle name="s_Valuation _BS Csan CPC 02 &lt;SAP&gt;_Res.Cont. AdmComLog_CCL 3" xfId="31109"/>
    <cellStyle name="s_Valuation _BS Csan CPC 02 &lt;SAP&gt;_Res.Cont. AdmComLog_CCL_15-FINANCEIRAS" xfId="31110"/>
    <cellStyle name="s_Valuation _BS Csan CPC 02 &lt;SAP&gt;_Res.Cont. AdmComLog_CCL_15-FINANCEIRAS_1" xfId="31111"/>
    <cellStyle name="s_Valuation _BS Csan CPC 02 &lt;SAP&gt;_Res.Cont. AdmComLog_CCL_2-DRE" xfId="31112"/>
    <cellStyle name="s_Valuation _BS Csan CPC 02 &lt;SAP&gt;_Res.Cont. AdmComLog_CCL_2-DRE 2" xfId="31113"/>
    <cellStyle name="s_Valuation _BS Csan CPC 02 &lt;SAP&gt;_Res.Cont. AdmComLog_CCL_2-DRE_3-Balanço" xfId="31114"/>
    <cellStyle name="s_Valuation _BS Csan CPC 02 &lt;SAP&gt;_Res.Cont. AdmComLog_CCL_2-DRE_3-Balanço_Mapa variáveis" xfId="31115"/>
    <cellStyle name="s_Valuation _BS Csan CPC 02 &lt;SAP&gt;_Res.Cont. AdmComLog_CCL_2-DRE_3-Balanço_Variavel" xfId="31116"/>
    <cellStyle name="s_Valuation _BS Csan CPC 02 &lt;SAP&gt;_Res.Cont. AdmComLog_CCL_2-DRE_Dep_Judiciais-Contingências" xfId="31117"/>
    <cellStyle name="s_Valuation _BS Csan CPC 02 &lt;SAP&gt;_Res.Cont. AdmComLog_CCL_2-DRE_DFC Gerencial" xfId="31118"/>
    <cellStyle name="s_Valuation _BS Csan CPC 02 &lt;SAP&gt;_Res.Cont. AdmComLog_CCL_2-DRE_DMPL" xfId="31119"/>
    <cellStyle name="s_Valuation _BS Csan CPC 02 &lt;SAP&gt;_Res.Cont. AdmComLog_CCL_2-DRE_Mapa variáveis" xfId="31120"/>
    <cellStyle name="s_Valuation _BS Csan CPC 02 &lt;SAP&gt;_Res.Cont. AdmComLog_CCL_2-DRE_Variavel" xfId="31121"/>
    <cellStyle name="s_Valuation _BS Csan CPC 02 &lt;SAP&gt;_Res.Cont. AdmComLog_CCL_3-Balanço" xfId="31122"/>
    <cellStyle name="s_Valuation _BS Csan CPC 02 &lt;SAP&gt;_Res.Cont. AdmComLog_CCL_3-Balanço 2" xfId="31123"/>
    <cellStyle name="s_Valuation _BS Csan CPC 02 &lt;SAP&gt;_Res.Cont. AdmComLog_CCL_3-Balanço 2_15-FINANCEIRAS" xfId="31124"/>
    <cellStyle name="s_Valuation _BS Csan CPC 02 &lt;SAP&gt;_Res.Cont. AdmComLog_CCL_3-Balanço_1" xfId="31125"/>
    <cellStyle name="s_Valuation _BS Csan CPC 02 &lt;SAP&gt;_Res.Cont. AdmComLog_CCL_3-Balanço_1_Mapa variáveis" xfId="31126"/>
    <cellStyle name="s_Valuation _BS Csan CPC 02 &lt;SAP&gt;_Res.Cont. AdmComLog_CCL_3-Balanço_1_Variavel" xfId="31127"/>
    <cellStyle name="s_Valuation _BS Csan CPC 02 &lt;SAP&gt;_Res.Cont. AdmComLog_CCL_3-Balanço_15-FINANCEIRAS" xfId="31128"/>
    <cellStyle name="s_Valuation _BS Csan CPC 02 &lt;SAP&gt;_Res.Cont. AdmComLog_CCL_3-Balanço_15-FINANCEIRAS_1" xfId="31129"/>
    <cellStyle name="s_Valuation _BS Csan CPC 02 &lt;SAP&gt;_Res.Cont. AdmComLog_CCL_3-Balanço_2-DRE" xfId="31130"/>
    <cellStyle name="s_Valuation _BS Csan CPC 02 &lt;SAP&gt;_Res.Cont. AdmComLog_CCL_3-Balanço_2-DRE 2" xfId="31131"/>
    <cellStyle name="s_Valuation _BS Csan CPC 02 &lt;SAP&gt;_Res.Cont. AdmComLog_CCL_3-Balanço_2-DRE_3-Balanço" xfId="31132"/>
    <cellStyle name="s_Valuation _BS Csan CPC 02 &lt;SAP&gt;_Res.Cont. AdmComLog_CCL_3-Balanço_2-DRE_3-Balanço_Mapa variáveis" xfId="31133"/>
    <cellStyle name="s_Valuation _BS Csan CPC 02 &lt;SAP&gt;_Res.Cont. AdmComLog_CCL_3-Balanço_2-DRE_3-Balanço_Variavel" xfId="31134"/>
    <cellStyle name="s_Valuation _BS Csan CPC 02 &lt;SAP&gt;_Res.Cont. AdmComLog_CCL_3-Balanço_2-DRE_Dep_Judiciais-Contingências" xfId="31135"/>
    <cellStyle name="s_Valuation _BS Csan CPC 02 &lt;SAP&gt;_Res.Cont. AdmComLog_CCL_3-Balanço_2-DRE_DFC Gerencial" xfId="31136"/>
    <cellStyle name="s_Valuation _BS Csan CPC 02 &lt;SAP&gt;_Res.Cont. AdmComLog_CCL_3-Balanço_2-DRE_DMPL" xfId="31137"/>
    <cellStyle name="s_Valuation _BS Csan CPC 02 &lt;SAP&gt;_Res.Cont. AdmComLog_CCL_3-Balanço_2-DRE_Mapa variáveis" xfId="31138"/>
    <cellStyle name="s_Valuation _BS Csan CPC 02 &lt;SAP&gt;_Res.Cont. AdmComLog_CCL_3-Balanço_2-DRE_Variavel" xfId="31139"/>
    <cellStyle name="s_Valuation _BS Csan CPC 02 &lt;SAP&gt;_Res.Cont. AdmComLog_CCL_3-Balanço_3-Balanço" xfId="31140"/>
    <cellStyle name="s_Valuation _BS Csan CPC 02 &lt;SAP&gt;_Res.Cont. AdmComLog_CCL_3-Balanço_3-Balanço_Mapa variáveis" xfId="31141"/>
    <cellStyle name="s_Valuation _BS Csan CPC 02 &lt;SAP&gt;_Res.Cont. AdmComLog_CCL_3-Balanço_3-Balanço_Variavel" xfId="31142"/>
    <cellStyle name="s_Valuation _BS Csan CPC 02 &lt;SAP&gt;_Res.Cont. AdmComLog_CCL_3-Balanço_7-Estoque" xfId="31143"/>
    <cellStyle name="s_Valuation _BS Csan CPC 02 &lt;SAP&gt;_Res.Cont. AdmComLog_CCL_3-Balanço_Despesas operacionais " xfId="31144"/>
    <cellStyle name="s_Valuation _BS Csan CPC 02 &lt;SAP&gt;_Res.Cont. AdmComLog_CCL_3-Balanço_Mapa variáveis" xfId="31145"/>
    <cellStyle name="s_Valuation _BS Csan CPC 02 &lt;SAP&gt;_Res.Cont. AdmComLog_CCL_3-Balanço_P&amp;L Raízen Combs" xfId="31146"/>
    <cellStyle name="s_Valuation _BS Csan CPC 02 &lt;SAP&gt;_Res.Cont. AdmComLog_CCL_3-Balanço_P&amp;L RUMO" xfId="31147"/>
    <cellStyle name="s_Valuation _BS Csan CPC 02 &lt;SAP&gt;_Res.Cont. AdmComLog_CCL_3-Balanço_Variavel" xfId="31148"/>
    <cellStyle name="s_Valuation _BS Csan CPC 02 &lt;SAP&gt;_Res.Cont. AdmComLog_CCL_3-Balanço_Working Capital" xfId="31149"/>
    <cellStyle name="s_Valuation _BS Csan CPC 02 &lt;SAP&gt;_Res.Cont. AdmComLog_CCL_7-Estoque" xfId="31150"/>
    <cellStyle name="s_Valuation _BS Csan CPC 02 &lt;SAP&gt;_Res.Cont. AdmComLog_CCL_Balanço" xfId="31151"/>
    <cellStyle name="s_Valuation _BS Csan CPC 02 &lt;SAP&gt;_Res.Cont. AdmComLog_CCL_Balanço_Despesas operacionais " xfId="31152"/>
    <cellStyle name="s_Valuation _BS Csan CPC 02 &lt;SAP&gt;_Res.Cont. AdmComLog_CCL_Balanço_Working Capital" xfId="31153"/>
    <cellStyle name="s_Valuation _BS Csan CPC 02 &lt;SAP&gt;_Res.Cont. AdmComLog_CCL_Despesas operacionais " xfId="31154"/>
    <cellStyle name="s_Valuation _BS Csan CPC 02 &lt;SAP&gt;_Res.Cont. AdmComLog_CCL_IR Diferido" xfId="31155"/>
    <cellStyle name="s_Valuation _BS Csan CPC 02 &lt;SAP&gt;_Res.Cont. AdmComLog_CCL_Mapa variáveis" xfId="31156"/>
    <cellStyle name="s_Valuation _BS Csan CPC 02 &lt;SAP&gt;_Res.Cont. AdmComLog_CCL_P&amp;L Raízen Combs" xfId="31157"/>
    <cellStyle name="s_Valuation _BS Csan CPC 02 &lt;SAP&gt;_Res.Cont. AdmComLog_CCL_P&amp;L RUMO" xfId="31158"/>
    <cellStyle name="s_Valuation _BS Csan CPC 02 &lt;SAP&gt;_Res.Cont. AdmComLog_CCL_Variavel" xfId="31159"/>
    <cellStyle name="s_Valuation _BS Csan CPC 02 &lt;SAP&gt;_Res.Cont. AdmComLog_CCL_Working Capital" xfId="31160"/>
    <cellStyle name="s_Valuation _BS Csan CPC 02 &lt;SAP&gt;_Res.Cont. AdmComLog_Despesas operacionais " xfId="31161"/>
    <cellStyle name="s_Valuation _BS Csan CPC 02 &lt;SAP&gt;_Res.Cont. AdmComLog_Diferenças outubro CAN- (2)" xfId="31162"/>
    <cellStyle name="s_Valuation _BS Csan CPC 02 &lt;SAP&gt;_Res.Cont. AdmComLog_Diferenças outubro CAN- (2) 2" xfId="31163"/>
    <cellStyle name="s_Valuation _BS Csan CPC 02 &lt;SAP&gt;_Res.Cont. AdmComLog_Diferenças outubro CAN- (2) 2_15-FINANCEIRAS" xfId="31164"/>
    <cellStyle name="s_Valuation _BS Csan CPC 02 &lt;SAP&gt;_Res.Cont. AdmComLog_Diferenças outubro CAN- (2) 2_Mapa variáveis" xfId="31165"/>
    <cellStyle name="s_Valuation _BS Csan CPC 02 &lt;SAP&gt;_Res.Cont. AdmComLog_Diferenças outubro CAN- (2) 2_Variavel" xfId="31166"/>
    <cellStyle name="s_Valuation _BS Csan CPC 02 &lt;SAP&gt;_Res.Cont. AdmComLog_Diferenças outubro CAN- (2) 3" xfId="31167"/>
    <cellStyle name="s_Valuation _BS Csan CPC 02 &lt;SAP&gt;_Res.Cont. AdmComLog_Diferenças outubro CAN- (2)_15-FINANCEIRAS" xfId="31168"/>
    <cellStyle name="s_Valuation _BS Csan CPC 02 &lt;SAP&gt;_Res.Cont. AdmComLog_Diferenças outubro CAN- (2)_15-FINANCEIRAS_1" xfId="31169"/>
    <cellStyle name="s_Valuation _BS Csan CPC 02 &lt;SAP&gt;_Res.Cont. AdmComLog_Diferenças outubro CAN- (2)_2-DRE" xfId="31170"/>
    <cellStyle name="s_Valuation _BS Csan CPC 02 &lt;SAP&gt;_Res.Cont. AdmComLog_Diferenças outubro CAN- (2)_2-DRE 2" xfId="31171"/>
    <cellStyle name="s_Valuation _BS Csan CPC 02 &lt;SAP&gt;_Res.Cont. AdmComLog_Diferenças outubro CAN- (2)_2-DRE_3-Balanço" xfId="31172"/>
    <cellStyle name="s_Valuation _BS Csan CPC 02 &lt;SAP&gt;_Res.Cont. AdmComLog_Diferenças outubro CAN- (2)_2-DRE_3-Balanço_Mapa variáveis" xfId="31173"/>
    <cellStyle name="s_Valuation _BS Csan CPC 02 &lt;SAP&gt;_Res.Cont. AdmComLog_Diferenças outubro CAN- (2)_2-DRE_3-Balanço_Variavel" xfId="31174"/>
    <cellStyle name="s_Valuation _BS Csan CPC 02 &lt;SAP&gt;_Res.Cont. AdmComLog_Diferenças outubro CAN- (2)_2-DRE_Dep_Judiciais-Contingências" xfId="31175"/>
    <cellStyle name="s_Valuation _BS Csan CPC 02 &lt;SAP&gt;_Res.Cont. AdmComLog_Diferenças outubro CAN- (2)_2-DRE_DFC Gerencial" xfId="31176"/>
    <cellStyle name="s_Valuation _BS Csan CPC 02 &lt;SAP&gt;_Res.Cont. AdmComLog_Diferenças outubro CAN- (2)_2-DRE_DMPL" xfId="31177"/>
    <cellStyle name="s_Valuation _BS Csan CPC 02 &lt;SAP&gt;_Res.Cont. AdmComLog_Diferenças outubro CAN- (2)_2-DRE_Mapa variáveis" xfId="31178"/>
    <cellStyle name="s_Valuation _BS Csan CPC 02 &lt;SAP&gt;_Res.Cont. AdmComLog_Diferenças outubro CAN- (2)_2-DRE_Variavel" xfId="31179"/>
    <cellStyle name="s_Valuation _BS Csan CPC 02 &lt;SAP&gt;_Res.Cont. AdmComLog_Diferenças outubro CAN- (2)_3-Balanço" xfId="31180"/>
    <cellStyle name="s_Valuation _BS Csan CPC 02 &lt;SAP&gt;_Res.Cont. AdmComLog_Diferenças outubro CAN- (2)_3-Balanço 2" xfId="31181"/>
    <cellStyle name="s_Valuation _BS Csan CPC 02 &lt;SAP&gt;_Res.Cont. AdmComLog_Diferenças outubro CAN- (2)_3-Balanço 2_15-FINANCEIRAS" xfId="31182"/>
    <cellStyle name="s_Valuation _BS Csan CPC 02 &lt;SAP&gt;_Res.Cont. AdmComLog_Diferenças outubro CAN- (2)_3-Balanço_1" xfId="31183"/>
    <cellStyle name="s_Valuation _BS Csan CPC 02 &lt;SAP&gt;_Res.Cont. AdmComLog_Diferenças outubro CAN- (2)_3-Balanço_1_Mapa variáveis" xfId="31184"/>
    <cellStyle name="s_Valuation _BS Csan CPC 02 &lt;SAP&gt;_Res.Cont. AdmComLog_Diferenças outubro CAN- (2)_3-Balanço_1_Variavel" xfId="31185"/>
    <cellStyle name="s_Valuation _BS Csan CPC 02 &lt;SAP&gt;_Res.Cont. AdmComLog_Diferenças outubro CAN- (2)_3-Balanço_15-FINANCEIRAS" xfId="31186"/>
    <cellStyle name="s_Valuation _BS Csan CPC 02 &lt;SAP&gt;_Res.Cont. AdmComLog_Diferenças outubro CAN- (2)_3-Balanço_15-FINANCEIRAS_1" xfId="31187"/>
    <cellStyle name="s_Valuation _BS Csan CPC 02 &lt;SAP&gt;_Res.Cont. AdmComLog_Diferenças outubro CAN- (2)_3-Balanço_2-DRE" xfId="31188"/>
    <cellStyle name="s_Valuation _BS Csan CPC 02 &lt;SAP&gt;_Res.Cont. AdmComLog_Diferenças outubro CAN- (2)_3-Balanço_2-DRE 2" xfId="31189"/>
    <cellStyle name="s_Valuation _BS Csan CPC 02 &lt;SAP&gt;_Res.Cont. AdmComLog_Diferenças outubro CAN- (2)_3-Balanço_2-DRE_3-Balanço" xfId="31190"/>
    <cellStyle name="s_Valuation _BS Csan CPC 02 &lt;SAP&gt;_Res.Cont. AdmComLog_Diferenças outubro CAN- (2)_3-Balanço_2-DRE_3-Balanço_Mapa variáveis" xfId="31191"/>
    <cellStyle name="s_Valuation _BS Csan CPC 02 &lt;SAP&gt;_Res.Cont. AdmComLog_Diferenças outubro CAN- (2)_3-Balanço_2-DRE_3-Balanço_Variavel" xfId="31192"/>
    <cellStyle name="s_Valuation _BS Csan CPC 02 &lt;SAP&gt;_Res.Cont. AdmComLog_Diferenças outubro CAN- (2)_3-Balanço_2-DRE_Dep_Judiciais-Contingências" xfId="31193"/>
    <cellStyle name="s_Valuation _BS Csan CPC 02 &lt;SAP&gt;_Res.Cont. AdmComLog_Diferenças outubro CAN- (2)_3-Balanço_2-DRE_DFC Gerencial" xfId="31194"/>
    <cellStyle name="s_Valuation _BS Csan CPC 02 &lt;SAP&gt;_Res.Cont. AdmComLog_Diferenças outubro CAN- (2)_3-Balanço_2-DRE_DMPL" xfId="31195"/>
    <cellStyle name="s_Valuation _BS Csan CPC 02 &lt;SAP&gt;_Res.Cont. AdmComLog_Diferenças outubro CAN- (2)_3-Balanço_2-DRE_Mapa variáveis" xfId="31196"/>
    <cellStyle name="s_Valuation _BS Csan CPC 02 &lt;SAP&gt;_Res.Cont. AdmComLog_Diferenças outubro CAN- (2)_3-Balanço_2-DRE_Variavel" xfId="31197"/>
    <cellStyle name="s_Valuation _BS Csan CPC 02 &lt;SAP&gt;_Res.Cont. AdmComLog_Diferenças outubro CAN- (2)_3-Balanço_3-Balanço" xfId="31198"/>
    <cellStyle name="s_Valuation _BS Csan CPC 02 &lt;SAP&gt;_Res.Cont. AdmComLog_Diferenças outubro CAN- (2)_3-Balanço_3-Balanço_Mapa variáveis" xfId="31199"/>
    <cellStyle name="s_Valuation _BS Csan CPC 02 &lt;SAP&gt;_Res.Cont. AdmComLog_Diferenças outubro CAN- (2)_3-Balanço_3-Balanço_Variavel" xfId="31200"/>
    <cellStyle name="s_Valuation _BS Csan CPC 02 &lt;SAP&gt;_Res.Cont. AdmComLog_Diferenças outubro CAN- (2)_3-Balanço_7-Estoque" xfId="31201"/>
    <cellStyle name="s_Valuation _BS Csan CPC 02 &lt;SAP&gt;_Res.Cont. AdmComLog_Diferenças outubro CAN- (2)_3-Balanço_Despesas operacionais " xfId="31202"/>
    <cellStyle name="s_Valuation _BS Csan CPC 02 &lt;SAP&gt;_Res.Cont. AdmComLog_Diferenças outubro CAN- (2)_3-Balanço_Mapa variáveis" xfId="31203"/>
    <cellStyle name="s_Valuation _BS Csan CPC 02 &lt;SAP&gt;_Res.Cont. AdmComLog_Diferenças outubro CAN- (2)_3-Balanço_P&amp;L Raízen Combs" xfId="31204"/>
    <cellStyle name="s_Valuation _BS Csan CPC 02 &lt;SAP&gt;_Res.Cont. AdmComLog_Diferenças outubro CAN- (2)_3-Balanço_P&amp;L RUMO" xfId="31205"/>
    <cellStyle name="s_Valuation _BS Csan CPC 02 &lt;SAP&gt;_Res.Cont. AdmComLog_Diferenças outubro CAN- (2)_3-Balanço_Variavel" xfId="31206"/>
    <cellStyle name="s_Valuation _BS Csan CPC 02 &lt;SAP&gt;_Res.Cont. AdmComLog_Diferenças outubro CAN- (2)_3-Balanço_Working Capital" xfId="31207"/>
    <cellStyle name="s_Valuation _BS Csan CPC 02 &lt;SAP&gt;_Res.Cont. AdmComLog_Diferenças outubro CAN- (2)_7-Estoque" xfId="31208"/>
    <cellStyle name="s_Valuation _BS Csan CPC 02 &lt;SAP&gt;_Res.Cont. AdmComLog_Diferenças outubro CAN- (2)_Balanço" xfId="31209"/>
    <cellStyle name="s_Valuation _BS Csan CPC 02 &lt;SAP&gt;_Res.Cont. AdmComLog_Diferenças outubro CAN- (2)_Balanço_Despesas operacionais " xfId="31210"/>
    <cellStyle name="s_Valuation _BS Csan CPC 02 &lt;SAP&gt;_Res.Cont. AdmComLog_Diferenças outubro CAN- (2)_Balanço_Working Capital" xfId="31211"/>
    <cellStyle name="s_Valuation _BS Csan CPC 02 &lt;SAP&gt;_Res.Cont. AdmComLog_Diferenças outubro CAN- (2)_Despesas operacionais " xfId="31212"/>
    <cellStyle name="s_Valuation _BS Csan CPC 02 &lt;SAP&gt;_Res.Cont. AdmComLog_Diferenças outubro CAN- (2)_IR Diferido" xfId="31213"/>
    <cellStyle name="s_Valuation _BS Csan CPC 02 &lt;SAP&gt;_Res.Cont. AdmComLog_Diferenças outubro CAN- (2)_Mapa variáveis" xfId="31214"/>
    <cellStyle name="s_Valuation _BS Csan CPC 02 &lt;SAP&gt;_Res.Cont. AdmComLog_Diferenças outubro CAN- (2)_P&amp;L Raízen Combs" xfId="31215"/>
    <cellStyle name="s_Valuation _BS Csan CPC 02 &lt;SAP&gt;_Res.Cont. AdmComLog_Diferenças outubro CAN- (2)_P&amp;L RUMO" xfId="31216"/>
    <cellStyle name="s_Valuation _BS Csan CPC 02 &lt;SAP&gt;_Res.Cont. AdmComLog_Diferenças outubro CAN- (2)_Variavel" xfId="31217"/>
    <cellStyle name="s_Valuation _BS Csan CPC 02 &lt;SAP&gt;_Res.Cont. AdmComLog_Diferenças outubro CAN- (2)_Working Capital" xfId="31218"/>
    <cellStyle name="s_Valuation _BS Csan CPC 02 &lt;SAP&gt;_Res.Cont. AdmComLog_IR Diferido" xfId="31219"/>
    <cellStyle name="s_Valuation _BS Csan CPC 02 &lt;SAP&gt;_Res.Cont. AdmComLog_Mapa variáveis" xfId="31220"/>
    <cellStyle name="s_Valuation _BS Csan CPC 02 &lt;SAP&gt;_Res.Cont. AdmComLog_P&amp;L Raízen Combs" xfId="31221"/>
    <cellStyle name="s_Valuation _BS Csan CPC 02 &lt;SAP&gt;_Res.Cont. AdmComLog_P&amp;L RUMO" xfId="31222"/>
    <cellStyle name="s_Valuation _BS Csan CPC 02 &lt;SAP&gt;_Res.Cont. AdmComLog_Query C.Custos SF 10-11" xfId="31223"/>
    <cellStyle name="s_Valuation _BS Csan CPC 02 &lt;SAP&gt;_Res.Cont. AdmComLog_Query C.Custos SF 10-11 2" xfId="31224"/>
    <cellStyle name="s_Valuation _BS Csan CPC 02 &lt;SAP&gt;_Res.Cont. AdmComLog_Query C.Custos SF 10-11 2_15-FINANCEIRAS" xfId="31225"/>
    <cellStyle name="s_Valuation _BS Csan CPC 02 &lt;SAP&gt;_Res.Cont. AdmComLog_Query C.Custos SF 10-11 2_Mapa variáveis" xfId="31226"/>
    <cellStyle name="s_Valuation _BS Csan CPC 02 &lt;SAP&gt;_Res.Cont. AdmComLog_Query C.Custos SF 10-11 2_Variavel" xfId="31227"/>
    <cellStyle name="s_Valuation _BS Csan CPC 02 &lt;SAP&gt;_Res.Cont. AdmComLog_Query C.Custos SF 10-11 3" xfId="31228"/>
    <cellStyle name="s_Valuation _BS Csan CPC 02 &lt;SAP&gt;_Res.Cont. AdmComLog_Query C.Custos SF 10-11_15-FINANCEIRAS" xfId="31229"/>
    <cellStyle name="s_Valuation _BS Csan CPC 02 &lt;SAP&gt;_Res.Cont. AdmComLog_Query C.Custos SF 10-11_15-FINANCEIRAS_1" xfId="31230"/>
    <cellStyle name="s_Valuation _BS Csan CPC 02 &lt;SAP&gt;_Res.Cont. AdmComLog_Query C.Custos SF 10-11_2-DRE" xfId="31231"/>
    <cellStyle name="s_Valuation _BS Csan CPC 02 &lt;SAP&gt;_Res.Cont. AdmComLog_Query C.Custos SF 10-11_2-DRE 2" xfId="31232"/>
    <cellStyle name="s_Valuation _BS Csan CPC 02 &lt;SAP&gt;_Res.Cont. AdmComLog_Query C.Custos SF 10-11_2-DRE_3-Balanço" xfId="31233"/>
    <cellStyle name="s_Valuation _BS Csan CPC 02 &lt;SAP&gt;_Res.Cont. AdmComLog_Query C.Custos SF 10-11_2-DRE_3-Balanço_Mapa variáveis" xfId="31234"/>
    <cellStyle name="s_Valuation _BS Csan CPC 02 &lt;SAP&gt;_Res.Cont. AdmComLog_Query C.Custos SF 10-11_2-DRE_3-Balanço_Variavel" xfId="31235"/>
    <cellStyle name="s_Valuation _BS Csan CPC 02 &lt;SAP&gt;_Res.Cont. AdmComLog_Query C.Custos SF 10-11_2-DRE_Dep_Judiciais-Contingências" xfId="31236"/>
    <cellStyle name="s_Valuation _BS Csan CPC 02 &lt;SAP&gt;_Res.Cont. AdmComLog_Query C.Custos SF 10-11_2-DRE_DFC Gerencial" xfId="31237"/>
    <cellStyle name="s_Valuation _BS Csan CPC 02 &lt;SAP&gt;_Res.Cont. AdmComLog_Query C.Custos SF 10-11_2-DRE_DMPL" xfId="31238"/>
    <cellStyle name="s_Valuation _BS Csan CPC 02 &lt;SAP&gt;_Res.Cont. AdmComLog_Query C.Custos SF 10-11_2-DRE_Mapa variáveis" xfId="31239"/>
    <cellStyle name="s_Valuation _BS Csan CPC 02 &lt;SAP&gt;_Res.Cont. AdmComLog_Query C.Custos SF 10-11_2-DRE_Variavel" xfId="31240"/>
    <cellStyle name="s_Valuation _BS Csan CPC 02 &lt;SAP&gt;_Res.Cont. AdmComLog_Query C.Custos SF 10-11_3-Balanço" xfId="31241"/>
    <cellStyle name="s_Valuation _BS Csan CPC 02 &lt;SAP&gt;_Res.Cont. AdmComLog_Query C.Custos SF 10-11_3-Balanço 2" xfId="31242"/>
    <cellStyle name="s_Valuation _BS Csan CPC 02 &lt;SAP&gt;_Res.Cont. AdmComLog_Query C.Custos SF 10-11_3-Balanço 2_15-FINANCEIRAS" xfId="31243"/>
    <cellStyle name="s_Valuation _BS Csan CPC 02 &lt;SAP&gt;_Res.Cont. AdmComLog_Query C.Custos SF 10-11_3-Balanço_1" xfId="31244"/>
    <cellStyle name="s_Valuation _BS Csan CPC 02 &lt;SAP&gt;_Res.Cont. AdmComLog_Query C.Custos SF 10-11_3-Balanço_1_Mapa variáveis" xfId="31245"/>
    <cellStyle name="s_Valuation _BS Csan CPC 02 &lt;SAP&gt;_Res.Cont. AdmComLog_Query C.Custos SF 10-11_3-Balanço_1_Variavel" xfId="31246"/>
    <cellStyle name="s_Valuation _BS Csan CPC 02 &lt;SAP&gt;_Res.Cont. AdmComLog_Query C.Custos SF 10-11_3-Balanço_15-FINANCEIRAS" xfId="31247"/>
    <cellStyle name="s_Valuation _BS Csan CPC 02 &lt;SAP&gt;_Res.Cont. AdmComLog_Query C.Custos SF 10-11_3-Balanço_15-FINANCEIRAS_1" xfId="31248"/>
    <cellStyle name="s_Valuation _BS Csan CPC 02 &lt;SAP&gt;_Res.Cont. AdmComLog_Query C.Custos SF 10-11_3-Balanço_2-DRE" xfId="31249"/>
    <cellStyle name="s_Valuation _BS Csan CPC 02 &lt;SAP&gt;_Res.Cont. AdmComLog_Query C.Custos SF 10-11_3-Balanço_2-DRE 2" xfId="31250"/>
    <cellStyle name="s_Valuation _BS Csan CPC 02 &lt;SAP&gt;_Res.Cont. AdmComLog_Query C.Custos SF 10-11_3-Balanço_2-DRE_3-Balanço" xfId="31251"/>
    <cellStyle name="s_Valuation _BS Csan CPC 02 &lt;SAP&gt;_Res.Cont. AdmComLog_Query C.Custos SF 10-11_3-Balanço_2-DRE_3-Balanço_Mapa variáveis" xfId="31252"/>
    <cellStyle name="s_Valuation _BS Csan CPC 02 &lt;SAP&gt;_Res.Cont. AdmComLog_Query C.Custos SF 10-11_3-Balanço_2-DRE_3-Balanço_Variavel" xfId="31253"/>
    <cellStyle name="s_Valuation _BS Csan CPC 02 &lt;SAP&gt;_Res.Cont. AdmComLog_Query C.Custos SF 10-11_3-Balanço_2-DRE_Dep_Judiciais-Contingências" xfId="31254"/>
    <cellStyle name="s_Valuation _BS Csan CPC 02 &lt;SAP&gt;_Res.Cont. AdmComLog_Query C.Custos SF 10-11_3-Balanço_2-DRE_DFC Gerencial" xfId="31255"/>
    <cellStyle name="s_Valuation _BS Csan CPC 02 &lt;SAP&gt;_Res.Cont. AdmComLog_Query C.Custos SF 10-11_3-Balanço_2-DRE_DMPL" xfId="31256"/>
    <cellStyle name="s_Valuation _BS Csan CPC 02 &lt;SAP&gt;_Res.Cont. AdmComLog_Query C.Custos SF 10-11_3-Balanço_2-DRE_Mapa variáveis" xfId="31257"/>
    <cellStyle name="s_Valuation _BS Csan CPC 02 &lt;SAP&gt;_Res.Cont. AdmComLog_Query C.Custos SF 10-11_3-Balanço_2-DRE_Variavel" xfId="31258"/>
    <cellStyle name="s_Valuation _BS Csan CPC 02 &lt;SAP&gt;_Res.Cont. AdmComLog_Query C.Custos SF 10-11_3-Balanço_3-Balanço" xfId="31259"/>
    <cellStyle name="s_Valuation _BS Csan CPC 02 &lt;SAP&gt;_Res.Cont. AdmComLog_Query C.Custos SF 10-11_3-Balanço_3-Balanço_Mapa variáveis" xfId="31260"/>
    <cellStyle name="s_Valuation _BS Csan CPC 02 &lt;SAP&gt;_Res.Cont. AdmComLog_Query C.Custos SF 10-11_3-Balanço_3-Balanço_Variavel" xfId="31261"/>
    <cellStyle name="s_Valuation _BS Csan CPC 02 &lt;SAP&gt;_Res.Cont. AdmComLog_Query C.Custos SF 10-11_3-Balanço_7-Estoque" xfId="31262"/>
    <cellStyle name="s_Valuation _BS Csan CPC 02 &lt;SAP&gt;_Res.Cont. AdmComLog_Query C.Custos SF 10-11_3-Balanço_Despesas operacionais " xfId="31263"/>
    <cellStyle name="s_Valuation _BS Csan CPC 02 &lt;SAP&gt;_Res.Cont. AdmComLog_Query C.Custos SF 10-11_3-Balanço_Mapa variáveis" xfId="31264"/>
    <cellStyle name="s_Valuation _BS Csan CPC 02 &lt;SAP&gt;_Res.Cont. AdmComLog_Query C.Custos SF 10-11_3-Balanço_P&amp;L Raízen Combs" xfId="31265"/>
    <cellStyle name="s_Valuation _BS Csan CPC 02 &lt;SAP&gt;_Res.Cont. AdmComLog_Query C.Custos SF 10-11_3-Balanço_P&amp;L RUMO" xfId="31266"/>
    <cellStyle name="s_Valuation _BS Csan CPC 02 &lt;SAP&gt;_Res.Cont. AdmComLog_Query C.Custos SF 10-11_3-Balanço_Variavel" xfId="31267"/>
    <cellStyle name="s_Valuation _BS Csan CPC 02 &lt;SAP&gt;_Res.Cont. AdmComLog_Query C.Custos SF 10-11_3-Balanço_Working Capital" xfId="31268"/>
    <cellStyle name="s_Valuation _BS Csan CPC 02 &lt;SAP&gt;_Res.Cont. AdmComLog_Query C.Custos SF 10-11_7-Estoque" xfId="31269"/>
    <cellStyle name="s_Valuation _BS Csan CPC 02 &lt;SAP&gt;_Res.Cont. AdmComLog_Query C.Custos SF 10-11_Balanço" xfId="31270"/>
    <cellStyle name="s_Valuation _BS Csan CPC 02 &lt;SAP&gt;_Res.Cont. AdmComLog_Query C.Custos SF 10-11_Balanço_Despesas operacionais " xfId="31271"/>
    <cellStyle name="s_Valuation _BS Csan CPC 02 &lt;SAP&gt;_Res.Cont. AdmComLog_Query C.Custos SF 10-11_Balanço_Working Capital" xfId="31272"/>
    <cellStyle name="s_Valuation _BS Csan CPC 02 &lt;SAP&gt;_Res.Cont. AdmComLog_Query C.Custos SF 10-11_Despesas operacionais " xfId="31273"/>
    <cellStyle name="s_Valuation _BS Csan CPC 02 &lt;SAP&gt;_Res.Cont. AdmComLog_Query C.Custos SF 10-11_IR Diferido" xfId="31274"/>
    <cellStyle name="s_Valuation _BS Csan CPC 02 &lt;SAP&gt;_Res.Cont. AdmComLog_Query C.Custos SF 10-11_Mapa variáveis" xfId="31275"/>
    <cellStyle name="s_Valuation _BS Csan CPC 02 &lt;SAP&gt;_Res.Cont. AdmComLog_Query C.Custos SF 10-11_P&amp;L Raízen Combs" xfId="31276"/>
    <cellStyle name="s_Valuation _BS Csan CPC 02 &lt;SAP&gt;_Res.Cont. AdmComLog_Query C.Custos SF 10-11_P&amp;L RUMO" xfId="31277"/>
    <cellStyle name="s_Valuation _BS Csan CPC 02 &lt;SAP&gt;_Res.Cont. AdmComLog_Query C.Custos SF 10-11_Variavel" xfId="31278"/>
    <cellStyle name="s_Valuation _BS Csan CPC 02 &lt;SAP&gt;_Res.Cont. AdmComLog_Query C.Custos SF 10-11_Working Capital" xfId="31279"/>
    <cellStyle name="s_Valuation _BS Csan CPC 02 &lt;SAP&gt;_Res.Cont. AdmComLog_Variavel" xfId="31280"/>
    <cellStyle name="s_Valuation _BS Csan CPC 02 &lt;SAP&gt;_Res.Cont. AdmComLog_Working Capital" xfId="31281"/>
    <cellStyle name="s_Valuation _BS Csan CPC 02 &lt;SAP&gt;_RESULTADO" xfId="31282"/>
    <cellStyle name="s_Valuation _BS Csan CPC 02 &lt;SAP&gt;_RESULTADO_Mapa variáveis" xfId="31283"/>
    <cellStyle name="s_Valuation _BS Csan CPC 02 &lt;SAP&gt;_RESULTADO_Variavel" xfId="31284"/>
    <cellStyle name="s_Valuation _BS Csan CPC 02 &lt;SAP&gt;_Set 11 Cosan" xfId="31285"/>
    <cellStyle name="s_Valuation _BS Csan CPC 02 &lt;SAP&gt;_Set 11 Cosan_Mapa variáveis" xfId="31286"/>
    <cellStyle name="s_Valuation _BS Csan CPC 02 &lt;SAP&gt;_Set 11 Cosan_Variavel" xfId="31287"/>
    <cellStyle name="s_Valuation _BS Csan CPC 02 &lt;SAP&gt;_Tx Efetiva Combustivel 1104" xfId="31288"/>
    <cellStyle name="s_Valuation _BS Csan CPC 02 &lt;SAP&gt;_Tx Efetiva Combustivel 1104_Mapa variáveis" xfId="31289"/>
    <cellStyle name="s_Valuation _BS Csan CPC 02 &lt;SAP&gt;_Tx Efetiva Combustivel 1104_Variavel" xfId="31290"/>
    <cellStyle name="s_Valuation _BS Csan CPC 02 &lt;SAP&gt;_Variavel" xfId="31291"/>
    <cellStyle name="s_Valuation _BS Csan CPC 02 &lt;SAP&gt;_Verificar - 13-Comerciais" xfId="31292"/>
    <cellStyle name="s_Valuation _BS Csan CPC 02 &lt;SAP&gt;_Verificar - 13-Comerciais 2" xfId="31293"/>
    <cellStyle name="s_Valuation _BS Csan CPC 02 &lt;SAP&gt;_Verificar - 13-Comerciais 2_15-FINANCEIRAS" xfId="31294"/>
    <cellStyle name="s_Valuation _BS Csan CPC 02 &lt;SAP&gt;_Verificar - 13-Comerciais_15-FINANCEIRAS" xfId="31295"/>
    <cellStyle name="s_Valuation _BS Csan CPC 02 &lt;SAP&gt;_Verificar - 13-Comerciais_15-FINANCEIRAS_1" xfId="31296"/>
    <cellStyle name="s_Valuation _BS Csan CPC 02 &lt;SAP&gt;_Verificar - 13-Comerciais_3-Balanço" xfId="31297"/>
    <cellStyle name="s_Valuation _BS Csan CPC 02 &lt;SAP&gt;_Working Capital" xfId="31298"/>
    <cellStyle name="s_Valuation _Caixa restrito" xfId="31299"/>
    <cellStyle name="s_Valuation _Caixa restrito 2" xfId="31300"/>
    <cellStyle name="s_Valuation _Caixa restrito_7-Estoque" xfId="31301"/>
    <cellStyle name="s_Valuation _Caixa restrito_Despesas operacionais " xfId="31302"/>
    <cellStyle name="s_Valuation _Caixa restrito_Working Capital" xfId="31303"/>
    <cellStyle name="s_Valuation _Centro de Lucros 2010" xfId="31304"/>
    <cellStyle name="s_Valuation _Centro de Lucros 2010 2" xfId="31305"/>
    <cellStyle name="s_Valuation _Centro de Lucros 2010 2_15-FINANCEIRAS" xfId="31306"/>
    <cellStyle name="s_Valuation _Centro de Lucros 2010 2_Mapa variáveis" xfId="31307"/>
    <cellStyle name="s_Valuation _Centro de Lucros 2010 2_Variavel" xfId="31308"/>
    <cellStyle name="s_Valuation _Centro de Lucros 2010 3" xfId="31309"/>
    <cellStyle name="s_Valuation _Centro de Lucros 2010_15-FINANCEIRAS" xfId="31310"/>
    <cellStyle name="s_Valuation _Centro de Lucros 2010_15-FINANCEIRAS_1" xfId="31311"/>
    <cellStyle name="s_Valuation _Centro de Lucros 2010_2-DRE" xfId="31312"/>
    <cellStyle name="s_Valuation _Centro de Lucros 2010_2-DRE 2" xfId="31313"/>
    <cellStyle name="s_Valuation _Centro de Lucros 2010_2-DRE_3-Balanço" xfId="31314"/>
    <cellStyle name="s_Valuation _Centro de Lucros 2010_2-DRE_3-Balanço_Mapa variáveis" xfId="31315"/>
    <cellStyle name="s_Valuation _Centro de Lucros 2010_2-DRE_3-Balanço_Variavel" xfId="31316"/>
    <cellStyle name="s_Valuation _Centro de Lucros 2010_2-DRE_Dep_Judiciais-Contingências" xfId="31317"/>
    <cellStyle name="s_Valuation _Centro de Lucros 2010_2-DRE_DFC Gerencial" xfId="31318"/>
    <cellStyle name="s_Valuation _Centro de Lucros 2010_2-DRE_DMPL" xfId="31319"/>
    <cellStyle name="s_Valuation _Centro de Lucros 2010_2-DRE_Mapa variáveis" xfId="31320"/>
    <cellStyle name="s_Valuation _Centro de Lucros 2010_2-DRE_Variavel" xfId="31321"/>
    <cellStyle name="s_Valuation _Centro de Lucros 2010_3-Balanço" xfId="31322"/>
    <cellStyle name="s_Valuation _Centro de Lucros 2010_3-Balanço 2" xfId="31323"/>
    <cellStyle name="s_Valuation _Centro de Lucros 2010_3-Balanço 2_15-FINANCEIRAS" xfId="31324"/>
    <cellStyle name="s_Valuation _Centro de Lucros 2010_3-Balanço_1" xfId="31325"/>
    <cellStyle name="s_Valuation _Centro de Lucros 2010_3-Balanço_1_Mapa variáveis" xfId="31326"/>
    <cellStyle name="s_Valuation _Centro de Lucros 2010_3-Balanço_1_Variavel" xfId="31327"/>
    <cellStyle name="s_Valuation _Centro de Lucros 2010_3-Balanço_15-FINANCEIRAS" xfId="31328"/>
    <cellStyle name="s_Valuation _Centro de Lucros 2010_3-Balanço_15-FINANCEIRAS_1" xfId="31329"/>
    <cellStyle name="s_Valuation _Centro de Lucros 2010_3-Balanço_2-DRE" xfId="31330"/>
    <cellStyle name="s_Valuation _Centro de Lucros 2010_3-Balanço_2-DRE 2" xfId="31331"/>
    <cellStyle name="s_Valuation _Centro de Lucros 2010_3-Balanço_2-DRE_3-Balanço" xfId="31332"/>
    <cellStyle name="s_Valuation _Centro de Lucros 2010_3-Balanço_2-DRE_3-Balanço_Mapa variáveis" xfId="31333"/>
    <cellStyle name="s_Valuation _Centro de Lucros 2010_3-Balanço_2-DRE_3-Balanço_Variavel" xfId="31334"/>
    <cellStyle name="s_Valuation _Centro de Lucros 2010_3-Balanço_2-DRE_Dep_Judiciais-Contingências" xfId="31335"/>
    <cellStyle name="s_Valuation _Centro de Lucros 2010_3-Balanço_2-DRE_DFC Gerencial" xfId="31336"/>
    <cellStyle name="s_Valuation _Centro de Lucros 2010_3-Balanço_2-DRE_DMPL" xfId="31337"/>
    <cellStyle name="s_Valuation _Centro de Lucros 2010_3-Balanço_2-DRE_Mapa variáveis" xfId="31338"/>
    <cellStyle name="s_Valuation _Centro de Lucros 2010_3-Balanço_2-DRE_Variavel" xfId="31339"/>
    <cellStyle name="s_Valuation _Centro de Lucros 2010_3-Balanço_3-Balanço" xfId="31340"/>
    <cellStyle name="s_Valuation _Centro de Lucros 2010_3-Balanço_3-Balanço_Mapa variáveis" xfId="31341"/>
    <cellStyle name="s_Valuation _Centro de Lucros 2010_3-Balanço_3-Balanço_Variavel" xfId="31342"/>
    <cellStyle name="s_Valuation _Centro de Lucros 2010_3-Balanço_7-Estoque" xfId="31343"/>
    <cellStyle name="s_Valuation _Centro de Lucros 2010_3-Balanço_Despesas operacionais " xfId="31344"/>
    <cellStyle name="s_Valuation _Centro de Lucros 2010_3-Balanço_Mapa variáveis" xfId="31345"/>
    <cellStyle name="s_Valuation _Centro de Lucros 2010_3-Balanço_P&amp;L Raízen Combs" xfId="31346"/>
    <cellStyle name="s_Valuation _Centro de Lucros 2010_3-Balanço_P&amp;L RUMO" xfId="31347"/>
    <cellStyle name="s_Valuation _Centro de Lucros 2010_3-Balanço_Variavel" xfId="31348"/>
    <cellStyle name="s_Valuation _Centro de Lucros 2010_3-Balanço_Working Capital" xfId="31349"/>
    <cellStyle name="s_Valuation _Centro de Lucros 2010_7-Estoque" xfId="31350"/>
    <cellStyle name="s_Valuation _Centro de Lucros 2010_Balanço" xfId="31351"/>
    <cellStyle name="s_Valuation _Centro de Lucros 2010_Balanço_Despesas operacionais " xfId="31352"/>
    <cellStyle name="s_Valuation _Centro de Lucros 2010_Balanço_Working Capital" xfId="31353"/>
    <cellStyle name="s_Valuation _Centro de Lucros 2010_Despesas operacionais " xfId="31354"/>
    <cellStyle name="s_Valuation _Centro de Lucros 2010_IR Diferido" xfId="31355"/>
    <cellStyle name="s_Valuation _Centro de Lucros 2010_Mapa variáveis" xfId="31356"/>
    <cellStyle name="s_Valuation _Centro de Lucros 2010_P&amp;L Raízen Combs" xfId="31357"/>
    <cellStyle name="s_Valuation _Centro de Lucros 2010_P&amp;L RUMO" xfId="31358"/>
    <cellStyle name="s_Valuation _Centro de Lucros 2010_Variavel" xfId="31359"/>
    <cellStyle name="s_Valuation _Centro de Lucros 2010_Working Capital" xfId="31360"/>
    <cellStyle name="s_Valuation _Cosan" xfId="31361"/>
    <cellStyle name="s_Valuation _Cosan 10" xfId="31362"/>
    <cellStyle name="s_Valuation _Cosan 2" xfId="31363"/>
    <cellStyle name="s_Valuation _Cosan 2 2" xfId="31364"/>
    <cellStyle name="s_Valuation _Cosan 2 2_15-FINANCEIRAS" xfId="31365"/>
    <cellStyle name="s_Valuation _Cosan 2 3" xfId="31366"/>
    <cellStyle name="s_Valuation _Cosan 2 4" xfId="31367"/>
    <cellStyle name="s_Valuation _Cosan 2 5" xfId="31368"/>
    <cellStyle name="s_Valuation _Cosan 2_15-FINANCEIRAS" xfId="31369"/>
    <cellStyle name="s_Valuation _Cosan 2_15-FINANCEIRAS_1" xfId="31370"/>
    <cellStyle name="s_Valuation _Cosan 2_2-DRE" xfId="31371"/>
    <cellStyle name="s_Valuation _Cosan 2_2-DRE 2" xfId="31372"/>
    <cellStyle name="s_Valuation _Cosan 2_2-DRE_3-Balanço" xfId="31373"/>
    <cellStyle name="s_Valuation _Cosan 2_2-DRE_3-Balanço_Mapa variáveis" xfId="31374"/>
    <cellStyle name="s_Valuation _Cosan 2_2-DRE_3-Balanço_Variavel" xfId="31375"/>
    <cellStyle name="s_Valuation _Cosan 2_2-DRE_Dep_Judiciais-Contingências" xfId="31376"/>
    <cellStyle name="s_Valuation _Cosan 2_2-DRE_DFC Gerencial" xfId="31377"/>
    <cellStyle name="s_Valuation _Cosan 2_2-DRE_DMPL" xfId="31378"/>
    <cellStyle name="s_Valuation _Cosan 2_2-DRE_Mapa variáveis" xfId="31379"/>
    <cellStyle name="s_Valuation _Cosan 2_2-DRE_Variavel" xfId="31380"/>
    <cellStyle name="s_Valuation _Cosan 2_3-Balanço" xfId="31381"/>
    <cellStyle name="s_Valuation _Cosan 2_3-Balanço_Mapa variáveis" xfId="31382"/>
    <cellStyle name="s_Valuation _Cosan 2_3-Balanço_Variavel" xfId="31383"/>
    <cellStyle name="s_Valuation _Cosan 2_7-Estoque" xfId="31384"/>
    <cellStyle name="s_Valuation _Cosan 2_Despesas operacionais " xfId="31385"/>
    <cellStyle name="s_Valuation _Cosan 2_IR Diferido" xfId="31386"/>
    <cellStyle name="s_Valuation _Cosan 2_Mapa variáveis" xfId="31387"/>
    <cellStyle name="s_Valuation _Cosan 2_P&amp;L Raízen Combs" xfId="31388"/>
    <cellStyle name="s_Valuation _Cosan 2_P&amp;L RUMO" xfId="31389"/>
    <cellStyle name="s_Valuation _Cosan 2_Variavel" xfId="31390"/>
    <cellStyle name="s_Valuation _Cosan 2_Working Capital" xfId="31391"/>
    <cellStyle name="s_Valuation _Cosan 3" xfId="31392"/>
    <cellStyle name="s_Valuation _Cosan 3 2" xfId="31393"/>
    <cellStyle name="s_Valuation _Cosan 3 2_15-FINANCEIRAS" xfId="31394"/>
    <cellStyle name="s_Valuation _Cosan 3_15-FINANCEIRAS" xfId="31395"/>
    <cellStyle name="s_Valuation _Cosan 3_15-FINANCEIRAS_1" xfId="31396"/>
    <cellStyle name="s_Valuation _Cosan 3_2-DRE" xfId="31397"/>
    <cellStyle name="s_Valuation _Cosan 3_2-DRE 2" xfId="31398"/>
    <cellStyle name="s_Valuation _Cosan 3_2-DRE_3-Balanço" xfId="31399"/>
    <cellStyle name="s_Valuation _Cosan 3_2-DRE_3-Balanço_Mapa variáveis" xfId="31400"/>
    <cellStyle name="s_Valuation _Cosan 3_2-DRE_3-Balanço_Variavel" xfId="31401"/>
    <cellStyle name="s_Valuation _Cosan 3_2-DRE_Dep_Judiciais-Contingências" xfId="31402"/>
    <cellStyle name="s_Valuation _Cosan 3_2-DRE_DFC Gerencial" xfId="31403"/>
    <cellStyle name="s_Valuation _Cosan 3_2-DRE_DMPL" xfId="31404"/>
    <cellStyle name="s_Valuation _Cosan 3_2-DRE_Mapa variáveis" xfId="31405"/>
    <cellStyle name="s_Valuation _Cosan 3_2-DRE_Variavel" xfId="31406"/>
    <cellStyle name="s_Valuation _Cosan 3_3-Balanço" xfId="31407"/>
    <cellStyle name="s_Valuation _Cosan 3_3-Balanço_Mapa variáveis" xfId="31408"/>
    <cellStyle name="s_Valuation _Cosan 3_3-Balanço_Variavel" xfId="31409"/>
    <cellStyle name="s_Valuation _Cosan 3_7-Estoque" xfId="31410"/>
    <cellStyle name="s_Valuation _Cosan 3_Despesas operacionais " xfId="31411"/>
    <cellStyle name="s_Valuation _Cosan 3_Mapa variáveis" xfId="31412"/>
    <cellStyle name="s_Valuation _Cosan 3_P&amp;L Raízen Combs" xfId="31413"/>
    <cellStyle name="s_Valuation _Cosan 3_P&amp;L RUMO" xfId="31414"/>
    <cellStyle name="s_Valuation _Cosan 3_Variavel" xfId="31415"/>
    <cellStyle name="s_Valuation _Cosan 3_Working Capital" xfId="31416"/>
    <cellStyle name="s_Valuation _Cosan 4" xfId="31417"/>
    <cellStyle name="s_Valuation _Cosan 4 2" xfId="31418"/>
    <cellStyle name="s_Valuation _Cosan 4 2_15-FINANCEIRAS" xfId="31419"/>
    <cellStyle name="s_Valuation _Cosan 4_15-FINANCEIRAS" xfId="31420"/>
    <cellStyle name="s_Valuation _Cosan 4_15-FINANCEIRAS_1" xfId="31421"/>
    <cellStyle name="s_Valuation _Cosan 4_2-DRE" xfId="31422"/>
    <cellStyle name="s_Valuation _Cosan 4_2-DRE 2" xfId="31423"/>
    <cellStyle name="s_Valuation _Cosan 4_2-DRE_3-Balanço" xfId="31424"/>
    <cellStyle name="s_Valuation _Cosan 4_2-DRE_3-Balanço_Mapa variáveis" xfId="31425"/>
    <cellStyle name="s_Valuation _Cosan 4_2-DRE_3-Balanço_Variavel" xfId="31426"/>
    <cellStyle name="s_Valuation _Cosan 4_2-DRE_Dep_Judiciais-Contingências" xfId="31427"/>
    <cellStyle name="s_Valuation _Cosan 4_2-DRE_DFC Gerencial" xfId="31428"/>
    <cellStyle name="s_Valuation _Cosan 4_2-DRE_DMPL" xfId="31429"/>
    <cellStyle name="s_Valuation _Cosan 4_2-DRE_Mapa variáveis" xfId="31430"/>
    <cellStyle name="s_Valuation _Cosan 4_2-DRE_Variavel" xfId="31431"/>
    <cellStyle name="s_Valuation _Cosan 4_3-Balanço" xfId="31432"/>
    <cellStyle name="s_Valuation _Cosan 4_3-Balanço_Mapa variáveis" xfId="31433"/>
    <cellStyle name="s_Valuation _Cosan 4_3-Balanço_Variavel" xfId="31434"/>
    <cellStyle name="s_Valuation _Cosan 4_Dep_Judiciais-Contingências" xfId="31435"/>
    <cellStyle name="s_Valuation _Cosan 4_DFC Gerencial" xfId="31436"/>
    <cellStyle name="s_Valuation _Cosan 4_DMPL" xfId="31437"/>
    <cellStyle name="s_Valuation _Cosan 4_Mapa variáveis" xfId="31438"/>
    <cellStyle name="s_Valuation _Cosan 4_P&amp;L RUMO" xfId="31439"/>
    <cellStyle name="s_Valuation _Cosan 4_Variavel" xfId="31440"/>
    <cellStyle name="s_Valuation _Cosan 5" xfId="31441"/>
    <cellStyle name="s_Valuation _Cosan 5_15-FINANCEIRAS" xfId="31442"/>
    <cellStyle name="s_Valuation _Cosan 5_Mapa variáveis" xfId="31443"/>
    <cellStyle name="s_Valuation _Cosan 5_Variavel" xfId="31444"/>
    <cellStyle name="s_Valuation _Cosan 6" xfId="31445"/>
    <cellStyle name="s_Valuation _Cosan 6_Mapa variáveis" xfId="31446"/>
    <cellStyle name="s_Valuation _Cosan 6_Variavel" xfId="31447"/>
    <cellStyle name="s_Valuation _Cosan 7" xfId="31448"/>
    <cellStyle name="s_Valuation _Cosan 8" xfId="31449"/>
    <cellStyle name="s_Valuation _Cosan 9" xfId="31450"/>
    <cellStyle name="s_Valuation _COSAN IND.COM." xfId="31451"/>
    <cellStyle name="s_Valuation _COSAN IND.COM._Mapa variáveis" xfId="31452"/>
    <cellStyle name="s_Valuation _COSAN IND.COM._Variavel" xfId="31453"/>
    <cellStyle name="s_Valuation _Cosan Passivo" xfId="31454"/>
    <cellStyle name="s_Valuation _Cosan Passivo 10" xfId="31455"/>
    <cellStyle name="s_Valuation _Cosan Passivo 2" xfId="31456"/>
    <cellStyle name="s_Valuation _Cosan Passivo 2 2" xfId="31457"/>
    <cellStyle name="s_Valuation _Cosan Passivo 2 2_15-FINANCEIRAS" xfId="31458"/>
    <cellStyle name="s_Valuation _Cosan Passivo 2 3" xfId="31459"/>
    <cellStyle name="s_Valuation _Cosan Passivo 2 4" xfId="31460"/>
    <cellStyle name="s_Valuation _Cosan Passivo 2 5" xfId="31461"/>
    <cellStyle name="s_Valuation _Cosan Passivo 2_15-FINANCEIRAS" xfId="31462"/>
    <cellStyle name="s_Valuation _Cosan Passivo 2_15-FINANCEIRAS_1" xfId="31463"/>
    <cellStyle name="s_Valuation _Cosan Passivo 2_2-DRE" xfId="31464"/>
    <cellStyle name="s_Valuation _Cosan Passivo 2_2-DRE 2" xfId="31465"/>
    <cellStyle name="s_Valuation _Cosan Passivo 2_2-DRE_3-Balanço" xfId="31466"/>
    <cellStyle name="s_Valuation _Cosan Passivo 2_2-DRE_3-Balanço_Mapa variáveis" xfId="31467"/>
    <cellStyle name="s_Valuation _Cosan Passivo 2_2-DRE_3-Balanço_Variavel" xfId="31468"/>
    <cellStyle name="s_Valuation _Cosan Passivo 2_2-DRE_Dep_Judiciais-Contingências" xfId="31469"/>
    <cellStyle name="s_Valuation _Cosan Passivo 2_2-DRE_DFC Gerencial" xfId="31470"/>
    <cellStyle name="s_Valuation _Cosan Passivo 2_2-DRE_DMPL" xfId="31471"/>
    <cellStyle name="s_Valuation _Cosan Passivo 2_2-DRE_Mapa variáveis" xfId="31472"/>
    <cellStyle name="s_Valuation _Cosan Passivo 2_2-DRE_Variavel" xfId="31473"/>
    <cellStyle name="s_Valuation _Cosan Passivo 2_3-Balanço" xfId="31474"/>
    <cellStyle name="s_Valuation _Cosan Passivo 2_3-Balanço_Mapa variáveis" xfId="31475"/>
    <cellStyle name="s_Valuation _Cosan Passivo 2_3-Balanço_Variavel" xfId="31476"/>
    <cellStyle name="s_Valuation _Cosan Passivo 2_7-Estoque" xfId="31477"/>
    <cellStyle name="s_Valuation _Cosan Passivo 2_Despesas operacionais " xfId="31478"/>
    <cellStyle name="s_Valuation _Cosan Passivo 2_IR Diferido" xfId="31479"/>
    <cellStyle name="s_Valuation _Cosan Passivo 2_Mapa variáveis" xfId="31480"/>
    <cellStyle name="s_Valuation _Cosan Passivo 2_P&amp;L Raízen Combs" xfId="31481"/>
    <cellStyle name="s_Valuation _Cosan Passivo 2_P&amp;L RUMO" xfId="31482"/>
    <cellStyle name="s_Valuation _Cosan Passivo 2_Variavel" xfId="31483"/>
    <cellStyle name="s_Valuation _Cosan Passivo 2_Working Capital" xfId="31484"/>
    <cellStyle name="s_Valuation _Cosan Passivo 3" xfId="31485"/>
    <cellStyle name="s_Valuation _Cosan Passivo 3 2" xfId="31486"/>
    <cellStyle name="s_Valuation _Cosan Passivo 3 2_15-FINANCEIRAS" xfId="31487"/>
    <cellStyle name="s_Valuation _Cosan Passivo 3_15-FINANCEIRAS" xfId="31488"/>
    <cellStyle name="s_Valuation _Cosan Passivo 3_15-FINANCEIRAS_1" xfId="31489"/>
    <cellStyle name="s_Valuation _Cosan Passivo 3_2-DRE" xfId="31490"/>
    <cellStyle name="s_Valuation _Cosan Passivo 3_2-DRE 2" xfId="31491"/>
    <cellStyle name="s_Valuation _Cosan Passivo 3_2-DRE_3-Balanço" xfId="31492"/>
    <cellStyle name="s_Valuation _Cosan Passivo 3_2-DRE_3-Balanço_Mapa variáveis" xfId="31493"/>
    <cellStyle name="s_Valuation _Cosan Passivo 3_2-DRE_3-Balanço_Variavel" xfId="31494"/>
    <cellStyle name="s_Valuation _Cosan Passivo 3_2-DRE_Dep_Judiciais-Contingências" xfId="31495"/>
    <cellStyle name="s_Valuation _Cosan Passivo 3_2-DRE_DFC Gerencial" xfId="31496"/>
    <cellStyle name="s_Valuation _Cosan Passivo 3_2-DRE_DMPL" xfId="31497"/>
    <cellStyle name="s_Valuation _Cosan Passivo 3_2-DRE_Mapa variáveis" xfId="31498"/>
    <cellStyle name="s_Valuation _Cosan Passivo 3_2-DRE_Variavel" xfId="31499"/>
    <cellStyle name="s_Valuation _Cosan Passivo 3_3-Balanço" xfId="31500"/>
    <cellStyle name="s_Valuation _Cosan Passivo 3_3-Balanço_Mapa variáveis" xfId="31501"/>
    <cellStyle name="s_Valuation _Cosan Passivo 3_3-Balanço_Variavel" xfId="31502"/>
    <cellStyle name="s_Valuation _Cosan Passivo 3_7-Estoque" xfId="31503"/>
    <cellStyle name="s_Valuation _Cosan Passivo 3_Despesas operacionais " xfId="31504"/>
    <cellStyle name="s_Valuation _Cosan Passivo 3_Mapa variáveis" xfId="31505"/>
    <cellStyle name="s_Valuation _Cosan Passivo 3_P&amp;L Raízen Combs" xfId="31506"/>
    <cellStyle name="s_Valuation _Cosan Passivo 3_P&amp;L RUMO" xfId="31507"/>
    <cellStyle name="s_Valuation _Cosan Passivo 3_Variavel" xfId="31508"/>
    <cellStyle name="s_Valuation _Cosan Passivo 3_Working Capital" xfId="31509"/>
    <cellStyle name="s_Valuation _Cosan Passivo 4" xfId="31510"/>
    <cellStyle name="s_Valuation _Cosan Passivo 4 2" xfId="31511"/>
    <cellStyle name="s_Valuation _Cosan Passivo 4 2_15-FINANCEIRAS" xfId="31512"/>
    <cellStyle name="s_Valuation _Cosan Passivo 4_15-FINANCEIRAS" xfId="31513"/>
    <cellStyle name="s_Valuation _Cosan Passivo 4_15-FINANCEIRAS_1" xfId="31514"/>
    <cellStyle name="s_Valuation _Cosan Passivo 4_2-DRE" xfId="31515"/>
    <cellStyle name="s_Valuation _Cosan Passivo 4_2-DRE 2" xfId="31516"/>
    <cellStyle name="s_Valuation _Cosan Passivo 4_2-DRE_3-Balanço" xfId="31517"/>
    <cellStyle name="s_Valuation _Cosan Passivo 4_2-DRE_3-Balanço_Mapa variáveis" xfId="31518"/>
    <cellStyle name="s_Valuation _Cosan Passivo 4_2-DRE_3-Balanço_Variavel" xfId="31519"/>
    <cellStyle name="s_Valuation _Cosan Passivo 4_2-DRE_Dep_Judiciais-Contingências" xfId="31520"/>
    <cellStyle name="s_Valuation _Cosan Passivo 4_2-DRE_DFC Gerencial" xfId="31521"/>
    <cellStyle name="s_Valuation _Cosan Passivo 4_2-DRE_DMPL" xfId="31522"/>
    <cellStyle name="s_Valuation _Cosan Passivo 4_2-DRE_Mapa variáveis" xfId="31523"/>
    <cellStyle name="s_Valuation _Cosan Passivo 4_2-DRE_Variavel" xfId="31524"/>
    <cellStyle name="s_Valuation _Cosan Passivo 4_3-Balanço" xfId="31525"/>
    <cellStyle name="s_Valuation _Cosan Passivo 4_3-Balanço_Mapa variáveis" xfId="31526"/>
    <cellStyle name="s_Valuation _Cosan Passivo 4_3-Balanço_Variavel" xfId="31527"/>
    <cellStyle name="s_Valuation _Cosan Passivo 4_Dep_Judiciais-Contingências" xfId="31528"/>
    <cellStyle name="s_Valuation _Cosan Passivo 4_DFC Gerencial" xfId="31529"/>
    <cellStyle name="s_Valuation _Cosan Passivo 4_DMPL" xfId="31530"/>
    <cellStyle name="s_Valuation _Cosan Passivo 4_Mapa variáveis" xfId="31531"/>
    <cellStyle name="s_Valuation _Cosan Passivo 4_P&amp;L RUMO" xfId="31532"/>
    <cellStyle name="s_Valuation _Cosan Passivo 4_Variavel" xfId="31533"/>
    <cellStyle name="s_Valuation _Cosan Passivo 5" xfId="31534"/>
    <cellStyle name="s_Valuation _Cosan Passivo 5_15-FINANCEIRAS" xfId="31535"/>
    <cellStyle name="s_Valuation _Cosan Passivo 5_Mapa variáveis" xfId="31536"/>
    <cellStyle name="s_Valuation _Cosan Passivo 5_Variavel" xfId="31537"/>
    <cellStyle name="s_Valuation _Cosan Passivo 6" xfId="31538"/>
    <cellStyle name="s_Valuation _Cosan Passivo 6_Mapa variáveis" xfId="31539"/>
    <cellStyle name="s_Valuation _Cosan Passivo 6_Variavel" xfId="31540"/>
    <cellStyle name="s_Valuation _Cosan Passivo 7" xfId="31541"/>
    <cellStyle name="s_Valuation _Cosan Passivo 8" xfId="31542"/>
    <cellStyle name="s_Valuation _Cosan Passivo 9" xfId="31543"/>
    <cellStyle name="s_Valuation _Cosan Passivo_15-FINANCEIRAS" xfId="31544"/>
    <cellStyle name="s_Valuation _Cosan Passivo_15-FINANCEIRAS_1" xfId="31545"/>
    <cellStyle name="s_Valuation _Cosan Passivo_26_Instrumentos Financeiros" xfId="31546"/>
    <cellStyle name="s_Valuation _Cosan Passivo_26_Instrumentos Financeiros 2" xfId="31547"/>
    <cellStyle name="s_Valuation _Cosan Passivo_26_Instrumentos Financeiros 2_15-FINANCEIRAS" xfId="31548"/>
    <cellStyle name="s_Valuation _Cosan Passivo_26_Instrumentos Financeiros_1" xfId="31549"/>
    <cellStyle name="s_Valuation _Cosan Passivo_26_Instrumentos Financeiros_1 2" xfId="31550"/>
    <cellStyle name="s_Valuation _Cosan Passivo_26_Instrumentos Financeiros_1 2_15-FINANCEIRAS" xfId="31551"/>
    <cellStyle name="s_Valuation _Cosan Passivo_26_Instrumentos Financeiros_1_15-FINANCEIRAS" xfId="31552"/>
    <cellStyle name="s_Valuation _Cosan Passivo_26_Instrumentos Financeiros_1_15-FINANCEIRAS_1" xfId="31553"/>
    <cellStyle name="s_Valuation _Cosan Passivo_26_Instrumentos Financeiros_1_2-DRE" xfId="31554"/>
    <cellStyle name="s_Valuation _Cosan Passivo_26_Instrumentos Financeiros_1_2-DRE 2" xfId="31555"/>
    <cellStyle name="s_Valuation _Cosan Passivo_26_Instrumentos Financeiros_1_2-DRE_3-Balanço" xfId="31556"/>
    <cellStyle name="s_Valuation _Cosan Passivo_26_Instrumentos Financeiros_1_2-DRE_3-Balanço_Mapa variáveis" xfId="31557"/>
    <cellStyle name="s_Valuation _Cosan Passivo_26_Instrumentos Financeiros_1_2-DRE_3-Balanço_Variavel" xfId="31558"/>
    <cellStyle name="s_Valuation _Cosan Passivo_26_Instrumentos Financeiros_1_2-DRE_Dep_Judiciais-Contingências" xfId="31559"/>
    <cellStyle name="s_Valuation _Cosan Passivo_26_Instrumentos Financeiros_1_2-DRE_DFC Gerencial" xfId="31560"/>
    <cellStyle name="s_Valuation _Cosan Passivo_26_Instrumentos Financeiros_1_2-DRE_DMPL" xfId="31561"/>
    <cellStyle name="s_Valuation _Cosan Passivo_26_Instrumentos Financeiros_1_2-DRE_Mapa variáveis" xfId="31562"/>
    <cellStyle name="s_Valuation _Cosan Passivo_26_Instrumentos Financeiros_1_2-DRE_Variavel" xfId="31563"/>
    <cellStyle name="s_Valuation _Cosan Passivo_26_Instrumentos Financeiros_1_3-Balanço" xfId="31564"/>
    <cellStyle name="s_Valuation _Cosan Passivo_26_Instrumentos Financeiros_1_3-Balanço_Mapa variáveis" xfId="31565"/>
    <cellStyle name="s_Valuation _Cosan Passivo_26_Instrumentos Financeiros_1_3-Balanço_Variavel" xfId="31566"/>
    <cellStyle name="s_Valuation _Cosan Passivo_26_Instrumentos Financeiros_1_7-Estoque" xfId="31567"/>
    <cellStyle name="s_Valuation _Cosan Passivo_26_Instrumentos Financeiros_1_Despesas operacionais " xfId="31568"/>
    <cellStyle name="s_Valuation _Cosan Passivo_26_Instrumentos Financeiros_1_Mapa variáveis" xfId="31569"/>
    <cellStyle name="s_Valuation _Cosan Passivo_26_Instrumentos Financeiros_1_P&amp;L Raízen Combs" xfId="31570"/>
    <cellStyle name="s_Valuation _Cosan Passivo_26_Instrumentos Financeiros_1_P&amp;L RUMO" xfId="31571"/>
    <cellStyle name="s_Valuation _Cosan Passivo_26_Instrumentos Financeiros_1_Variavel" xfId="31572"/>
    <cellStyle name="s_Valuation _Cosan Passivo_26_Instrumentos Financeiros_1_Working Capital" xfId="31573"/>
    <cellStyle name="s_Valuation _Cosan Passivo_26_Instrumentos Financeiros_15-FINANCEIRAS" xfId="31574"/>
    <cellStyle name="s_Valuation _Cosan Passivo_26_Instrumentos Financeiros_15-FINANCEIRAS_1" xfId="31575"/>
    <cellStyle name="s_Valuation _Cosan Passivo_26_Instrumentos Financeiros_2-DRE" xfId="31576"/>
    <cellStyle name="s_Valuation _Cosan Passivo_26_Instrumentos Financeiros_2-DRE 2" xfId="31577"/>
    <cellStyle name="s_Valuation _Cosan Passivo_26_Instrumentos Financeiros_2-DRE_3-Balanço" xfId="31578"/>
    <cellStyle name="s_Valuation _Cosan Passivo_26_Instrumentos Financeiros_2-DRE_3-Balanço_Mapa variáveis" xfId="31579"/>
    <cellStyle name="s_Valuation _Cosan Passivo_26_Instrumentos Financeiros_2-DRE_3-Balanço_Variavel" xfId="31580"/>
    <cellStyle name="s_Valuation _Cosan Passivo_26_Instrumentos Financeiros_2-DRE_Dep_Judiciais-Contingências" xfId="31581"/>
    <cellStyle name="s_Valuation _Cosan Passivo_26_Instrumentos Financeiros_2-DRE_DFC Gerencial" xfId="31582"/>
    <cellStyle name="s_Valuation _Cosan Passivo_26_Instrumentos Financeiros_2-DRE_DMPL" xfId="31583"/>
    <cellStyle name="s_Valuation _Cosan Passivo_26_Instrumentos Financeiros_2-DRE_Mapa variáveis" xfId="31584"/>
    <cellStyle name="s_Valuation _Cosan Passivo_26_Instrumentos Financeiros_2-DRE_Variavel" xfId="31585"/>
    <cellStyle name="s_Valuation _Cosan Passivo_26_Instrumentos Financeiros_3-Balanço" xfId="31586"/>
    <cellStyle name="s_Valuation _Cosan Passivo_26_Instrumentos Financeiros_3-Balanço_Mapa variáveis" xfId="31587"/>
    <cellStyle name="s_Valuation _Cosan Passivo_26_Instrumentos Financeiros_3-Balanço_Variavel" xfId="31588"/>
    <cellStyle name="s_Valuation _Cosan Passivo_26_Instrumentos Financeiros_7-Estoque" xfId="31589"/>
    <cellStyle name="s_Valuation _Cosan Passivo_26_Instrumentos Financeiros_Despesas operacionais " xfId="31590"/>
    <cellStyle name="s_Valuation _Cosan Passivo_26_Instrumentos Financeiros_Mapa variáveis" xfId="31591"/>
    <cellStyle name="s_Valuation _Cosan Passivo_26_Instrumentos Financeiros_P&amp;L Raízen Combs" xfId="31592"/>
    <cellStyle name="s_Valuation _Cosan Passivo_26_Instrumentos Financeiros_P&amp;L RUMO" xfId="31593"/>
    <cellStyle name="s_Valuation _Cosan Passivo_26_Instrumentos Financeiros_Variavel" xfId="31594"/>
    <cellStyle name="s_Valuation _Cosan Passivo_26_Instrumentos Financeiros_Working Capital" xfId="31595"/>
    <cellStyle name="s_Valuation _Cosan Passivo_2-DRE" xfId="31596"/>
    <cellStyle name="s_Valuation _Cosan Passivo_2-DRE 2" xfId="31597"/>
    <cellStyle name="s_Valuation _Cosan Passivo_2-DRE 2_15-FINANCEIRAS" xfId="31598"/>
    <cellStyle name="s_Valuation _Cosan Passivo_2-DRE_1" xfId="31599"/>
    <cellStyle name="s_Valuation _Cosan Passivo_2-DRE_1 2" xfId="31600"/>
    <cellStyle name="s_Valuation _Cosan Passivo_2-DRE_1_3-Balanço" xfId="31601"/>
    <cellStyle name="s_Valuation _Cosan Passivo_2-DRE_1_3-Balanço_Mapa variáveis" xfId="31602"/>
    <cellStyle name="s_Valuation _Cosan Passivo_2-DRE_1_3-Balanço_Variavel" xfId="31603"/>
    <cellStyle name="s_Valuation _Cosan Passivo_2-DRE_1_Dep_Judiciais-Contingências" xfId="31604"/>
    <cellStyle name="s_Valuation _Cosan Passivo_2-DRE_1_DFC Gerencial" xfId="31605"/>
    <cellStyle name="s_Valuation _Cosan Passivo_2-DRE_1_DMPL" xfId="31606"/>
    <cellStyle name="s_Valuation _Cosan Passivo_2-DRE_1_Mapa variáveis" xfId="31607"/>
    <cellStyle name="s_Valuation _Cosan Passivo_2-DRE_1_Variavel" xfId="31608"/>
    <cellStyle name="s_Valuation _Cosan Passivo_2-DRE_15-FINANCEIRAS" xfId="31609"/>
    <cellStyle name="s_Valuation _Cosan Passivo_2-DRE_15-FINANCEIRAS_1" xfId="31610"/>
    <cellStyle name="s_Valuation _Cosan Passivo_2-DRE_2-DRE" xfId="31611"/>
    <cellStyle name="s_Valuation _Cosan Passivo_2-DRE_2-DRE 2" xfId="31612"/>
    <cellStyle name="s_Valuation _Cosan Passivo_2-DRE_2-DRE_3-Balanço" xfId="31613"/>
    <cellStyle name="s_Valuation _Cosan Passivo_2-DRE_2-DRE_3-Balanço_Mapa variáveis" xfId="31614"/>
    <cellStyle name="s_Valuation _Cosan Passivo_2-DRE_2-DRE_3-Balanço_Variavel" xfId="31615"/>
    <cellStyle name="s_Valuation _Cosan Passivo_2-DRE_2-DRE_Dep_Judiciais-Contingências" xfId="31616"/>
    <cellStyle name="s_Valuation _Cosan Passivo_2-DRE_2-DRE_DFC Gerencial" xfId="31617"/>
    <cellStyle name="s_Valuation _Cosan Passivo_2-DRE_2-DRE_DMPL" xfId="31618"/>
    <cellStyle name="s_Valuation _Cosan Passivo_2-DRE_2-DRE_Mapa variáveis" xfId="31619"/>
    <cellStyle name="s_Valuation _Cosan Passivo_2-DRE_2-DRE_Variavel" xfId="31620"/>
    <cellStyle name="s_Valuation _Cosan Passivo_2-DRE_3-Balanço" xfId="31621"/>
    <cellStyle name="s_Valuation _Cosan Passivo_2-DRE_3-Balanço_Mapa variáveis" xfId="31622"/>
    <cellStyle name="s_Valuation _Cosan Passivo_2-DRE_3-Balanço_Variavel" xfId="31623"/>
    <cellStyle name="s_Valuation _Cosan Passivo_2-DRE_7-Estoque" xfId="31624"/>
    <cellStyle name="s_Valuation _Cosan Passivo_2-DRE_Despesas operacionais " xfId="31625"/>
    <cellStyle name="s_Valuation _Cosan Passivo_2-DRE_Mapa variáveis" xfId="31626"/>
    <cellStyle name="s_Valuation _Cosan Passivo_2-DRE_P&amp;L Raízen Combs" xfId="31627"/>
    <cellStyle name="s_Valuation _Cosan Passivo_2-DRE_P&amp;L RUMO" xfId="31628"/>
    <cellStyle name="s_Valuation _Cosan Passivo_2-DRE_Variavel" xfId="31629"/>
    <cellStyle name="s_Valuation _Cosan Passivo_2-DRE_Working Capital" xfId="31630"/>
    <cellStyle name="s_Valuation _Cosan Passivo_3-Balanço" xfId="31631"/>
    <cellStyle name="s_Valuation _Cosan Passivo_3-Balanço 2" xfId="31632"/>
    <cellStyle name="s_Valuation _Cosan Passivo_3-Balanço 2_15-FINANCEIRAS" xfId="31633"/>
    <cellStyle name="s_Valuation _Cosan Passivo_3-Balanço_1" xfId="31634"/>
    <cellStyle name="s_Valuation _Cosan Passivo_3-Balanço_1 2" xfId="31635"/>
    <cellStyle name="s_Valuation _Cosan Passivo_3-Balanço_1 2_15-FINANCEIRAS" xfId="31636"/>
    <cellStyle name="s_Valuation _Cosan Passivo_3-Balanço_1_15-FINANCEIRAS" xfId="31637"/>
    <cellStyle name="s_Valuation _Cosan Passivo_3-Balanço_1_15-FINANCEIRAS_1" xfId="31638"/>
    <cellStyle name="s_Valuation _Cosan Passivo_3-Balanço_1_2-DRE" xfId="31639"/>
    <cellStyle name="s_Valuation _Cosan Passivo_3-Balanço_1_2-DRE 2" xfId="31640"/>
    <cellStyle name="s_Valuation _Cosan Passivo_3-Balanço_1_2-DRE_3-Balanço" xfId="31641"/>
    <cellStyle name="s_Valuation _Cosan Passivo_3-Balanço_1_2-DRE_3-Balanço_Mapa variáveis" xfId="31642"/>
    <cellStyle name="s_Valuation _Cosan Passivo_3-Balanço_1_2-DRE_3-Balanço_Variavel" xfId="31643"/>
    <cellStyle name="s_Valuation _Cosan Passivo_3-Balanço_1_2-DRE_Dep_Judiciais-Contingências" xfId="31644"/>
    <cellStyle name="s_Valuation _Cosan Passivo_3-Balanço_1_2-DRE_DFC Gerencial" xfId="31645"/>
    <cellStyle name="s_Valuation _Cosan Passivo_3-Balanço_1_2-DRE_DMPL" xfId="31646"/>
    <cellStyle name="s_Valuation _Cosan Passivo_3-Balanço_1_2-DRE_Mapa variáveis" xfId="31647"/>
    <cellStyle name="s_Valuation _Cosan Passivo_3-Balanço_1_2-DRE_Variavel" xfId="31648"/>
    <cellStyle name="s_Valuation _Cosan Passivo_3-Balanço_1_3-Balanço" xfId="31649"/>
    <cellStyle name="s_Valuation _Cosan Passivo_3-Balanço_1_3-Balanço_Mapa variáveis" xfId="31650"/>
    <cellStyle name="s_Valuation _Cosan Passivo_3-Balanço_1_3-Balanço_Variavel" xfId="31651"/>
    <cellStyle name="s_Valuation _Cosan Passivo_3-Balanço_1_7-Estoque" xfId="31652"/>
    <cellStyle name="s_Valuation _Cosan Passivo_3-Balanço_1_Despesas operacionais " xfId="31653"/>
    <cellStyle name="s_Valuation _Cosan Passivo_3-Balanço_1_Mapa variáveis" xfId="31654"/>
    <cellStyle name="s_Valuation _Cosan Passivo_3-Balanço_1_P&amp;L Raízen Combs" xfId="31655"/>
    <cellStyle name="s_Valuation _Cosan Passivo_3-Balanço_1_P&amp;L RUMO" xfId="31656"/>
    <cellStyle name="s_Valuation _Cosan Passivo_3-Balanço_1_Variavel" xfId="31657"/>
    <cellStyle name="s_Valuation _Cosan Passivo_3-Balanço_1_Working Capital" xfId="31658"/>
    <cellStyle name="s_Valuation _Cosan Passivo_3-Balanço_15-FINANCEIRAS" xfId="31659"/>
    <cellStyle name="s_Valuation _Cosan Passivo_3-Balanço_15-FINANCEIRAS_1" xfId="31660"/>
    <cellStyle name="s_Valuation _Cosan Passivo_3-Balanço_2" xfId="31661"/>
    <cellStyle name="s_Valuation _Cosan Passivo_3-Balanço_2_Mapa variáveis" xfId="31662"/>
    <cellStyle name="s_Valuation _Cosan Passivo_3-Balanço_2_Variavel" xfId="31663"/>
    <cellStyle name="s_Valuation _Cosan Passivo_3-Balanço_2-DRE" xfId="31664"/>
    <cellStyle name="s_Valuation _Cosan Passivo_3-Balanço_2-DRE 2" xfId="31665"/>
    <cellStyle name="s_Valuation _Cosan Passivo_3-Balanço_2-DRE_3-Balanço" xfId="31666"/>
    <cellStyle name="s_Valuation _Cosan Passivo_3-Balanço_2-DRE_3-Balanço_Mapa variáveis" xfId="31667"/>
    <cellStyle name="s_Valuation _Cosan Passivo_3-Balanço_2-DRE_3-Balanço_Variavel" xfId="31668"/>
    <cellStyle name="s_Valuation _Cosan Passivo_3-Balanço_2-DRE_Dep_Judiciais-Contingências" xfId="31669"/>
    <cellStyle name="s_Valuation _Cosan Passivo_3-Balanço_2-DRE_DFC Gerencial" xfId="31670"/>
    <cellStyle name="s_Valuation _Cosan Passivo_3-Balanço_2-DRE_DMPL" xfId="31671"/>
    <cellStyle name="s_Valuation _Cosan Passivo_3-Balanço_2-DRE_Mapa variáveis" xfId="31672"/>
    <cellStyle name="s_Valuation _Cosan Passivo_3-Balanço_2-DRE_Variavel" xfId="31673"/>
    <cellStyle name="s_Valuation _Cosan Passivo_3-Balanço_3-Balanço" xfId="31674"/>
    <cellStyle name="s_Valuation _Cosan Passivo_3-Balanço_3-Balanço_Mapa variáveis" xfId="31675"/>
    <cellStyle name="s_Valuation _Cosan Passivo_3-Balanço_3-Balanço_Variavel" xfId="31676"/>
    <cellStyle name="s_Valuation _Cosan Passivo_3-Balanço_7-Estoque" xfId="31677"/>
    <cellStyle name="s_Valuation _Cosan Passivo_3-Balanço_Despesas operacionais " xfId="31678"/>
    <cellStyle name="s_Valuation _Cosan Passivo_3-Balanço_Mapa variáveis" xfId="31679"/>
    <cellStyle name="s_Valuation _Cosan Passivo_3-Balanço_P&amp;L Raízen Combs" xfId="31680"/>
    <cellStyle name="s_Valuation _Cosan Passivo_3-Balanço_P&amp;L RUMO" xfId="31681"/>
    <cellStyle name="s_Valuation _Cosan Passivo_3-Balanço_Variavel" xfId="31682"/>
    <cellStyle name="s_Valuation _Cosan Passivo_3-Balanço_Working Capital" xfId="31683"/>
    <cellStyle name="s_Valuation _Cosan Passivo_4-DMPL" xfId="31684"/>
    <cellStyle name="s_Valuation _Cosan Passivo_4-DMPL 2" xfId="31685"/>
    <cellStyle name="s_Valuation _Cosan Passivo_4-DMPL 2_15-FINANCEIRAS" xfId="31686"/>
    <cellStyle name="s_Valuation _Cosan Passivo_4-DMPL_15-FINANCEIRAS" xfId="31687"/>
    <cellStyle name="s_Valuation _Cosan Passivo_4-DMPL_15-FINANCEIRAS_1" xfId="31688"/>
    <cellStyle name="s_Valuation _Cosan Passivo_4-DMPL_2-DRE" xfId="31689"/>
    <cellStyle name="s_Valuation _Cosan Passivo_4-DMPL_2-DRE 2" xfId="31690"/>
    <cellStyle name="s_Valuation _Cosan Passivo_4-DMPL_2-DRE_3-Balanço" xfId="31691"/>
    <cellStyle name="s_Valuation _Cosan Passivo_4-DMPL_2-DRE_3-Balanço_Mapa variáveis" xfId="31692"/>
    <cellStyle name="s_Valuation _Cosan Passivo_4-DMPL_2-DRE_3-Balanço_Variavel" xfId="31693"/>
    <cellStyle name="s_Valuation _Cosan Passivo_4-DMPL_2-DRE_Dep_Judiciais-Contingências" xfId="31694"/>
    <cellStyle name="s_Valuation _Cosan Passivo_4-DMPL_2-DRE_DFC Gerencial" xfId="31695"/>
    <cellStyle name="s_Valuation _Cosan Passivo_4-DMPL_2-DRE_DMPL" xfId="31696"/>
    <cellStyle name="s_Valuation _Cosan Passivo_4-DMPL_2-DRE_Mapa variáveis" xfId="31697"/>
    <cellStyle name="s_Valuation _Cosan Passivo_4-DMPL_2-DRE_Variavel" xfId="31698"/>
    <cellStyle name="s_Valuation _Cosan Passivo_4-DMPL_3-Balanço" xfId="31699"/>
    <cellStyle name="s_Valuation _Cosan Passivo_4-DMPL_3-Balanço_Mapa variáveis" xfId="31700"/>
    <cellStyle name="s_Valuation _Cosan Passivo_4-DMPL_3-Balanço_Variavel" xfId="31701"/>
    <cellStyle name="s_Valuation _Cosan Passivo_4-DMPL_Dep_Judiciais-Contingências" xfId="31702"/>
    <cellStyle name="s_Valuation _Cosan Passivo_4-DMPL_DFC Gerencial" xfId="31703"/>
    <cellStyle name="s_Valuation _Cosan Passivo_4-DMPL_DMPL" xfId="31704"/>
    <cellStyle name="s_Valuation _Cosan Passivo_4-DMPL_Mapa variáveis" xfId="31705"/>
    <cellStyle name="s_Valuation _Cosan Passivo_4-DMPL_P&amp;L RUMO" xfId="31706"/>
    <cellStyle name="s_Valuation _Cosan Passivo_4-DMPL_Variavel" xfId="31707"/>
    <cellStyle name="s_Valuation _Cosan Passivo_7-Estoque" xfId="31708"/>
    <cellStyle name="s_Valuation _Cosan Passivo_8-Impostos" xfId="31709"/>
    <cellStyle name="s_Valuation _Cosan Passivo_8-Impostos 2" xfId="31710"/>
    <cellStyle name="s_Valuation _Cosan Passivo_8-Impostos 2_15-FINANCEIRAS" xfId="31711"/>
    <cellStyle name="s_Valuation _Cosan Passivo_8-Impostos_15-FINANCEIRAS" xfId="31712"/>
    <cellStyle name="s_Valuation _Cosan Passivo_8-Impostos_15-FINANCEIRAS_1" xfId="31713"/>
    <cellStyle name="s_Valuation _Cosan Passivo_8-Impostos_2-DRE" xfId="31714"/>
    <cellStyle name="s_Valuation _Cosan Passivo_8-Impostos_2-DRE 2" xfId="31715"/>
    <cellStyle name="s_Valuation _Cosan Passivo_8-Impostos_2-DRE_3-Balanço" xfId="31716"/>
    <cellStyle name="s_Valuation _Cosan Passivo_8-Impostos_2-DRE_3-Balanço_Mapa variáveis" xfId="31717"/>
    <cellStyle name="s_Valuation _Cosan Passivo_8-Impostos_2-DRE_3-Balanço_Variavel" xfId="31718"/>
    <cellStyle name="s_Valuation _Cosan Passivo_8-Impostos_2-DRE_Dep_Judiciais-Contingências" xfId="31719"/>
    <cellStyle name="s_Valuation _Cosan Passivo_8-Impostos_2-DRE_DFC Gerencial" xfId="31720"/>
    <cellStyle name="s_Valuation _Cosan Passivo_8-Impostos_2-DRE_DMPL" xfId="31721"/>
    <cellStyle name="s_Valuation _Cosan Passivo_8-Impostos_2-DRE_Mapa variáveis" xfId="31722"/>
    <cellStyle name="s_Valuation _Cosan Passivo_8-Impostos_2-DRE_Variavel" xfId="31723"/>
    <cellStyle name="s_Valuation _Cosan Passivo_8-Impostos_3-Balanço" xfId="31724"/>
    <cellStyle name="s_Valuation _Cosan Passivo_8-Impostos_3-Balanço_Mapa variáveis" xfId="31725"/>
    <cellStyle name="s_Valuation _Cosan Passivo_8-Impostos_3-Balanço_Variavel" xfId="31726"/>
    <cellStyle name="s_Valuation _Cosan Passivo_8-Impostos_Dep_Judiciais-Contingências" xfId="31727"/>
    <cellStyle name="s_Valuation _Cosan Passivo_8-Impostos_DFC Gerencial" xfId="31728"/>
    <cellStyle name="s_Valuation _Cosan Passivo_8-Impostos_DMPL" xfId="31729"/>
    <cellStyle name="s_Valuation _Cosan Passivo_8-Impostos_Mapa variáveis" xfId="31730"/>
    <cellStyle name="s_Valuation _Cosan Passivo_8-Impostos_P&amp;L RUMO" xfId="31731"/>
    <cellStyle name="s_Valuation _Cosan Passivo_8-Impostos_Variavel" xfId="31732"/>
    <cellStyle name="s_Valuation _Cosan Passivo_Acerto FV e Ajustes Manuais" xfId="31733"/>
    <cellStyle name="s_Valuation _Cosan Passivo_Acerto FV e Ajustes Manuais_Despesas operacionais " xfId="31734"/>
    <cellStyle name="s_Valuation _Cosan Passivo_Acerto FV e Ajustes Manuais_Working Capital" xfId="31735"/>
    <cellStyle name="s_Valuation _Cosan Passivo_Balanço" xfId="31736"/>
    <cellStyle name="s_Valuation _Cosan Passivo_Balanço_Despesas operacionais " xfId="31737"/>
    <cellStyle name="s_Valuation _Cosan Passivo_Balanço_Working Capital" xfId="31738"/>
    <cellStyle name="s_Valuation _Cosan Passivo_Base Junho" xfId="31739"/>
    <cellStyle name="s_Valuation _Cosan Passivo_Base Junho 2" xfId="31740"/>
    <cellStyle name="s_Valuation _Cosan Passivo_Base Junho_Base Julho" xfId="31741"/>
    <cellStyle name="s_Valuation _Cosan Passivo_Base Junho_Base Julho 2" xfId="31742"/>
    <cellStyle name="s_Valuation _Cosan Passivo_Base Junho_Base Julho_Mapa variáveis" xfId="31743"/>
    <cellStyle name="s_Valuation _Cosan Passivo_Base Junho_Base Julho_Taxa Efetiva Cosan - Acumulado até Setembro 2011" xfId="31744"/>
    <cellStyle name="s_Valuation _Cosan Passivo_Base Junho_Base Julho_Taxa Efetiva Cosan - Acumulado até Setembro 2011_Mapa variáveis" xfId="31745"/>
    <cellStyle name="s_Valuation _Cosan Passivo_Base Junho_Base Julho_Taxa Efetiva Cosan - Acumulado até Setembro 2011_Variavel" xfId="31746"/>
    <cellStyle name="s_Valuation _Cosan Passivo_Base Junho_Base Julho_Variavel" xfId="31747"/>
    <cellStyle name="s_Valuation _Cosan Passivo_Base Junho_Mapa variáveis" xfId="31748"/>
    <cellStyle name="s_Valuation _Cosan Passivo_Base Junho_Variavel" xfId="31749"/>
    <cellStyle name="s_Valuation _Cosan Passivo_Caixa restrito" xfId="31750"/>
    <cellStyle name="s_Valuation _Cosan Passivo_Caixa restrito 2" xfId="31751"/>
    <cellStyle name="s_Valuation _Cosan Passivo_Caixa restrito_7-Estoque" xfId="31752"/>
    <cellStyle name="s_Valuation _Cosan Passivo_Caixa restrito_Despesas operacionais " xfId="31753"/>
    <cellStyle name="s_Valuation _Cosan Passivo_Caixa restrito_Working Capital" xfId="31754"/>
    <cellStyle name="s_Valuation _Cosan Passivo_COSAN SA CONSOLID_MÊS" xfId="31755"/>
    <cellStyle name="s_Valuation _Cosan Passivo_Despesas operacionais " xfId="31756"/>
    <cellStyle name="s_Valuation _Cosan Passivo_Display" xfId="31757"/>
    <cellStyle name="s_Valuation _Cosan Passivo_Display 2" xfId="31758"/>
    <cellStyle name="s_Valuation _Cosan Passivo_Display 2_15-FINANCEIRAS" xfId="31759"/>
    <cellStyle name="s_Valuation _Cosan Passivo_Display 3" xfId="31760"/>
    <cellStyle name="s_Valuation _Cosan Passivo_Display 4" xfId="31761"/>
    <cellStyle name="s_Valuation _Cosan Passivo_Display_15-FINANCEIRAS" xfId="31762"/>
    <cellStyle name="s_Valuation _Cosan Passivo_Display_15-FINANCEIRAS_1" xfId="31763"/>
    <cellStyle name="s_Valuation _Cosan Passivo_Display_2-DRE" xfId="31764"/>
    <cellStyle name="s_Valuation _Cosan Passivo_Display_2-DRE 2" xfId="31765"/>
    <cellStyle name="s_Valuation _Cosan Passivo_Display_2-DRE_3-Balanço" xfId="31766"/>
    <cellStyle name="s_Valuation _Cosan Passivo_Display_2-DRE_3-Balanço_Mapa variáveis" xfId="31767"/>
    <cellStyle name="s_Valuation _Cosan Passivo_Display_2-DRE_3-Balanço_Variavel" xfId="31768"/>
    <cellStyle name="s_Valuation _Cosan Passivo_Display_2-DRE_Dep_Judiciais-Contingências" xfId="31769"/>
    <cellStyle name="s_Valuation _Cosan Passivo_Display_2-DRE_DFC Gerencial" xfId="31770"/>
    <cellStyle name="s_Valuation _Cosan Passivo_Display_2-DRE_DMPL" xfId="31771"/>
    <cellStyle name="s_Valuation _Cosan Passivo_Display_2-DRE_Mapa variáveis" xfId="31772"/>
    <cellStyle name="s_Valuation _Cosan Passivo_Display_2-DRE_Variavel" xfId="31773"/>
    <cellStyle name="s_Valuation _Cosan Passivo_Display_3-Balanço" xfId="31774"/>
    <cellStyle name="s_Valuation _Cosan Passivo_Display_3-Balanço_Mapa variáveis" xfId="31775"/>
    <cellStyle name="s_Valuation _Cosan Passivo_Display_3-Balanço_Variavel" xfId="31776"/>
    <cellStyle name="s_Valuation _Cosan Passivo_Display_7-Estoque" xfId="31777"/>
    <cellStyle name="s_Valuation _Cosan Passivo_Display_Despesas operacionais " xfId="31778"/>
    <cellStyle name="s_Valuation _Cosan Passivo_Display_Mapa variáveis" xfId="31779"/>
    <cellStyle name="s_Valuation _Cosan Passivo_Display_P&amp;L Raízen Combs" xfId="31780"/>
    <cellStyle name="s_Valuation _Cosan Passivo_Display_P&amp;L RUMO" xfId="31781"/>
    <cellStyle name="s_Valuation _Cosan Passivo_Display_Variavel" xfId="31782"/>
    <cellStyle name="s_Valuation _Cosan Passivo_Display_Working Capital" xfId="31783"/>
    <cellStyle name="s_Valuation _Cosan Passivo_FINANCEIRAS" xfId="31784"/>
    <cellStyle name="s_Valuation _Cosan Passivo_FINANCEIRAS_Dep_Judiciais-Contingências" xfId="31785"/>
    <cellStyle name="s_Valuation _Cosan Passivo_FINANCEIRAS_DFC Gerencial" xfId="31786"/>
    <cellStyle name="s_Valuation _Cosan Passivo_FINANCEIRAS_DMPL" xfId="31787"/>
    <cellStyle name="s_Valuation _Cosan Passivo_FINANCEIRAS_Mapa variáveis" xfId="31788"/>
    <cellStyle name="s_Valuation _Cosan Passivo_FINANCEIRAS_Variavel" xfId="31789"/>
    <cellStyle name="s_Valuation _Cosan Passivo_Instrumentos Financeiros" xfId="31790"/>
    <cellStyle name="s_Valuation _Cosan Passivo_Instrumentos Financeiros 2" xfId="31791"/>
    <cellStyle name="s_Valuation _Cosan Passivo_Instrumentos Financeiros 2_15-FINANCEIRAS" xfId="31792"/>
    <cellStyle name="s_Valuation _Cosan Passivo_Instrumentos Financeiros_15-FINANCEIRAS" xfId="31793"/>
    <cellStyle name="s_Valuation _Cosan Passivo_Instrumentos Financeiros_15-FINANCEIRAS_1" xfId="31794"/>
    <cellStyle name="s_Valuation _Cosan Passivo_Instrumentos Financeiros_2-DRE" xfId="31795"/>
    <cellStyle name="s_Valuation _Cosan Passivo_Instrumentos Financeiros_2-DRE 2" xfId="31796"/>
    <cellStyle name="s_Valuation _Cosan Passivo_Instrumentos Financeiros_2-DRE_3-Balanço" xfId="31797"/>
    <cellStyle name="s_Valuation _Cosan Passivo_Instrumentos Financeiros_2-DRE_3-Balanço_Mapa variáveis" xfId="31798"/>
    <cellStyle name="s_Valuation _Cosan Passivo_Instrumentos Financeiros_2-DRE_3-Balanço_Variavel" xfId="31799"/>
    <cellStyle name="s_Valuation _Cosan Passivo_Instrumentos Financeiros_2-DRE_Dep_Judiciais-Contingências" xfId="31800"/>
    <cellStyle name="s_Valuation _Cosan Passivo_Instrumentos Financeiros_2-DRE_DFC Gerencial" xfId="31801"/>
    <cellStyle name="s_Valuation _Cosan Passivo_Instrumentos Financeiros_2-DRE_DMPL" xfId="31802"/>
    <cellStyle name="s_Valuation _Cosan Passivo_Instrumentos Financeiros_2-DRE_Mapa variáveis" xfId="31803"/>
    <cellStyle name="s_Valuation _Cosan Passivo_Instrumentos Financeiros_2-DRE_Variavel" xfId="31804"/>
    <cellStyle name="s_Valuation _Cosan Passivo_Instrumentos Financeiros_3-Balanço" xfId="31805"/>
    <cellStyle name="s_Valuation _Cosan Passivo_Instrumentos Financeiros_3-Balanço_Mapa variáveis" xfId="31806"/>
    <cellStyle name="s_Valuation _Cosan Passivo_Instrumentos Financeiros_3-Balanço_Variavel" xfId="31807"/>
    <cellStyle name="s_Valuation _Cosan Passivo_Instrumentos Financeiros_7-Estoque" xfId="31808"/>
    <cellStyle name="s_Valuation _Cosan Passivo_Instrumentos Financeiros_Despesas operacionais " xfId="31809"/>
    <cellStyle name="s_Valuation _Cosan Passivo_Instrumentos Financeiros_Mapa variáveis" xfId="31810"/>
    <cellStyle name="s_Valuation _Cosan Passivo_Instrumentos Financeiros_P&amp;L Raízen Combs" xfId="31811"/>
    <cellStyle name="s_Valuation _Cosan Passivo_Instrumentos Financeiros_P&amp;L RUMO" xfId="31812"/>
    <cellStyle name="s_Valuation _Cosan Passivo_Instrumentos Financeiros_Variavel" xfId="31813"/>
    <cellStyle name="s_Valuation _Cosan Passivo_Instrumentos Financeiros_Working Capital" xfId="31814"/>
    <cellStyle name="s_Valuation _Cosan Passivo_IR Diferido" xfId="31815"/>
    <cellStyle name="s_Valuation _Cosan Passivo_Ir e CS Ativo Mar 2010 (Ifrs)" xfId="31816"/>
    <cellStyle name="s_Valuation _Cosan Passivo_Ir e CS Ativo Mar 2010 (Ifrs)_Mapa variáveis" xfId="31817"/>
    <cellStyle name="s_Valuation _Cosan Passivo_Ir e CS Ativo Mar 2010 (Ifrs)_Variavel" xfId="31818"/>
    <cellStyle name="s_Valuation _Cosan Passivo_Ir e CS Dez 2011 Cosan Novo" xfId="31819"/>
    <cellStyle name="s_Valuation _Cosan Passivo_Ir e CS Dez 2011 Cosan Novo_Mapa variáveis" xfId="31820"/>
    <cellStyle name="s_Valuation _Cosan Passivo_Ir e CS Dez 2011 Cosan Novo_Plan1" xfId="31821"/>
    <cellStyle name="s_Valuation _Cosan Passivo_Ir e CS Dez 2011 Cosan Novo_Plan1_Mapa variáveis" xfId="31822"/>
    <cellStyle name="s_Valuation _Cosan Passivo_Ir e CS Dez 2011 Cosan Novo_Plan1_Variavel" xfId="31823"/>
    <cellStyle name="s_Valuation _Cosan Passivo_Ir e CS Dez 2011 Cosan Novo_Variavel" xfId="31824"/>
    <cellStyle name="s_Valuation _Cosan Passivo_Mapa 3T12" xfId="31825"/>
    <cellStyle name="s_Valuation _Cosan Passivo_Mapa 3T12 2" xfId="31826"/>
    <cellStyle name="s_Valuation _Cosan Passivo_Mapa 3T12 2_15-FINANCEIRAS" xfId="31827"/>
    <cellStyle name="s_Valuation _Cosan Passivo_Mapa 3T12_15-FINANCEIRAS" xfId="31828"/>
    <cellStyle name="s_Valuation _Cosan Passivo_Mapa 3T12_15-FINANCEIRAS_1" xfId="31829"/>
    <cellStyle name="s_Valuation _Cosan Passivo_Mapa 3T12_2-DRE" xfId="31830"/>
    <cellStyle name="s_Valuation _Cosan Passivo_Mapa 3T12_2-DRE 2" xfId="31831"/>
    <cellStyle name="s_Valuation _Cosan Passivo_Mapa 3T12_2-DRE_3-Balanço" xfId="31832"/>
    <cellStyle name="s_Valuation _Cosan Passivo_Mapa 3T12_2-DRE_3-Balanço_Mapa variáveis" xfId="31833"/>
    <cellStyle name="s_Valuation _Cosan Passivo_Mapa 3T12_2-DRE_3-Balanço_Variavel" xfId="31834"/>
    <cellStyle name="s_Valuation _Cosan Passivo_Mapa 3T12_2-DRE_Dep_Judiciais-Contingências" xfId="31835"/>
    <cellStyle name="s_Valuation _Cosan Passivo_Mapa 3T12_2-DRE_DFC Gerencial" xfId="31836"/>
    <cellStyle name="s_Valuation _Cosan Passivo_Mapa 3T12_2-DRE_DMPL" xfId="31837"/>
    <cellStyle name="s_Valuation _Cosan Passivo_Mapa 3T12_2-DRE_Mapa variáveis" xfId="31838"/>
    <cellStyle name="s_Valuation _Cosan Passivo_Mapa 3T12_2-DRE_Variavel" xfId="31839"/>
    <cellStyle name="s_Valuation _Cosan Passivo_Mapa 3T12_3-Balanço" xfId="31840"/>
    <cellStyle name="s_Valuation _Cosan Passivo_Mapa 3T12_3-Balanço_Mapa variáveis" xfId="31841"/>
    <cellStyle name="s_Valuation _Cosan Passivo_Mapa 3T12_3-Balanço_Variavel" xfId="31842"/>
    <cellStyle name="s_Valuation _Cosan Passivo_Mapa 3T12_Dep_Judiciais-Contingências" xfId="31843"/>
    <cellStyle name="s_Valuation _Cosan Passivo_Mapa 3T12_DFC Gerencial" xfId="31844"/>
    <cellStyle name="s_Valuation _Cosan Passivo_Mapa 3T12_DMPL" xfId="31845"/>
    <cellStyle name="s_Valuation _Cosan Passivo_Mapa 3T12_Mapa variáveis" xfId="31846"/>
    <cellStyle name="s_Valuation _Cosan Passivo_Mapa 3T12_P&amp;L RUMO" xfId="31847"/>
    <cellStyle name="s_Valuation _Cosan Passivo_Mapa 3T12_Variavel" xfId="31848"/>
    <cellStyle name="s_Valuation _Cosan Passivo_Mapa variáveis" xfId="31849"/>
    <cellStyle name="s_Valuation _Cosan Passivo_Mapa variáveis_1" xfId="31850"/>
    <cellStyle name="s_Valuation _Cosan Passivo_Mapa Variáveis_Mapa variáveis" xfId="31851"/>
    <cellStyle name="s_Valuation _Cosan Passivo_P&amp;L Raízen Combs" xfId="31852"/>
    <cellStyle name="s_Valuation _Cosan Passivo_P&amp;L RUMO" xfId="31853"/>
    <cellStyle name="s_Valuation _Cosan Passivo_Plan1" xfId="31854"/>
    <cellStyle name="s_Valuation _Cosan Passivo_Plan1_Mapa variáveis" xfId="31855"/>
    <cellStyle name="s_Valuation _Cosan Passivo_Plan1_Variavel" xfId="31856"/>
    <cellStyle name="s_Valuation _Cosan Passivo_Plan2" xfId="31857"/>
    <cellStyle name="s_Valuation _Cosan Passivo_Plan2 2" xfId="31858"/>
    <cellStyle name="s_Valuation _Cosan Passivo_Plan2 2_15-FINANCEIRAS" xfId="31859"/>
    <cellStyle name="s_Valuation _Cosan Passivo_Plan2 3" xfId="31860"/>
    <cellStyle name="s_Valuation _Cosan Passivo_Plan2 4" xfId="31861"/>
    <cellStyle name="s_Valuation _Cosan Passivo_Plan2_15-FINANCEIRAS" xfId="31862"/>
    <cellStyle name="s_Valuation _Cosan Passivo_Plan2_15-FINANCEIRAS_1" xfId="31863"/>
    <cellStyle name="s_Valuation _Cosan Passivo_Plan2_2-DRE" xfId="31864"/>
    <cellStyle name="s_Valuation _Cosan Passivo_Plan2_2-DRE 2" xfId="31865"/>
    <cellStyle name="s_Valuation _Cosan Passivo_Plan2_2-DRE_3-Balanço" xfId="31866"/>
    <cellStyle name="s_Valuation _Cosan Passivo_Plan2_2-DRE_3-Balanço_Mapa variáveis" xfId="31867"/>
    <cellStyle name="s_Valuation _Cosan Passivo_Plan2_2-DRE_3-Balanço_Variavel" xfId="31868"/>
    <cellStyle name="s_Valuation _Cosan Passivo_Plan2_2-DRE_Dep_Judiciais-Contingências" xfId="31869"/>
    <cellStyle name="s_Valuation _Cosan Passivo_Plan2_2-DRE_DFC Gerencial" xfId="31870"/>
    <cellStyle name="s_Valuation _Cosan Passivo_Plan2_2-DRE_DMPL" xfId="31871"/>
    <cellStyle name="s_Valuation _Cosan Passivo_Plan2_2-DRE_Mapa variáveis" xfId="31872"/>
    <cellStyle name="s_Valuation _Cosan Passivo_Plan2_2-DRE_Variavel" xfId="31873"/>
    <cellStyle name="s_Valuation _Cosan Passivo_Plan2_3-Balanço" xfId="31874"/>
    <cellStyle name="s_Valuation _Cosan Passivo_Plan2_3-Balanço_Mapa variáveis" xfId="31875"/>
    <cellStyle name="s_Valuation _Cosan Passivo_Plan2_3-Balanço_Variavel" xfId="31876"/>
    <cellStyle name="s_Valuation _Cosan Passivo_Plan2_7-Estoque" xfId="31877"/>
    <cellStyle name="s_Valuation _Cosan Passivo_Plan2_Despesas operacionais " xfId="31878"/>
    <cellStyle name="s_Valuation _Cosan Passivo_Plan2_Mapa variáveis" xfId="31879"/>
    <cellStyle name="s_Valuation _Cosan Passivo_Plan2_P&amp;L Raízen Combs" xfId="31880"/>
    <cellStyle name="s_Valuation _Cosan Passivo_Plan2_P&amp;L RUMO" xfId="31881"/>
    <cellStyle name="s_Valuation _Cosan Passivo_Plan2_Variavel" xfId="31882"/>
    <cellStyle name="s_Valuation _Cosan Passivo_Plan2_Working Capital" xfId="31883"/>
    <cellStyle name="s_Valuation _Cosan Passivo_Taxa Efetiva Cosan - Acumulado até Setembro 2011" xfId="31884"/>
    <cellStyle name="s_Valuation _Cosan Passivo_Taxa Efetiva Cosan - Acumulado até Setembro 2011_Mapa variáveis" xfId="31885"/>
    <cellStyle name="s_Valuation _Cosan Passivo_Taxa Efetiva Cosan - Acumulado até Setembro 2011_Variavel" xfId="31886"/>
    <cellStyle name="s_Valuation _Cosan Passivo_Variavel" xfId="31887"/>
    <cellStyle name="s_Valuation _Cosan Passivo_Working Capital" xfId="31888"/>
    <cellStyle name="s_Valuation _COSAN SA CONSOLID_MÊS" xfId="31889"/>
    <cellStyle name="s_Valuation _Cosan_1" xfId="31890"/>
    <cellStyle name="s_Valuation _Cosan_1_Mapa variáveis" xfId="31891"/>
    <cellStyle name="s_Valuation _Cosan_1_Variavel" xfId="31892"/>
    <cellStyle name="s_Valuation _Cosan_15-FINANCEIRAS" xfId="31893"/>
    <cellStyle name="s_Valuation _Cosan_15-FINANCEIRAS_1" xfId="31894"/>
    <cellStyle name="s_Valuation _Cosan_26_Instrumentos Financeiros" xfId="31895"/>
    <cellStyle name="s_Valuation _Cosan_26_Instrumentos Financeiros 2" xfId="31896"/>
    <cellStyle name="s_Valuation _Cosan_26_Instrumentos Financeiros 2_15-FINANCEIRAS" xfId="31897"/>
    <cellStyle name="s_Valuation _Cosan_26_Instrumentos Financeiros_1" xfId="31898"/>
    <cellStyle name="s_Valuation _Cosan_26_Instrumentos Financeiros_1 2" xfId="31899"/>
    <cellStyle name="s_Valuation _Cosan_26_Instrumentos Financeiros_1 2_15-FINANCEIRAS" xfId="31900"/>
    <cellStyle name="s_Valuation _Cosan_26_Instrumentos Financeiros_1_15-FINANCEIRAS" xfId="31901"/>
    <cellStyle name="s_Valuation _Cosan_26_Instrumentos Financeiros_1_15-FINANCEIRAS_1" xfId="31902"/>
    <cellStyle name="s_Valuation _Cosan_26_Instrumentos Financeiros_1_2-DRE" xfId="31903"/>
    <cellStyle name="s_Valuation _Cosan_26_Instrumentos Financeiros_1_2-DRE 2" xfId="31904"/>
    <cellStyle name="s_Valuation _Cosan_26_Instrumentos Financeiros_1_2-DRE_3-Balanço" xfId="31905"/>
    <cellStyle name="s_Valuation _Cosan_26_Instrumentos Financeiros_1_2-DRE_3-Balanço_Mapa variáveis" xfId="31906"/>
    <cellStyle name="s_Valuation _Cosan_26_Instrumentos Financeiros_1_2-DRE_3-Balanço_Variavel" xfId="31907"/>
    <cellStyle name="s_Valuation _Cosan_26_Instrumentos Financeiros_1_2-DRE_Dep_Judiciais-Contingências" xfId="31908"/>
    <cellStyle name="s_Valuation _Cosan_26_Instrumentos Financeiros_1_2-DRE_DFC Gerencial" xfId="31909"/>
    <cellStyle name="s_Valuation _Cosan_26_Instrumentos Financeiros_1_2-DRE_DMPL" xfId="31910"/>
    <cellStyle name="s_Valuation _Cosan_26_Instrumentos Financeiros_1_2-DRE_Mapa variáveis" xfId="31911"/>
    <cellStyle name="s_Valuation _Cosan_26_Instrumentos Financeiros_1_2-DRE_Variavel" xfId="31912"/>
    <cellStyle name="s_Valuation _Cosan_26_Instrumentos Financeiros_1_3-Balanço" xfId="31913"/>
    <cellStyle name="s_Valuation _Cosan_26_Instrumentos Financeiros_1_3-Balanço_Mapa variáveis" xfId="31914"/>
    <cellStyle name="s_Valuation _Cosan_26_Instrumentos Financeiros_1_3-Balanço_Variavel" xfId="31915"/>
    <cellStyle name="s_Valuation _Cosan_26_Instrumentos Financeiros_1_7-Estoque" xfId="31916"/>
    <cellStyle name="s_Valuation _Cosan_26_Instrumentos Financeiros_1_Despesas operacionais " xfId="31917"/>
    <cellStyle name="s_Valuation _Cosan_26_Instrumentos Financeiros_1_Mapa variáveis" xfId="31918"/>
    <cellStyle name="s_Valuation _Cosan_26_Instrumentos Financeiros_1_P&amp;L Raízen Combs" xfId="31919"/>
    <cellStyle name="s_Valuation _Cosan_26_Instrumentos Financeiros_1_P&amp;L RUMO" xfId="31920"/>
    <cellStyle name="s_Valuation _Cosan_26_Instrumentos Financeiros_1_Variavel" xfId="31921"/>
    <cellStyle name="s_Valuation _Cosan_26_Instrumentos Financeiros_1_Working Capital" xfId="31922"/>
    <cellStyle name="s_Valuation _Cosan_26_Instrumentos Financeiros_15-FINANCEIRAS" xfId="31923"/>
    <cellStyle name="s_Valuation _Cosan_26_Instrumentos Financeiros_15-FINANCEIRAS_1" xfId="31924"/>
    <cellStyle name="s_Valuation _Cosan_26_Instrumentos Financeiros_2-DRE" xfId="31925"/>
    <cellStyle name="s_Valuation _Cosan_26_Instrumentos Financeiros_2-DRE 2" xfId="31926"/>
    <cellStyle name="s_Valuation _Cosan_26_Instrumentos Financeiros_2-DRE_3-Balanço" xfId="31927"/>
    <cellStyle name="s_Valuation _Cosan_26_Instrumentos Financeiros_2-DRE_3-Balanço_Mapa variáveis" xfId="31928"/>
    <cellStyle name="s_Valuation _Cosan_26_Instrumentos Financeiros_2-DRE_3-Balanço_Variavel" xfId="31929"/>
    <cellStyle name="s_Valuation _Cosan_26_Instrumentos Financeiros_2-DRE_Dep_Judiciais-Contingências" xfId="31930"/>
    <cellStyle name="s_Valuation _Cosan_26_Instrumentos Financeiros_2-DRE_DFC Gerencial" xfId="31931"/>
    <cellStyle name="s_Valuation _Cosan_26_Instrumentos Financeiros_2-DRE_DMPL" xfId="31932"/>
    <cellStyle name="s_Valuation _Cosan_26_Instrumentos Financeiros_2-DRE_Mapa variáveis" xfId="31933"/>
    <cellStyle name="s_Valuation _Cosan_26_Instrumentos Financeiros_2-DRE_Variavel" xfId="31934"/>
    <cellStyle name="s_Valuation _Cosan_26_Instrumentos Financeiros_3-Balanço" xfId="31935"/>
    <cellStyle name="s_Valuation _Cosan_26_Instrumentos Financeiros_3-Balanço_Mapa variáveis" xfId="31936"/>
    <cellStyle name="s_Valuation _Cosan_26_Instrumentos Financeiros_3-Balanço_Variavel" xfId="31937"/>
    <cellStyle name="s_Valuation _Cosan_26_Instrumentos Financeiros_7-Estoque" xfId="31938"/>
    <cellStyle name="s_Valuation _Cosan_26_Instrumentos Financeiros_Despesas operacionais " xfId="31939"/>
    <cellStyle name="s_Valuation _Cosan_26_Instrumentos Financeiros_Mapa variáveis" xfId="31940"/>
    <cellStyle name="s_Valuation _Cosan_26_Instrumentos Financeiros_P&amp;L Raízen Combs" xfId="31941"/>
    <cellStyle name="s_Valuation _Cosan_26_Instrumentos Financeiros_P&amp;L RUMO" xfId="31942"/>
    <cellStyle name="s_Valuation _Cosan_26_Instrumentos Financeiros_Variavel" xfId="31943"/>
    <cellStyle name="s_Valuation _Cosan_26_Instrumentos Financeiros_Working Capital" xfId="31944"/>
    <cellStyle name="s_Valuation _Cosan_2-DRE" xfId="31945"/>
    <cellStyle name="s_Valuation _Cosan_2-DRE 2" xfId="31946"/>
    <cellStyle name="s_Valuation _Cosan_2-DRE 2_15-FINANCEIRAS" xfId="31947"/>
    <cellStyle name="s_Valuation _Cosan_2-DRE_1" xfId="31948"/>
    <cellStyle name="s_Valuation _Cosan_2-DRE_1 2" xfId="31949"/>
    <cellStyle name="s_Valuation _Cosan_2-DRE_1_3-Balanço" xfId="31950"/>
    <cellStyle name="s_Valuation _Cosan_2-DRE_1_3-Balanço_Mapa variáveis" xfId="31951"/>
    <cellStyle name="s_Valuation _Cosan_2-DRE_1_3-Balanço_Variavel" xfId="31952"/>
    <cellStyle name="s_Valuation _Cosan_2-DRE_1_Dep_Judiciais-Contingências" xfId="31953"/>
    <cellStyle name="s_Valuation _Cosan_2-DRE_1_DFC Gerencial" xfId="31954"/>
    <cellStyle name="s_Valuation _Cosan_2-DRE_1_DMPL" xfId="31955"/>
    <cellStyle name="s_Valuation _Cosan_2-DRE_1_Mapa variáveis" xfId="31956"/>
    <cellStyle name="s_Valuation _Cosan_2-DRE_1_Variavel" xfId="31957"/>
    <cellStyle name="s_Valuation _Cosan_2-DRE_15-FINANCEIRAS" xfId="31958"/>
    <cellStyle name="s_Valuation _Cosan_2-DRE_15-FINANCEIRAS_1" xfId="31959"/>
    <cellStyle name="s_Valuation _Cosan_2-DRE_2-DRE" xfId="31960"/>
    <cellStyle name="s_Valuation _Cosan_2-DRE_2-DRE 2" xfId="31961"/>
    <cellStyle name="s_Valuation _Cosan_2-DRE_2-DRE_3-Balanço" xfId="31962"/>
    <cellStyle name="s_Valuation _Cosan_2-DRE_2-DRE_3-Balanço_Mapa variáveis" xfId="31963"/>
    <cellStyle name="s_Valuation _Cosan_2-DRE_2-DRE_3-Balanço_Variavel" xfId="31964"/>
    <cellStyle name="Separador de milhares 2 17" xfId="10"/>
    <cellStyle name="Separador de milhares 2 72 2" xfId="15"/>
    <cellStyle name="Separador de milhares 2 74" xfId="11"/>
    <cellStyle name="Vírgula" xfId="32152"/>
    <cellStyle name="Vírgula 5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</xdr:colOff>
      <xdr:row>3</xdr:row>
      <xdr:rowOff>79280</xdr:rowOff>
    </xdr:from>
    <xdr:to>
      <xdr:col>8</xdr:col>
      <xdr:colOff>584107</xdr:colOff>
      <xdr:row>11</xdr:row>
      <xdr:rowOff>10583</xdr:rowOff>
    </xdr:to>
    <xdr:pic>
      <xdr:nvPicPr>
        <xdr:cNvPr id="2" name="Imagem 3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647700"/>
          <a:ext cx="6010275" cy="1457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84665</xdr:rowOff>
    </xdr:from>
    <xdr:to>
      <xdr:col>2</xdr:col>
      <xdr:colOff>84667</xdr:colOff>
      <xdr:row>4</xdr:row>
      <xdr:rowOff>52917</xdr:rowOff>
    </xdr:to>
    <xdr:sp macro="" textlink="">
      <xdr:nvSpPr>
        <xdr:cNvPr id="3" name="CaixaDeTexto 3">
          <a:hlinkClick xmlns:r="http://schemas.openxmlformats.org/officeDocument/2006/relationships" r:id="rId1"/>
        </xdr:cNvPr>
        <xdr:cNvSpPr txBox="1"/>
      </xdr:nvSpPr>
      <xdr:spPr>
        <a:xfrm>
          <a:off x="6981825" y="1228725"/>
          <a:ext cx="800100" cy="3524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349271</xdr:colOff>
      <xdr:row>2</xdr:row>
      <xdr:rowOff>21167</xdr:rowOff>
    </xdr:from>
    <xdr:to>
      <xdr:col>30</xdr:col>
      <xdr:colOff>10603</xdr:colOff>
      <xdr:row>3</xdr:row>
      <xdr:rowOff>148167</xdr:rowOff>
    </xdr:to>
    <xdr:sp macro="" textlink="">
      <xdr:nvSpPr>
        <xdr:cNvPr id="3" name="CaixaDeTexto 3">
          <a:hlinkClick xmlns:r="http://schemas.openxmlformats.org/officeDocument/2006/relationships" r:id="rId1"/>
        </xdr:cNvPr>
        <xdr:cNvSpPr txBox="1"/>
      </xdr:nvSpPr>
      <xdr:spPr>
        <a:xfrm>
          <a:off x="23183850" y="1162050"/>
          <a:ext cx="1571625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359832</xdr:colOff>
      <xdr:row>2</xdr:row>
      <xdr:rowOff>137583</xdr:rowOff>
    </xdr:from>
    <xdr:to>
      <xdr:col>0</xdr:col>
      <xdr:colOff>1881509</xdr:colOff>
      <xdr:row>5</xdr:row>
      <xdr:rowOff>21166</xdr:rowOff>
    </xdr:to>
    <xdr:pic>
      <xdr:nvPicPr>
        <xdr:cNvPr id="4" name="Picture 2" descr="M:\LOGOMARCA\Atuais\Moove\LOGO_Moove_cmyk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44" t="13189" r="9956" b="24263"/>
        <a:stretch>
          <a:fillRect/>
        </a:stretch>
      </xdr:blipFill>
      <xdr:spPr bwMode="auto">
        <a:xfrm>
          <a:off x="3886200" y="1276350"/>
          <a:ext cx="15240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2</xdr:row>
      <xdr:rowOff>148167</xdr:rowOff>
    </xdr:from>
    <xdr:to>
      <xdr:col>0</xdr:col>
      <xdr:colOff>1670658</xdr:colOff>
      <xdr:row>5</xdr:row>
      <xdr:rowOff>63500</xdr:rowOff>
    </xdr:to>
    <xdr:pic>
      <xdr:nvPicPr>
        <xdr:cNvPr id="2" name="Imagem 2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1295400"/>
          <a:ext cx="1552575" cy="485775"/>
        </a:xfrm>
        <a:prstGeom prst="rect">
          <a:avLst/>
        </a:prstGeom>
      </xdr:spPr>
    </xdr:pic>
    <xdr:clientData/>
  </xdr:twoCellAnchor>
  <xdr:twoCellAnchor>
    <xdr:from>
      <xdr:col>26</xdr:col>
      <xdr:colOff>571499</xdr:colOff>
      <xdr:row>2</xdr:row>
      <xdr:rowOff>21170</xdr:rowOff>
    </xdr:from>
    <xdr:to>
      <xdr:col>29</xdr:col>
      <xdr:colOff>2139</xdr:colOff>
      <xdr:row>3</xdr:row>
      <xdr:rowOff>148170</xdr:rowOff>
    </xdr:to>
    <xdr:sp macro="" textlink="">
      <xdr:nvSpPr>
        <xdr:cNvPr id="3" name="CaixaDeTexto 5">
          <a:hlinkClick xmlns:r="http://schemas.openxmlformats.org/officeDocument/2006/relationships" r:id="rId2"/>
        </xdr:cNvPr>
        <xdr:cNvSpPr txBox="1"/>
      </xdr:nvSpPr>
      <xdr:spPr>
        <a:xfrm>
          <a:off x="23774400" y="1162050"/>
          <a:ext cx="1314450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105834</xdr:rowOff>
    </xdr:from>
    <xdr:to>
      <xdr:col>0</xdr:col>
      <xdr:colOff>1862667</xdr:colOff>
      <xdr:row>3</xdr:row>
      <xdr:rowOff>23853</xdr:rowOff>
    </xdr:to>
    <xdr:pic>
      <xdr:nvPicPr>
        <xdr:cNvPr id="2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775"/>
          <a:ext cx="1714500" cy="485775"/>
        </a:xfrm>
        <a:prstGeom prst="rect">
          <a:avLst/>
        </a:prstGeom>
      </xdr:spPr>
    </xdr:pic>
    <xdr:clientData/>
  </xdr:twoCellAnchor>
  <xdr:twoCellAnchor>
    <xdr:from>
      <xdr:col>16</xdr:col>
      <xdr:colOff>359834</xdr:colOff>
      <xdr:row>0</xdr:row>
      <xdr:rowOff>148168</xdr:rowOff>
    </xdr:from>
    <xdr:to>
      <xdr:col>19</xdr:col>
      <xdr:colOff>0</xdr:colOff>
      <xdr:row>2</xdr:row>
      <xdr:rowOff>84668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13249275" y="152400"/>
          <a:ext cx="14668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137583</xdr:rowOff>
    </xdr:from>
    <xdr:to>
      <xdr:col>0</xdr:col>
      <xdr:colOff>1554241</xdr:colOff>
      <xdr:row>4</xdr:row>
      <xdr:rowOff>52916</xdr:rowOff>
    </xdr:to>
    <xdr:pic>
      <xdr:nvPicPr>
        <xdr:cNvPr id="2" name="Imagem 1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6350"/>
          <a:ext cx="1552575" cy="485775"/>
        </a:xfrm>
        <a:prstGeom prst="rect">
          <a:avLst/>
        </a:prstGeom>
      </xdr:spPr>
    </xdr:pic>
    <xdr:clientData/>
  </xdr:twoCellAnchor>
  <xdr:twoCellAnchor>
    <xdr:from>
      <xdr:col>127</xdr:col>
      <xdr:colOff>0</xdr:colOff>
      <xdr:row>4</xdr:row>
      <xdr:rowOff>31751</xdr:rowOff>
    </xdr:from>
    <xdr:to>
      <xdr:col>127</xdr:col>
      <xdr:colOff>0</xdr:colOff>
      <xdr:row>5</xdr:row>
      <xdr:rowOff>158751</xdr:rowOff>
    </xdr:to>
    <xdr:sp macro="" textlink="">
      <xdr:nvSpPr>
        <xdr:cNvPr id="4" name="CaixaDeTexto 3">
          <a:hlinkClick xmlns:r="http://schemas.openxmlformats.org/officeDocument/2006/relationships" r:id="rId2"/>
        </xdr:cNvPr>
        <xdr:cNvSpPr txBox="1"/>
      </xdr:nvSpPr>
      <xdr:spPr>
        <a:xfrm>
          <a:off x="44310300" y="1743075"/>
          <a:ext cx="0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158750</xdr:colOff>
      <xdr:row>4</xdr:row>
      <xdr:rowOff>31751</xdr:rowOff>
    </xdr:from>
    <xdr:to>
      <xdr:col>9</xdr:col>
      <xdr:colOff>0</xdr:colOff>
      <xdr:row>5</xdr:row>
      <xdr:rowOff>158751</xdr:rowOff>
    </xdr:to>
    <xdr:sp macro="" textlink="">
      <xdr:nvSpPr>
        <xdr:cNvPr id="6" name="CaixaDeTexto 5">
          <a:hlinkClick xmlns:r="http://schemas.openxmlformats.org/officeDocument/2006/relationships" r:id="rId2"/>
        </xdr:cNvPr>
        <xdr:cNvSpPr txBox="1"/>
      </xdr:nvSpPr>
      <xdr:spPr>
        <a:xfrm>
          <a:off x="9953625" y="1743075"/>
          <a:ext cx="1666875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2</xdr:row>
      <xdr:rowOff>95250</xdr:rowOff>
    </xdr:from>
    <xdr:to>
      <xdr:col>0</xdr:col>
      <xdr:colOff>1702408</xdr:colOff>
      <xdr:row>5</xdr:row>
      <xdr:rowOff>10584</xdr:rowOff>
    </xdr:to>
    <xdr:pic>
      <xdr:nvPicPr>
        <xdr:cNvPr id="2" name="Imagem 1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95300"/>
          <a:ext cx="1552575" cy="514350"/>
        </a:xfrm>
        <a:prstGeom prst="rect">
          <a:avLst/>
        </a:prstGeom>
      </xdr:spPr>
    </xdr:pic>
    <xdr:clientData/>
  </xdr:twoCellAnchor>
  <xdr:twoCellAnchor>
    <xdr:from>
      <xdr:col>24</xdr:col>
      <xdr:colOff>484642</xdr:colOff>
      <xdr:row>2</xdr:row>
      <xdr:rowOff>109804</xdr:rowOff>
    </xdr:from>
    <xdr:to>
      <xdr:col>25</xdr:col>
      <xdr:colOff>877551</xdr:colOff>
      <xdr:row>4</xdr:row>
      <xdr:rowOff>46304</xdr:rowOff>
    </xdr:to>
    <xdr:sp macro="" textlink="">
      <xdr:nvSpPr>
        <xdr:cNvPr id="4" name="CaixaDeTexto 2">
          <a:hlinkClick xmlns:r="http://schemas.openxmlformats.org/officeDocument/2006/relationships" r:id="rId2"/>
        </xdr:cNvPr>
        <xdr:cNvSpPr txBox="1"/>
      </xdr:nvSpPr>
      <xdr:spPr>
        <a:xfrm>
          <a:off x="25126950" y="514350"/>
          <a:ext cx="1285875" cy="33337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84667</xdr:rowOff>
    </xdr:from>
    <xdr:to>
      <xdr:col>0</xdr:col>
      <xdr:colOff>1649491</xdr:colOff>
      <xdr:row>3</xdr:row>
      <xdr:rowOff>0</xdr:rowOff>
    </xdr:to>
    <xdr:pic>
      <xdr:nvPicPr>
        <xdr:cNvPr id="2" name="Imagem 1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00" y="1228725"/>
          <a:ext cx="1552575" cy="485775"/>
        </a:xfrm>
        <a:prstGeom prst="rect">
          <a:avLst/>
        </a:prstGeom>
      </xdr:spPr>
    </xdr:pic>
    <xdr:clientData/>
  </xdr:twoCellAnchor>
  <xdr:twoCellAnchor>
    <xdr:from>
      <xdr:col>38</xdr:col>
      <xdr:colOff>317501</xdr:colOff>
      <xdr:row>1</xdr:row>
      <xdr:rowOff>21169</xdr:rowOff>
    </xdr:from>
    <xdr:to>
      <xdr:col>41</xdr:col>
      <xdr:colOff>10610</xdr:colOff>
      <xdr:row>2</xdr:row>
      <xdr:rowOff>179917</xdr:rowOff>
    </xdr:to>
    <xdr:sp macro="" textlink="">
      <xdr:nvSpPr>
        <xdr:cNvPr id="3" name="CaixaDeTexto 2">
          <a:hlinkClick xmlns:r="http://schemas.openxmlformats.org/officeDocument/2006/relationships" r:id="rId2"/>
        </xdr:cNvPr>
        <xdr:cNvSpPr txBox="1"/>
      </xdr:nvSpPr>
      <xdr:spPr>
        <a:xfrm>
          <a:off x="35366325" y="1352550"/>
          <a:ext cx="1657350" cy="3524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1</xdr:row>
      <xdr:rowOff>158750</xdr:rowOff>
    </xdr:from>
    <xdr:to>
      <xdr:col>0</xdr:col>
      <xdr:colOff>1660075</xdr:colOff>
      <xdr:row>4</xdr:row>
      <xdr:rowOff>74083</xdr:rowOff>
    </xdr:to>
    <xdr:pic>
      <xdr:nvPicPr>
        <xdr:cNvPr id="2" name="Imagem 1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304925"/>
          <a:ext cx="1552575" cy="485775"/>
        </a:xfrm>
        <a:prstGeom prst="rect">
          <a:avLst/>
        </a:prstGeom>
      </xdr:spPr>
    </xdr:pic>
    <xdr:clientData/>
  </xdr:twoCellAnchor>
  <xdr:twoCellAnchor>
    <xdr:from>
      <xdr:col>39</xdr:col>
      <xdr:colOff>201083</xdr:colOff>
      <xdr:row>2</xdr:row>
      <xdr:rowOff>95250</xdr:rowOff>
    </xdr:from>
    <xdr:to>
      <xdr:col>40</xdr:col>
      <xdr:colOff>695325</xdr:colOff>
      <xdr:row>4</xdr:row>
      <xdr:rowOff>31750</xdr:rowOff>
    </xdr:to>
    <xdr:sp macro="" textlink="">
      <xdr:nvSpPr>
        <xdr:cNvPr id="5" name="CaixaDeTexto 4">
          <a:hlinkClick xmlns:r="http://schemas.openxmlformats.org/officeDocument/2006/relationships" r:id="rId2"/>
        </xdr:cNvPr>
        <xdr:cNvSpPr txBox="1"/>
      </xdr:nvSpPr>
      <xdr:spPr>
        <a:xfrm>
          <a:off x="20421600" y="1428750"/>
          <a:ext cx="1190625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1514475</xdr:colOff>
      <xdr:row>3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571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169357</xdr:colOff>
      <xdr:row>0</xdr:row>
      <xdr:rowOff>127002</xdr:rowOff>
    </xdr:from>
    <xdr:to>
      <xdr:col>33</xdr:col>
      <xdr:colOff>770491</xdr:colOff>
      <xdr:row>2</xdr:row>
      <xdr:rowOff>63502</xdr:rowOff>
    </xdr:to>
    <xdr:sp macro="" textlink="">
      <xdr:nvSpPr>
        <xdr:cNvPr id="5" name="CaixaDeTexto 4">
          <a:hlinkClick xmlns:r="http://schemas.openxmlformats.org/officeDocument/2006/relationships" r:id="rId2"/>
        </xdr:cNvPr>
        <xdr:cNvSpPr txBox="1"/>
      </xdr:nvSpPr>
      <xdr:spPr>
        <a:xfrm>
          <a:off x="25222200" y="1647825"/>
          <a:ext cx="13716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148190</xdr:colOff>
      <xdr:row>2</xdr:row>
      <xdr:rowOff>127002</xdr:rowOff>
    </xdr:from>
    <xdr:to>
      <xdr:col>33</xdr:col>
      <xdr:colOff>749324</xdr:colOff>
      <xdr:row>4</xdr:row>
      <xdr:rowOff>63502</xdr:rowOff>
    </xdr:to>
    <xdr:sp macro="" textlink="">
      <xdr:nvSpPr>
        <xdr:cNvPr id="5" name="CaixaDeTexto 4">
          <a:hlinkClick xmlns:r="http://schemas.openxmlformats.org/officeDocument/2006/relationships" r:id="rId2"/>
        </xdr:cNvPr>
        <xdr:cNvSpPr txBox="1"/>
      </xdr:nvSpPr>
      <xdr:spPr>
        <a:xfrm>
          <a:off x="24803100" y="1266825"/>
          <a:ext cx="13716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10</xdr:row>
      <xdr:rowOff>47625</xdr:rowOff>
    </xdr:from>
    <xdr:to>
      <xdr:col>5</xdr:col>
      <xdr:colOff>1514475</xdr:colOff>
      <xdr:row>13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219200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95248</xdr:colOff>
      <xdr:row>10</xdr:row>
      <xdr:rowOff>148169</xdr:rowOff>
    </xdr:from>
    <xdr:to>
      <xdr:col>33</xdr:col>
      <xdr:colOff>763057</xdr:colOff>
      <xdr:row>12</xdr:row>
      <xdr:rowOff>84669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21269325" y="1323975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480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444500</xdr:colOff>
      <xdr:row>2</xdr:row>
      <xdr:rowOff>63504</xdr:rowOff>
    </xdr:from>
    <xdr:to>
      <xdr:col>7</xdr:col>
      <xdr:colOff>2115</xdr:colOff>
      <xdr:row>4</xdr:row>
      <xdr:rowOff>4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9144000" y="1209675"/>
          <a:ext cx="15240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1514475</xdr:colOff>
      <xdr:row>3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47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497416</xdr:colOff>
      <xdr:row>0</xdr:row>
      <xdr:rowOff>86254</xdr:rowOff>
    </xdr:from>
    <xdr:to>
      <xdr:col>33</xdr:col>
      <xdr:colOff>615968</xdr:colOff>
      <xdr:row>2</xdr:row>
      <xdr:rowOff>22754</xdr:rowOff>
    </xdr:to>
    <xdr:sp macro="" textlink="">
      <xdr:nvSpPr>
        <xdr:cNvPr id="5" name="CaixaDeTexto 3">
          <a:hlinkClick xmlns:r="http://schemas.openxmlformats.org/officeDocument/2006/relationships" r:id="rId2"/>
        </xdr:cNvPr>
        <xdr:cNvSpPr txBox="1"/>
      </xdr:nvSpPr>
      <xdr:spPr>
        <a:xfrm>
          <a:off x="23040975" y="85725"/>
          <a:ext cx="1362075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306911</xdr:colOff>
      <xdr:row>2</xdr:row>
      <xdr:rowOff>148166</xdr:rowOff>
    </xdr:from>
    <xdr:to>
      <xdr:col>0</xdr:col>
      <xdr:colOff>2203465</xdr:colOff>
      <xdr:row>5</xdr:row>
      <xdr:rowOff>31749</xdr:rowOff>
    </xdr:to>
    <xdr:pic>
      <xdr:nvPicPr>
        <xdr:cNvPr id="4" name="Picture 2" descr="C:\Users\cs191251\Desktop\logo_comga¦üs_positiv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1295400"/>
          <a:ext cx="18954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27</xdr:colOff>
      <xdr:row>2</xdr:row>
      <xdr:rowOff>84665</xdr:rowOff>
    </xdr:from>
    <xdr:to>
      <xdr:col>30</xdr:col>
      <xdr:colOff>714400</xdr:colOff>
      <xdr:row>4</xdr:row>
      <xdr:rowOff>21165</xdr:rowOff>
    </xdr:to>
    <xdr:sp macro="" textlink="">
      <xdr:nvSpPr>
        <xdr:cNvPr id="5" name="CaixaDeTexto 3">
          <a:hlinkClick xmlns:r="http://schemas.openxmlformats.org/officeDocument/2006/relationships" r:id="rId2"/>
        </xdr:cNvPr>
        <xdr:cNvSpPr txBox="1"/>
      </xdr:nvSpPr>
      <xdr:spPr>
        <a:xfrm>
          <a:off x="26993850" y="1228725"/>
          <a:ext cx="14287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</sheetNames>
    <sheetDataSet>
      <sheetData sheetId="0" refreshError="1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showGridLines="0" topLeftCell="C1" zoomScale="90" zoomScaleNormal="90" zoomScaleSheetLayoutView="80" workbookViewId="0">
      <selection activeCell="H18" sqref="H18"/>
    </sheetView>
  </sheetViews>
  <sheetFormatPr defaultRowHeight="15" outlineLevelCol="1"/>
  <cols>
    <col min="1" max="2" width="9.140625" hidden="1" customWidth="1" outlineLevel="1"/>
    <col min="3" max="3" width="9.140625" collapsed="1"/>
    <col min="8" max="8" width="72.28515625" customWidth="1"/>
  </cols>
  <sheetData>
    <row r="1" spans="1:1">
      <c r="A1" t="s">
        <v>512</v>
      </c>
    </row>
    <row r="13" spans="1:1" hidden="1"/>
    <row r="14" spans="1:1" hidden="1"/>
    <row r="15" spans="1:1" hidden="1"/>
    <row r="16" spans="1:1" hidden="1"/>
    <row r="17" spans="1:10" hidden="1"/>
    <row r="18" spans="1:10" ht="35.25" customHeight="1" thickBot="1">
      <c r="F18" s="1"/>
      <c r="G18" s="1"/>
      <c r="H18" s="2" t="s">
        <v>0</v>
      </c>
      <c r="I18" s="1"/>
      <c r="J18" s="1"/>
    </row>
    <row r="20" spans="1:10" ht="18.75">
      <c r="A20" t="s">
        <v>703</v>
      </c>
      <c r="B20" t="s">
        <v>704</v>
      </c>
      <c r="H20" s="184" t="str">
        <f t="shared" ref="H20:H26" si="0">IF($A$1="PT",B20,A20)</f>
        <v>1. COSAN S.A. (CSAN3) - CONSOLIDADO CONTÁBIL IFRS</v>
      </c>
    </row>
    <row r="21" spans="1:10" ht="18.75">
      <c r="A21" t="s">
        <v>706</v>
      </c>
      <c r="B21" t="s">
        <v>705</v>
      </c>
      <c r="H21" s="184" t="str">
        <f t="shared" si="0"/>
        <v>2. COSAN S.A. (CSAN3) - CONSOLIDADO PROFORMA INCLUINDO RAÍZEN</v>
      </c>
    </row>
    <row r="22" spans="1:10" ht="18.75">
      <c r="A22" t="s">
        <v>627</v>
      </c>
      <c r="B22" t="s">
        <v>626</v>
      </c>
      <c r="H22" s="185" t="str">
        <f t="shared" si="0"/>
        <v>2.1 RAÍZEN COMBUSTÍVEIS CONSOLIDADO</v>
      </c>
    </row>
    <row r="23" spans="1:10" ht="18.75">
      <c r="A23" t="s">
        <v>662</v>
      </c>
      <c r="B23" t="s">
        <v>675</v>
      </c>
      <c r="H23" s="185" t="str">
        <f t="shared" si="0"/>
        <v>2.2 RAIZEN COMB. CONSOL. SOCIETÁRIO</v>
      </c>
    </row>
    <row r="24" spans="1:10" ht="18.75">
      <c r="A24" t="s">
        <v>664</v>
      </c>
      <c r="B24" t="s">
        <v>657</v>
      </c>
      <c r="H24" s="185" t="str">
        <f t="shared" si="0"/>
        <v>2.3 RAÍZEN COMBUSTÍVEIS BRASIL</v>
      </c>
    </row>
    <row r="25" spans="1:10" ht="18.75">
      <c r="A25" t="s">
        <v>663</v>
      </c>
      <c r="B25" t="s">
        <v>676</v>
      </c>
      <c r="H25" s="185" t="str">
        <f t="shared" si="0"/>
        <v>2.4 RAIZEN COMB. BRASIL SOCIETÁRIO</v>
      </c>
    </row>
    <row r="26" spans="1:10" ht="18.75">
      <c r="A26" t="s">
        <v>658</v>
      </c>
      <c r="B26" t="s">
        <v>658</v>
      </c>
      <c r="H26" s="185" t="str">
        <f t="shared" si="0"/>
        <v>2.5 RAÍZEN COMBUSTÍVEIS ARGENTINA</v>
      </c>
    </row>
    <row r="27" spans="1:10" ht="18.75">
      <c r="A27" t="s">
        <v>659</v>
      </c>
      <c r="B27" t="s">
        <v>659</v>
      </c>
      <c r="H27" s="185" t="str">
        <f t="shared" ref="H27:H35" si="1">IF($A$1="PT",B27,A27)</f>
        <v>2.6 RAÍZEN ENERGIA</v>
      </c>
    </row>
    <row r="28" spans="1:10" ht="18.75">
      <c r="A28" t="s">
        <v>701</v>
      </c>
      <c r="B28" t="s">
        <v>660</v>
      </c>
      <c r="H28" s="185" t="str">
        <f>IF($A$1="PT",B28,A28)</f>
        <v>2.7 RAÍZEN ENERGIA SOCIETÁRIO</v>
      </c>
    </row>
    <row r="29" spans="1:10" ht="18.75">
      <c r="A29" t="s">
        <v>661</v>
      </c>
      <c r="B29" t="s">
        <v>661</v>
      </c>
      <c r="H29" s="185" t="str">
        <f t="shared" si="1"/>
        <v>2.8 COMGÁS</v>
      </c>
    </row>
    <row r="30" spans="1:10" ht="18.75">
      <c r="A30" t="s">
        <v>727</v>
      </c>
      <c r="B30" t="s">
        <v>727</v>
      </c>
      <c r="H30" s="185" t="str">
        <f>IF($A$1="PT",B30,A30)</f>
        <v>2.9 COMPASS GÁS E ENERGIA</v>
      </c>
    </row>
    <row r="31" spans="1:10" ht="18.75">
      <c r="A31" t="s">
        <v>728</v>
      </c>
      <c r="B31" t="s">
        <v>728</v>
      </c>
      <c r="H31" s="185" t="str">
        <f t="shared" si="1"/>
        <v>2.10 MOOVE</v>
      </c>
    </row>
    <row r="32" spans="1:10" ht="18.75">
      <c r="A32" t="s">
        <v>729</v>
      </c>
      <c r="B32" t="s">
        <v>730</v>
      </c>
      <c r="H32" s="185" t="str">
        <f>IF($A$1="PT",B32,A32)</f>
        <v>2.11 COSAN CORPORATIVO</v>
      </c>
    </row>
    <row r="33" spans="1:10" ht="18.75">
      <c r="A33" t="s">
        <v>619</v>
      </c>
      <c r="B33" t="s">
        <v>311</v>
      </c>
      <c r="H33" s="184" t="str">
        <f t="shared" si="1"/>
        <v>3. DFC POR NEGÓCIO</v>
      </c>
    </row>
    <row r="34" spans="1:10" ht="18.75">
      <c r="A34" t="s">
        <v>620</v>
      </c>
      <c r="B34" t="s">
        <v>342</v>
      </c>
      <c r="H34" s="184" t="str">
        <f t="shared" si="1"/>
        <v>4. ENDIVIDAMENTO POR NEGÓCIO</v>
      </c>
    </row>
    <row r="35" spans="1:10" ht="35.25" customHeight="1" thickBot="1">
      <c r="A35" t="s">
        <v>621</v>
      </c>
      <c r="B35" t="s">
        <v>1</v>
      </c>
      <c r="F35" s="1"/>
      <c r="G35" s="1"/>
      <c r="H35" s="2" t="str">
        <f t="shared" si="1"/>
        <v>OBSERVAÇÕES</v>
      </c>
      <c r="I35" s="1"/>
      <c r="J35" s="1"/>
    </row>
    <row r="37" spans="1:10" ht="168.75">
      <c r="A37" t="s">
        <v>622</v>
      </c>
      <c r="B37" t="s">
        <v>617</v>
      </c>
      <c r="H37" s="3" t="str">
        <f>IF($A$1="PT",B37,A37)</f>
        <v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v>
      </c>
    </row>
    <row r="38" spans="1:10" ht="3" customHeight="1">
      <c r="H38" s="4"/>
    </row>
    <row r="39" spans="1:10" ht="153" customHeight="1">
      <c r="A39" t="s">
        <v>623</v>
      </c>
      <c r="B39" t="s">
        <v>618</v>
      </c>
      <c r="H39" s="3" t="str">
        <f>IF($A$1="PT",B39,A39)</f>
        <v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v>
      </c>
    </row>
    <row r="100" spans="1:1">
      <c r="A100" t="s">
        <v>512</v>
      </c>
    </row>
    <row r="101" spans="1:1">
      <c r="A101" t="s">
        <v>513</v>
      </c>
    </row>
  </sheetData>
  <dataValidations count="1">
    <dataValidation type="list" allowBlank="1" showInputMessage="1" showErrorMessage="1" sqref="A1">
      <formula1>$A$100:$A$101</formula1>
    </dataValidation>
  </dataValidations>
  <hyperlinks>
    <hyperlink ref="H20" location="'COSAN SA - IFRS'!A1" display="1. COSAN S/A (CSAN3) - CONSOLIDADO CONTÁBIL IFRS"/>
    <hyperlink ref="H22" location="'RAIZEN COMBUSTIVEIS CONSOLIDADO'!A1" display="'RAIZEN COMBUSTIVEIS CONSOLIDADO'!A1"/>
    <hyperlink ref="H27" location="'RAIZEN ENERGIA'!A1" display="2.2 RAÍZEN ENERGIA"/>
    <hyperlink ref="H29" location="COMGAS!A1" display="2.3 COMGÁS"/>
    <hyperlink ref="H31" location="MOOVE!A1" display="2.4 MOOVE"/>
    <hyperlink ref="H32" location="'ENDIVIDAMENTO POR NEGÓCIO'!A1" display="2.6 COSAN CORPORATIVO"/>
    <hyperlink ref="H34" location="'ENDIVIDAMENTO POR NEGÓCIO'!A1" display="4. ENDIVIDAMENTO POR NEGÓCIO"/>
    <hyperlink ref="H33" location="'DFC POR NEGÓCIO'!A1" display="3. DFC POR NEGÓCIO"/>
    <hyperlink ref="H21" location="'COSAN SA - PROFORMA'!A1" display="2. COSAN S/A (CSAN3) - CONSOLIDADO PROFORMA INCLUINDO RAÍZEN"/>
    <hyperlink ref="H23" location="'RAIZEN COMBUSTIVEIS SOCIETÁRIO'!A1" display="'RAIZEN COMBUSTIVEIS SOCIETÁRIO'!A1"/>
    <hyperlink ref="H24" location="'RAIZEN COMBUSTIVEIS BRASIL'!A1" display="'RAIZEN COMBUSTIVEIS BRASIL'!A1"/>
    <hyperlink ref="H25" location="'RAIZEN COMBUSTIVEIS BRASIL SOC.'!A1" display="'RAIZEN COMBUSTIVEIS BRASIL SOC.'!A1"/>
    <hyperlink ref="H26" location="'RAIZEN COMBUSTIVEIS ARGENTINA'!A1" display="'RAIZEN COMBUSTIVEIS ARGENTINA'!A1"/>
    <hyperlink ref="H28" location="'RAIZEN ENERGIA SOCIETÁRIO'!A1" display="'RAIZEN ENERGIA SOCIETÁRIO'!A1"/>
    <hyperlink ref="H30" location="COMPASS!A1" display="COMPASS!A1"/>
  </hyperlinks>
  <pageMargins left="0.511811024" right="0.511811024" top="0.78740157499999996" bottom="0.78740157499999996" header="0.31496062000000002" footer="0.31496062000000002"/>
  <pageSetup paperSize="9" scale="69" orientation="portrait" r:id="rId1"/>
  <rowBreaks count="1" manualBreakCount="1">
    <brk id="40" min="5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62"/>
  <sheetViews>
    <sheetView showGridLines="0" zoomScale="90" zoomScaleNormal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4" sqref="B14"/>
    </sheetView>
  </sheetViews>
  <sheetFormatPr defaultColWidth="9.140625" defaultRowHeight="15"/>
  <cols>
    <col min="1" max="1" width="48.7109375" style="5" customWidth="1"/>
    <col min="2" max="2" width="10.7109375" style="5" bestFit="1" customWidth="1"/>
    <col min="3" max="16384" width="9.140625" style="5"/>
  </cols>
  <sheetData>
    <row r="1" spans="1:5">
      <c r="B1" s="71"/>
    </row>
    <row r="6" spans="1:5" ht="15" customHeight="1">
      <c r="A6" s="61"/>
    </row>
    <row r="7" spans="1:5">
      <c r="A7" s="151" t="s">
        <v>120</v>
      </c>
      <c r="B7" s="366" t="s">
        <v>722</v>
      </c>
    </row>
    <row r="8" spans="1:5" ht="15" customHeight="1">
      <c r="A8" s="151" t="s">
        <v>10</v>
      </c>
      <c r="B8" s="364" t="s">
        <v>11</v>
      </c>
    </row>
    <row r="9" spans="1:5">
      <c r="A9" s="24" t="s">
        <v>121</v>
      </c>
      <c r="B9" s="64">
        <v>2475.3448763900001</v>
      </c>
      <c r="C9" s="432"/>
      <c r="D9" s="399"/>
    </row>
    <row r="10" spans="1:5">
      <c r="A10" s="24" t="s">
        <v>219</v>
      </c>
      <c r="B10" s="217">
        <v>-1680.4615519999998</v>
      </c>
      <c r="C10" s="432"/>
      <c r="D10" s="399"/>
    </row>
    <row r="11" spans="1:5">
      <c r="A11" s="24" t="s">
        <v>123</v>
      </c>
      <c r="B11" s="64">
        <v>794.88332439000033</v>
      </c>
    </row>
    <row r="12" spans="1:5">
      <c r="A12" s="28" t="s">
        <v>124</v>
      </c>
      <c r="B12" s="155">
        <v>0.32112023337501333</v>
      </c>
    </row>
    <row r="13" spans="1:5" s="25" customFormat="1">
      <c r="A13" s="24" t="s">
        <v>126</v>
      </c>
      <c r="B13" s="217">
        <v>-158.82832421999996</v>
      </c>
      <c r="C13" s="432"/>
      <c r="D13" s="399"/>
      <c r="E13" s="414"/>
    </row>
    <row r="14" spans="1:5" s="25" customFormat="1">
      <c r="A14" s="24" t="s">
        <v>127</v>
      </c>
      <c r="B14" s="217">
        <v>-85.668361870000041</v>
      </c>
      <c r="C14" s="432"/>
      <c r="D14" s="399"/>
    </row>
    <row r="15" spans="1:5" s="25" customFormat="1">
      <c r="A15" s="24" t="s">
        <v>128</v>
      </c>
      <c r="B15" s="217">
        <v>10.687839330000003</v>
      </c>
    </row>
    <row r="16" spans="1:5" s="25" customFormat="1">
      <c r="A16" s="24"/>
      <c r="B16" s="217"/>
    </row>
    <row r="17" spans="1:2" s="25" customFormat="1">
      <c r="A17" s="18" t="s">
        <v>361</v>
      </c>
      <c r="B17" s="225">
        <v>-67.868549900000005</v>
      </c>
    </row>
    <row r="18" spans="1:2" s="25" customFormat="1">
      <c r="A18" s="18" t="s">
        <v>362</v>
      </c>
      <c r="B18" s="225">
        <v>12.856907409999998</v>
      </c>
    </row>
    <row r="19" spans="1:2" s="25" customFormat="1">
      <c r="A19" s="224" t="s">
        <v>363</v>
      </c>
      <c r="B19" s="226">
        <v>-55.011642490000007</v>
      </c>
    </row>
    <row r="20" spans="1:2" s="25" customFormat="1">
      <c r="A20" s="18" t="s">
        <v>364</v>
      </c>
      <c r="B20" s="225">
        <v>56.584897639999944</v>
      </c>
    </row>
    <row r="21" spans="1:2" s="25" customFormat="1">
      <c r="A21" s="18" t="s">
        <v>365</v>
      </c>
      <c r="B21" s="225">
        <v>-2.1679822700000004</v>
      </c>
    </row>
    <row r="22" spans="1:2" s="25" customFormat="1">
      <c r="A22" s="24" t="s">
        <v>366</v>
      </c>
      <c r="B22" s="226">
        <v>-0.59472712000006434</v>
      </c>
    </row>
    <row r="23" spans="1:2" s="25" customFormat="1">
      <c r="A23" s="26"/>
      <c r="B23" s="217"/>
    </row>
    <row r="24" spans="1:2" s="25" customFormat="1">
      <c r="A24" s="26" t="s">
        <v>31</v>
      </c>
      <c r="B24" s="217">
        <v>-182.89573557000003</v>
      </c>
    </row>
    <row r="25" spans="1:2" s="25" customFormat="1" ht="30">
      <c r="A25" s="26" t="s">
        <v>26</v>
      </c>
      <c r="B25" s="217">
        <v>-3.0557173900000003</v>
      </c>
    </row>
    <row r="26" spans="1:2">
      <c r="A26" s="24" t="s">
        <v>736</v>
      </c>
      <c r="B26" s="217">
        <v>374.53277106000036</v>
      </c>
    </row>
    <row r="27" spans="1:2">
      <c r="A27" s="151" t="s">
        <v>29</v>
      </c>
      <c r="B27" s="366" t="s">
        <v>722</v>
      </c>
    </row>
    <row r="28" spans="1:2" ht="15" customHeight="1">
      <c r="A28" s="151" t="s">
        <v>10</v>
      </c>
      <c r="B28" s="364" t="s">
        <v>11</v>
      </c>
    </row>
    <row r="29" spans="1:2" s="25" customFormat="1">
      <c r="A29" s="24" t="s">
        <v>736</v>
      </c>
      <c r="B29" s="217">
        <v>374.53277106000036</v>
      </c>
    </row>
    <row r="30" spans="1:2" s="25" customFormat="1">
      <c r="A30" s="26" t="s">
        <v>31</v>
      </c>
      <c r="B30" s="217">
        <v>-182.89573557000003</v>
      </c>
    </row>
    <row r="31" spans="1:2" s="25" customFormat="1">
      <c r="A31" s="24" t="s">
        <v>32</v>
      </c>
      <c r="B31" s="217">
        <v>-0.59472712000006434</v>
      </c>
    </row>
    <row r="32" spans="1:2" s="27" customFormat="1">
      <c r="A32" s="24" t="s">
        <v>33</v>
      </c>
      <c r="B32" s="217">
        <v>-116.76225362000001</v>
      </c>
    </row>
    <row r="33" spans="1:4" s="25" customFormat="1">
      <c r="A33" s="24" t="s">
        <v>35</v>
      </c>
      <c r="B33" s="217">
        <v>677.84120476000032</v>
      </c>
      <c r="C33" s="432"/>
      <c r="D33" s="432"/>
    </row>
    <row r="34" spans="1:4">
      <c r="A34" s="28" t="s">
        <v>36</v>
      </c>
      <c r="B34" s="197">
        <v>0.27383707669395635</v>
      </c>
    </row>
    <row r="35" spans="1:4" s="25" customFormat="1">
      <c r="A35" s="24" t="s">
        <v>278</v>
      </c>
      <c r="B35" s="226">
        <v>574.68414708000023</v>
      </c>
    </row>
    <row r="36" spans="1:4" s="25" customFormat="1">
      <c r="A36" s="349" t="s">
        <v>656</v>
      </c>
      <c r="B36" s="225">
        <v>-0.81160281000000001</v>
      </c>
    </row>
    <row r="37" spans="1:4" s="25" customFormat="1">
      <c r="A37" s="349" t="s">
        <v>190</v>
      </c>
      <c r="B37" s="225"/>
    </row>
    <row r="38" spans="1:4" s="25" customFormat="1">
      <c r="A38" s="24" t="s">
        <v>634</v>
      </c>
      <c r="B38" s="226">
        <v>573.87254427000028</v>
      </c>
      <c r="C38" s="432"/>
      <c r="D38" s="432"/>
    </row>
    <row r="39" spans="1:4">
      <c r="A39" s="151" t="s">
        <v>37</v>
      </c>
      <c r="B39" s="366" t="s">
        <v>722</v>
      </c>
    </row>
    <row r="40" spans="1:4" ht="15" customHeight="1">
      <c r="A40" s="151" t="s">
        <v>10</v>
      </c>
      <c r="B40" s="67" t="s">
        <v>11</v>
      </c>
    </row>
    <row r="41" spans="1:4" s="37" customFormat="1">
      <c r="A41" s="35" t="s">
        <v>130</v>
      </c>
      <c r="B41" s="68">
        <v>12458.759331290001</v>
      </c>
    </row>
    <row r="42" spans="1:4" s="37" customFormat="1">
      <c r="A42" s="57" t="s">
        <v>39</v>
      </c>
      <c r="B42" s="54">
        <v>817.31179454000005</v>
      </c>
    </row>
    <row r="43" spans="1:4" s="37" customFormat="1">
      <c r="A43" s="57" t="s">
        <v>131</v>
      </c>
      <c r="B43" s="54">
        <v>293.58425801999999</v>
      </c>
    </row>
    <row r="44" spans="1:4" s="37" customFormat="1">
      <c r="A44" s="57" t="s">
        <v>42</v>
      </c>
      <c r="B44" s="54">
        <v>1144.81373424</v>
      </c>
    </row>
    <row r="45" spans="1:4" s="37" customFormat="1">
      <c r="A45" s="57" t="s">
        <v>44</v>
      </c>
      <c r="B45" s="54">
        <v>113.47525646000001</v>
      </c>
    </row>
    <row r="46" spans="1:4" s="37" customFormat="1">
      <c r="A46" s="57" t="s">
        <v>639</v>
      </c>
      <c r="B46" s="54">
        <v>511.10513299000002</v>
      </c>
    </row>
    <row r="47" spans="1:4" s="37" customFormat="1">
      <c r="A47" s="57" t="s">
        <v>132</v>
      </c>
      <c r="B47" s="54">
        <v>397.74883773999954</v>
      </c>
    </row>
    <row r="48" spans="1:4" s="37" customFormat="1">
      <c r="A48" s="57" t="s">
        <v>60</v>
      </c>
      <c r="B48" s="54">
        <v>8402.8792754599999</v>
      </c>
    </row>
    <row r="49" spans="1:2" s="37" customFormat="1">
      <c r="A49" s="57" t="s">
        <v>134</v>
      </c>
      <c r="B49" s="54">
        <v>777.84104184000171</v>
      </c>
    </row>
    <row r="50" spans="1:2" s="34" customFormat="1">
      <c r="A50" s="21" t="s">
        <v>61</v>
      </c>
      <c r="B50" s="70">
        <v>12458.759331290001</v>
      </c>
    </row>
    <row r="51" spans="1:2" s="37" customFormat="1">
      <c r="A51" s="21"/>
      <c r="B51" s="70"/>
    </row>
    <row r="52" spans="1:2" s="37" customFormat="1">
      <c r="A52" s="35" t="s">
        <v>135</v>
      </c>
      <c r="B52" s="68">
        <v>-9121.4936479800053</v>
      </c>
    </row>
    <row r="53" spans="1:2" s="37" customFormat="1">
      <c r="A53" s="57" t="s">
        <v>136</v>
      </c>
      <c r="B53" s="54">
        <v>-5351.5348879200001</v>
      </c>
    </row>
    <row r="54" spans="1:2" s="37" customFormat="1">
      <c r="A54" s="57" t="s">
        <v>64</v>
      </c>
      <c r="B54" s="54">
        <v>-1206.1486848400002</v>
      </c>
    </row>
    <row r="55" spans="1:2" s="37" customFormat="1" ht="15.75" customHeight="1">
      <c r="A55" s="57" t="s">
        <v>65</v>
      </c>
      <c r="B55" s="54">
        <v>-48.574417330000003</v>
      </c>
    </row>
    <row r="56" spans="1:2" s="37" customFormat="1" ht="15.75" customHeight="1">
      <c r="A56" s="57" t="s">
        <v>640</v>
      </c>
      <c r="B56" s="54">
        <v>0</v>
      </c>
    </row>
    <row r="57" spans="1:2" s="37" customFormat="1">
      <c r="A57" s="57" t="s">
        <v>137</v>
      </c>
      <c r="B57" s="54">
        <v>-415.66580563000093</v>
      </c>
    </row>
    <row r="58" spans="1:2" s="37" customFormat="1">
      <c r="A58" s="57" t="s">
        <v>138</v>
      </c>
      <c r="B58" s="54">
        <v>-2099.5698522600001</v>
      </c>
    </row>
    <row r="59" spans="1:2" s="37" customFormat="1">
      <c r="A59" s="35" t="s">
        <v>738</v>
      </c>
      <c r="B59" s="68">
        <v>-3337.2656840899995</v>
      </c>
    </row>
    <row r="60" spans="1:2" s="34" customFormat="1">
      <c r="A60" s="21" t="s">
        <v>79</v>
      </c>
      <c r="B60" s="70">
        <v>-12458.759332070005</v>
      </c>
    </row>
    <row r="62" spans="1:2" ht="77.25">
      <c r="A62" s="156" t="s">
        <v>279</v>
      </c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F66"/>
  <sheetViews>
    <sheetView showGridLines="0" zoomScale="90" zoomScaleNormal="90" workbookViewId="0">
      <pane xSplit="1" ySplit="8" topLeftCell="V9" activePane="bottomRight" state="frozen"/>
      <selection sqref="A1:XFD1048576"/>
      <selection pane="topRight" sqref="A1:XFD1048576"/>
      <selection pane="bottomLeft" sqref="A1:XFD1048576"/>
      <selection pane="bottomRight" activeCell="AD19" sqref="AD19"/>
    </sheetView>
  </sheetViews>
  <sheetFormatPr defaultColWidth="9.140625" defaultRowHeight="15"/>
  <cols>
    <col min="1" max="1" width="48.7109375" style="5" customWidth="1"/>
    <col min="2" max="2" width="9.5703125" style="5" bestFit="1" customWidth="1"/>
    <col min="3" max="3" width="9.28515625" style="5" bestFit="1" customWidth="1"/>
    <col min="4" max="4" width="8.42578125" style="5" bestFit="1" customWidth="1"/>
    <col min="5" max="5" width="9.7109375" style="5" bestFit="1" customWidth="1"/>
    <col min="6" max="6" width="9.5703125" style="5" bestFit="1" customWidth="1"/>
    <col min="7" max="7" width="9.28515625" style="5" bestFit="1" customWidth="1"/>
    <col min="8" max="8" width="8.42578125" style="5" bestFit="1" customWidth="1"/>
    <col min="9" max="9" width="9.7109375" style="5" bestFit="1" customWidth="1"/>
    <col min="10" max="10" width="9.5703125" style="5" bestFit="1" customWidth="1"/>
    <col min="11" max="11" width="9.28515625" style="5" bestFit="1" customWidth="1"/>
    <col min="12" max="12" width="8.42578125" style="5" bestFit="1" customWidth="1"/>
    <col min="13" max="13" width="9.7109375" style="5" bestFit="1" customWidth="1"/>
    <col min="14" max="14" width="9.5703125" style="5" bestFit="1" customWidth="1"/>
    <col min="15" max="15" width="9.28515625" style="5" bestFit="1" customWidth="1"/>
    <col min="16" max="16" width="8.42578125" style="5" bestFit="1" customWidth="1"/>
    <col min="17" max="17" width="9.7109375" style="5" bestFit="1" customWidth="1"/>
    <col min="18" max="18" width="9.5703125" style="5" bestFit="1" customWidth="1"/>
    <col min="19" max="19" width="9.28515625" style="5" bestFit="1" customWidth="1"/>
    <col min="20" max="20" width="8.42578125" style="5" bestFit="1" customWidth="1"/>
    <col min="21" max="21" width="9.7109375" style="5" bestFit="1" customWidth="1"/>
    <col min="22" max="22" width="9.5703125" style="5" bestFit="1" customWidth="1"/>
    <col min="23" max="23" width="9.28515625" style="5" bestFit="1" customWidth="1"/>
    <col min="24" max="24" width="8.42578125" style="5" bestFit="1" customWidth="1"/>
    <col min="25" max="25" width="9.42578125" style="5" customWidth="1"/>
    <col min="26" max="30" width="9.5703125" style="5" bestFit="1" customWidth="1"/>
    <col min="31" max="32" width="11" style="5" bestFit="1" customWidth="1"/>
    <col min="33" max="16384" width="9.140625" style="5"/>
  </cols>
  <sheetData>
    <row r="1" spans="1:32"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</row>
    <row r="6" spans="1:32">
      <c r="A6" s="61"/>
      <c r="B6" s="61"/>
      <c r="C6" s="61"/>
      <c r="D6" s="61"/>
      <c r="E6" s="61"/>
      <c r="F6" s="61"/>
      <c r="G6" s="61"/>
      <c r="H6" s="61"/>
      <c r="I6" s="61"/>
    </row>
    <row r="7" spans="1:32">
      <c r="A7" s="151" t="s">
        <v>209</v>
      </c>
      <c r="B7" s="366" t="s">
        <v>378</v>
      </c>
      <c r="C7" s="366" t="s">
        <v>379</v>
      </c>
      <c r="D7" s="366" t="s">
        <v>380</v>
      </c>
      <c r="E7" s="366" t="s">
        <v>381</v>
      </c>
      <c r="F7" s="366" t="s">
        <v>2</v>
      </c>
      <c r="G7" s="366" t="s">
        <v>3</v>
      </c>
      <c r="H7" s="366" t="s">
        <v>4</v>
      </c>
      <c r="I7" s="366" t="s">
        <v>5</v>
      </c>
      <c r="J7" s="366" t="s">
        <v>6</v>
      </c>
      <c r="K7" s="366" t="s">
        <v>7</v>
      </c>
      <c r="L7" s="366" t="s">
        <v>8</v>
      </c>
      <c r="M7" s="366" t="s">
        <v>9</v>
      </c>
      <c r="N7" s="366" t="s">
        <v>344</v>
      </c>
      <c r="O7" s="366" t="s">
        <v>349</v>
      </c>
      <c r="P7" s="366" t="s">
        <v>356</v>
      </c>
      <c r="Q7" s="366" t="s">
        <v>394</v>
      </c>
      <c r="R7" s="366" t="s">
        <v>397</v>
      </c>
      <c r="S7" s="366" t="s">
        <v>409</v>
      </c>
      <c r="T7" s="366" t="s">
        <v>414</v>
      </c>
      <c r="U7" s="366" t="s">
        <v>420</v>
      </c>
      <c r="V7" s="366" t="s">
        <v>423</v>
      </c>
      <c r="W7" s="366" t="s">
        <v>426</v>
      </c>
      <c r="X7" s="366" t="s">
        <v>509</v>
      </c>
      <c r="Y7" s="366" t="s">
        <v>625</v>
      </c>
      <c r="Z7" s="366" t="s">
        <v>629</v>
      </c>
      <c r="AA7" s="366" t="s">
        <v>641</v>
      </c>
      <c r="AB7" s="366" t="s">
        <v>702</v>
      </c>
      <c r="AC7" s="366" t="s">
        <v>716</v>
      </c>
      <c r="AD7" s="366" t="s">
        <v>722</v>
      </c>
    </row>
    <row r="8" spans="1:32" ht="15" customHeight="1">
      <c r="A8" s="151" t="s">
        <v>280</v>
      </c>
      <c r="B8" s="364" t="s">
        <v>11</v>
      </c>
      <c r="C8" s="364" t="s">
        <v>12</v>
      </c>
      <c r="D8" s="364" t="s">
        <v>13</v>
      </c>
      <c r="E8" s="364" t="s">
        <v>14</v>
      </c>
      <c r="F8" s="364" t="s">
        <v>11</v>
      </c>
      <c r="G8" s="364" t="s">
        <v>12</v>
      </c>
      <c r="H8" s="364" t="s">
        <v>13</v>
      </c>
      <c r="I8" s="364" t="s">
        <v>14</v>
      </c>
      <c r="J8" s="364" t="s">
        <v>11</v>
      </c>
      <c r="K8" s="364" t="s">
        <v>12</v>
      </c>
      <c r="L8" s="364" t="s">
        <v>13</v>
      </c>
      <c r="M8" s="364" t="s">
        <v>14</v>
      </c>
      <c r="N8" s="364" t="s">
        <v>11</v>
      </c>
      <c r="O8" s="364" t="s">
        <v>12</v>
      </c>
      <c r="P8" s="364" t="s">
        <v>13</v>
      </c>
      <c r="Q8" s="364" t="s">
        <v>14</v>
      </c>
      <c r="R8" s="364" t="s">
        <v>11</v>
      </c>
      <c r="S8" s="364" t="s">
        <v>12</v>
      </c>
      <c r="T8" s="364" t="s">
        <v>13</v>
      </c>
      <c r="U8" s="364" t="s">
        <v>14</v>
      </c>
      <c r="V8" s="364" t="s">
        <v>11</v>
      </c>
      <c r="W8" s="364" t="s">
        <v>12</v>
      </c>
      <c r="X8" s="364" t="s">
        <v>13</v>
      </c>
      <c r="Y8" s="364" t="s">
        <v>14</v>
      </c>
      <c r="Z8" s="364" t="s">
        <v>11</v>
      </c>
      <c r="AA8" s="364" t="s">
        <v>12</v>
      </c>
      <c r="AB8" s="364" t="s">
        <v>13</v>
      </c>
      <c r="AC8" s="364" t="s">
        <v>14</v>
      </c>
      <c r="AD8" s="364" t="s">
        <v>11</v>
      </c>
    </row>
    <row r="9" spans="1:32" s="6" customFormat="1" ht="18" customHeight="1">
      <c r="A9" s="24" t="s">
        <v>281</v>
      </c>
      <c r="B9" s="122">
        <v>72.5</v>
      </c>
      <c r="C9" s="122">
        <v>77.599999999999994</v>
      </c>
      <c r="D9" s="122">
        <v>84.9</v>
      </c>
      <c r="E9" s="122">
        <v>80.7</v>
      </c>
      <c r="F9" s="122">
        <v>91.533978719999993</v>
      </c>
      <c r="G9" s="122">
        <v>82.923801539999999</v>
      </c>
      <c r="H9" s="122">
        <v>88.462548210000008</v>
      </c>
      <c r="I9" s="229">
        <v>75.530357119999991</v>
      </c>
      <c r="J9" s="123">
        <v>71.17658394</v>
      </c>
      <c r="K9" s="123">
        <v>80.175065070000002</v>
      </c>
      <c r="L9" s="123">
        <v>89.327055090000002</v>
      </c>
      <c r="M9" s="123">
        <v>76.259</v>
      </c>
      <c r="N9" s="123">
        <v>76.934197960000006</v>
      </c>
      <c r="O9" s="123">
        <v>86.99275166000001</v>
      </c>
      <c r="P9" s="123">
        <v>83.902654340000012</v>
      </c>
      <c r="Q9" s="123">
        <v>81.055486099999982</v>
      </c>
      <c r="R9" s="123">
        <v>81.250643299999979</v>
      </c>
      <c r="S9" s="123">
        <v>92.358310030000013</v>
      </c>
      <c r="T9" s="123">
        <v>93.325258750000003</v>
      </c>
      <c r="U9" s="229">
        <v>80.939608834584106</v>
      </c>
      <c r="V9" s="229">
        <v>83.7</v>
      </c>
      <c r="W9" s="229">
        <v>87.8</v>
      </c>
      <c r="X9" s="229">
        <v>91.6</v>
      </c>
      <c r="Y9" s="229">
        <v>82.8</v>
      </c>
      <c r="Z9" s="229">
        <v>95.917593098893605</v>
      </c>
      <c r="AA9" s="229">
        <v>101.80464602000001</v>
      </c>
      <c r="AB9" s="229">
        <v>106.46022112520021</v>
      </c>
      <c r="AC9" s="229">
        <v>93.5</v>
      </c>
      <c r="AD9" s="229">
        <v>92.8</v>
      </c>
      <c r="AE9" s="431"/>
      <c r="AF9" s="431"/>
    </row>
    <row r="10" spans="1:32">
      <c r="A10" s="151" t="s">
        <v>120</v>
      </c>
      <c r="B10" s="366" t="s">
        <v>378</v>
      </c>
      <c r="C10" s="366" t="s">
        <v>379</v>
      </c>
      <c r="D10" s="366" t="s">
        <v>380</v>
      </c>
      <c r="E10" s="366" t="s">
        <v>381</v>
      </c>
      <c r="F10" s="366" t="s">
        <v>2</v>
      </c>
      <c r="G10" s="366" t="s">
        <v>3</v>
      </c>
      <c r="H10" s="366" t="s">
        <v>4</v>
      </c>
      <c r="I10" s="366" t="s">
        <v>5</v>
      </c>
      <c r="J10" s="366" t="s">
        <v>6</v>
      </c>
      <c r="K10" s="366" t="s">
        <v>7</v>
      </c>
      <c r="L10" s="366" t="s">
        <v>8</v>
      </c>
      <c r="M10" s="366" t="s">
        <v>9</v>
      </c>
      <c r="N10" s="366" t="s">
        <v>344</v>
      </c>
      <c r="O10" s="366" t="s">
        <v>349</v>
      </c>
      <c r="P10" s="366" t="s">
        <v>356</v>
      </c>
      <c r="Q10" s="366" t="s">
        <v>394</v>
      </c>
      <c r="R10" s="366" t="s">
        <v>397</v>
      </c>
      <c r="S10" s="366" t="s">
        <v>409</v>
      </c>
      <c r="T10" s="366" t="s">
        <v>414</v>
      </c>
      <c r="U10" s="366" t="s">
        <v>420</v>
      </c>
      <c r="V10" s="366" t="s">
        <v>423</v>
      </c>
      <c r="W10" s="366" t="s">
        <v>426</v>
      </c>
      <c r="X10" s="366" t="s">
        <v>509</v>
      </c>
      <c r="Y10" s="366" t="s">
        <v>625</v>
      </c>
      <c r="Z10" s="366" t="s">
        <v>629</v>
      </c>
      <c r="AA10" s="366" t="s">
        <v>641</v>
      </c>
      <c r="AB10" s="366" t="s">
        <v>702</v>
      </c>
      <c r="AC10" s="366" t="s">
        <v>716</v>
      </c>
      <c r="AD10" s="366" t="s">
        <v>722</v>
      </c>
    </row>
    <row r="11" spans="1:32" ht="15" customHeight="1">
      <c r="A11" s="151" t="s">
        <v>10</v>
      </c>
      <c r="B11" s="364" t="s">
        <v>11</v>
      </c>
      <c r="C11" s="364" t="s">
        <v>12</v>
      </c>
      <c r="D11" s="364" t="s">
        <v>13</v>
      </c>
      <c r="E11" s="364" t="s">
        <v>14</v>
      </c>
      <c r="F11" s="364" t="s">
        <v>11</v>
      </c>
      <c r="G11" s="364" t="s">
        <v>12</v>
      </c>
      <c r="H11" s="364" t="s">
        <v>13</v>
      </c>
      <c r="I11" s="364" t="s">
        <v>14</v>
      </c>
      <c r="J11" s="364" t="s">
        <v>11</v>
      </c>
      <c r="K11" s="364" t="s">
        <v>12</v>
      </c>
      <c r="L11" s="364" t="s">
        <v>13</v>
      </c>
      <c r="M11" s="364" t="s">
        <v>14</v>
      </c>
      <c r="N11" s="364" t="s">
        <v>11</v>
      </c>
      <c r="O11" s="364" t="s">
        <v>12</v>
      </c>
      <c r="P11" s="364" t="s">
        <v>13</v>
      </c>
      <c r="Q11" s="364" t="s">
        <v>14</v>
      </c>
      <c r="R11" s="364" t="s">
        <v>11</v>
      </c>
      <c r="S11" s="364" t="s">
        <v>12</v>
      </c>
      <c r="T11" s="364" t="s">
        <v>13</v>
      </c>
      <c r="U11" s="364" t="s">
        <v>14</v>
      </c>
      <c r="V11" s="364" t="s">
        <v>11</v>
      </c>
      <c r="W11" s="364" t="s">
        <v>12</v>
      </c>
      <c r="X11" s="364" t="s">
        <v>13</v>
      </c>
      <c r="Y11" s="364" t="s">
        <v>14</v>
      </c>
      <c r="Z11" s="364" t="s">
        <v>11</v>
      </c>
      <c r="AA11" s="364" t="s">
        <v>12</v>
      </c>
      <c r="AB11" s="364" t="s">
        <v>13</v>
      </c>
      <c r="AC11" s="364" t="s">
        <v>14</v>
      </c>
      <c r="AD11" s="364" t="s">
        <v>11</v>
      </c>
    </row>
    <row r="12" spans="1:32">
      <c r="A12" s="24" t="s">
        <v>121</v>
      </c>
      <c r="B12" s="226">
        <v>357.69937980000003</v>
      </c>
      <c r="C12" s="226">
        <v>386.05715167</v>
      </c>
      <c r="D12" s="226">
        <v>407.32051331999998</v>
      </c>
      <c r="E12" s="226">
        <v>391.82169653</v>
      </c>
      <c r="F12" s="226">
        <v>368.26855773</v>
      </c>
      <c r="G12" s="226">
        <v>403.94602935</v>
      </c>
      <c r="H12" s="122">
        <v>429.9</v>
      </c>
      <c r="I12" s="226">
        <v>400.13269701000002</v>
      </c>
      <c r="J12" s="66">
        <v>379.84330763999998</v>
      </c>
      <c r="K12" s="66">
        <v>424.08790020999999</v>
      </c>
      <c r="L12" s="122">
        <v>484.22582395000001</v>
      </c>
      <c r="M12" s="122">
        <v>463.57128392999999</v>
      </c>
      <c r="N12" s="122">
        <v>479.12469754</v>
      </c>
      <c r="O12" s="66">
        <v>488.99166280000003</v>
      </c>
      <c r="P12" s="122">
        <v>463.58142757000002</v>
      </c>
      <c r="Q12" s="122">
        <v>451.97660980000001</v>
      </c>
      <c r="R12" s="122">
        <v>446.69646951999999</v>
      </c>
      <c r="S12" s="122">
        <v>511.46600439999997</v>
      </c>
      <c r="T12" s="122">
        <v>534.31819050000001</v>
      </c>
      <c r="U12" s="226">
        <v>637.04186854</v>
      </c>
      <c r="V12" s="122">
        <v>724.57207321999999</v>
      </c>
      <c r="W12" s="226">
        <v>826.67333699000005</v>
      </c>
      <c r="X12" s="217">
        <v>1011.5163305100003</v>
      </c>
      <c r="Y12" s="217">
        <v>887.18700000000001</v>
      </c>
      <c r="Z12" s="226">
        <v>1034.3407935500004</v>
      </c>
      <c r="AA12" s="226">
        <v>1004.48262216</v>
      </c>
      <c r="AB12" s="226">
        <v>1100.7258004499993</v>
      </c>
      <c r="AC12" s="226">
        <v>906.74699473999988</v>
      </c>
      <c r="AD12" s="226">
        <v>1031.1663642700003</v>
      </c>
    </row>
    <row r="13" spans="1:32">
      <c r="A13" s="24" t="s">
        <v>282</v>
      </c>
      <c r="B13" s="226">
        <v>-257.80563832000001</v>
      </c>
      <c r="C13" s="226">
        <v>-283.33194075</v>
      </c>
      <c r="D13" s="226">
        <v>-311.02796044999997</v>
      </c>
      <c r="E13" s="226">
        <v>-306.17154592000003</v>
      </c>
      <c r="F13" s="226">
        <v>-289.99675055</v>
      </c>
      <c r="G13" s="226">
        <v>-315.14602864</v>
      </c>
      <c r="H13" s="122">
        <v>-333</v>
      </c>
      <c r="I13" s="226">
        <v>-309.70597777999996</v>
      </c>
      <c r="J13" s="66">
        <v>-288.57520116000001</v>
      </c>
      <c r="K13" s="66">
        <v>-314.26123029000001</v>
      </c>
      <c r="L13" s="122">
        <v>-367.11098526999996</v>
      </c>
      <c r="M13" s="122">
        <v>-352.37853036000001</v>
      </c>
      <c r="N13" s="122">
        <v>-371.94410516000005</v>
      </c>
      <c r="O13" s="66">
        <v>-369.33671418</v>
      </c>
      <c r="P13" s="122">
        <v>-339.90258008999996</v>
      </c>
      <c r="Q13" s="122">
        <v>-317.56764454</v>
      </c>
      <c r="R13" s="122">
        <v>-313.98667644</v>
      </c>
      <c r="S13" s="122">
        <v>-354.42852911</v>
      </c>
      <c r="T13" s="122">
        <v>-384.18966926000002</v>
      </c>
      <c r="U13" s="226">
        <v>-493.05230193</v>
      </c>
      <c r="V13" s="122">
        <v>-578.49663398999996</v>
      </c>
      <c r="W13" s="226">
        <v>-666.06536062999999</v>
      </c>
      <c r="X13" s="217">
        <v>-839.09669818999953</v>
      </c>
      <c r="Y13" s="217">
        <v>-697.42499999999995</v>
      </c>
      <c r="Z13" s="226">
        <v>-826.35782132000008</v>
      </c>
      <c r="AA13" s="226">
        <v>-784.92148923000013</v>
      </c>
      <c r="AB13" s="226">
        <v>-875.21566383999993</v>
      </c>
      <c r="AC13" s="226">
        <v>-699.24985850999997</v>
      </c>
      <c r="AD13" s="226">
        <v>-804.73805359999994</v>
      </c>
    </row>
    <row r="14" spans="1:32">
      <c r="A14" s="24" t="s">
        <v>123</v>
      </c>
      <c r="B14" s="226">
        <v>99.893741480000003</v>
      </c>
      <c r="C14" s="226">
        <v>102.72521091999999</v>
      </c>
      <c r="D14" s="226">
        <v>96.292552870000009</v>
      </c>
      <c r="E14" s="226">
        <v>85.650150609999997</v>
      </c>
      <c r="F14" s="226">
        <v>78.27180718000001</v>
      </c>
      <c r="G14" s="226">
        <v>88.800000709999992</v>
      </c>
      <c r="H14" s="122">
        <v>96.9</v>
      </c>
      <c r="I14" s="226">
        <v>90.426719230000003</v>
      </c>
      <c r="J14" s="66">
        <v>91.26810648</v>
      </c>
      <c r="K14" s="66">
        <v>109.82666992</v>
      </c>
      <c r="L14" s="122">
        <v>117.11483868000001</v>
      </c>
      <c r="M14" s="122">
        <v>111.19275356999999</v>
      </c>
      <c r="N14" s="122">
        <v>107.18059237999999</v>
      </c>
      <c r="O14" s="66">
        <v>119.65494862</v>
      </c>
      <c r="P14" s="122">
        <v>123.67884748</v>
      </c>
      <c r="Q14" s="122">
        <v>134.40896526</v>
      </c>
      <c r="R14" s="122">
        <v>132.70979308</v>
      </c>
      <c r="S14" s="122">
        <v>157.03747529</v>
      </c>
      <c r="T14" s="122">
        <v>150.12852124</v>
      </c>
      <c r="U14" s="226">
        <v>143.98956661000003</v>
      </c>
      <c r="V14" s="122">
        <v>146.07543923</v>
      </c>
      <c r="W14" s="226">
        <v>160.60797636000001</v>
      </c>
      <c r="X14" s="226">
        <v>172.4196323200008</v>
      </c>
      <c r="Y14" s="226">
        <v>189.762</v>
      </c>
      <c r="Z14" s="226">
        <v>207.98297223000031</v>
      </c>
      <c r="AA14" s="226">
        <v>219.56113292999987</v>
      </c>
      <c r="AB14" s="226">
        <v>225.51013660999934</v>
      </c>
      <c r="AC14" s="226">
        <v>207.49713622999991</v>
      </c>
      <c r="AD14" s="226">
        <v>226.42831067000031</v>
      </c>
      <c r="AE14" s="431"/>
    </row>
    <row r="15" spans="1:32">
      <c r="A15" s="28" t="s">
        <v>124</v>
      </c>
      <c r="B15" s="157">
        <v>0.27926730411401174</v>
      </c>
      <c r="C15" s="157">
        <v>0.26608809207557194</v>
      </c>
      <c r="D15" s="157">
        <v>0.23640486968146004</v>
      </c>
      <c r="E15" s="157">
        <v>0.21859471123861604</v>
      </c>
      <c r="F15" s="157">
        <v>0.21254002150622323</v>
      </c>
      <c r="G15" s="157">
        <v>0.21983134938320936</v>
      </c>
      <c r="H15" s="158">
        <v>0.22500000000000001</v>
      </c>
      <c r="I15" s="157">
        <v>0.22599182697568973</v>
      </c>
      <c r="J15" s="157">
        <v>0.2402783059337199</v>
      </c>
      <c r="K15" s="157">
        <v>0.25897147705844942</v>
      </c>
      <c r="L15" s="157">
        <v>0.24185996055446435</v>
      </c>
      <c r="M15" s="157">
        <v>0.2398611765322165</v>
      </c>
      <c r="N15" s="157">
        <v>0.22370082972199937</v>
      </c>
      <c r="O15" s="157">
        <v>0.24469731842634596</v>
      </c>
      <c r="P15" s="157">
        <v>0.26678991030399873</v>
      </c>
      <c r="Q15" s="157">
        <v>0.29738035629648196</v>
      </c>
      <c r="R15" s="157">
        <v>0.29709165425597384</v>
      </c>
      <c r="S15" s="157">
        <v>0.30703404319945066</v>
      </c>
      <c r="T15" s="157">
        <v>0.28097213216625461</v>
      </c>
      <c r="U15" s="157">
        <v>0.22602841935648832</v>
      </c>
      <c r="V15" s="157">
        <v>0.20160235900459206</v>
      </c>
      <c r="W15" s="157">
        <v>0.19428227471904397</v>
      </c>
      <c r="X15" s="157">
        <v>0.17045659780210159</v>
      </c>
      <c r="Y15" s="157">
        <v>0.214</v>
      </c>
      <c r="Z15" s="157">
        <v>0.20107780097908934</v>
      </c>
      <c r="AA15" s="157">
        <v>0.21858131548146073</v>
      </c>
      <c r="AB15" s="157">
        <v>0.20487403540264629</v>
      </c>
      <c r="AC15" s="157">
        <v>0.22883686125642747</v>
      </c>
      <c r="AD15" s="157">
        <v>0.21958465531437021</v>
      </c>
    </row>
    <row r="16" spans="1:32" s="27" customFormat="1">
      <c r="A16" s="24" t="s">
        <v>126</v>
      </c>
      <c r="B16" s="226">
        <v>-46.958834020000005</v>
      </c>
      <c r="C16" s="226">
        <v>-59.114711590000006</v>
      </c>
      <c r="D16" s="226">
        <v>-64.277130720000002</v>
      </c>
      <c r="E16" s="226">
        <v>-58.157553049999997</v>
      </c>
      <c r="F16" s="226">
        <v>-56.286334670000002</v>
      </c>
      <c r="G16" s="226">
        <v>-65.865155959999996</v>
      </c>
      <c r="H16" s="122">
        <v>-64.528824889999996</v>
      </c>
      <c r="I16" s="226">
        <v>-58.546316659999995</v>
      </c>
      <c r="J16" s="66">
        <v>-64.804618539999993</v>
      </c>
      <c r="K16" s="66">
        <v>-70.380163719999999</v>
      </c>
      <c r="L16" s="122">
        <v>-74.595426849999996</v>
      </c>
      <c r="M16" s="122">
        <v>-81.868501409999993</v>
      </c>
      <c r="N16" s="122">
        <v>-83.973750699999997</v>
      </c>
      <c r="O16" s="66">
        <v>-95.368404349999992</v>
      </c>
      <c r="P16" s="122">
        <v>-92.089087989999996</v>
      </c>
      <c r="Q16" s="122">
        <v>-90.613985079999992</v>
      </c>
      <c r="R16" s="122">
        <v>-87.389054150000007</v>
      </c>
      <c r="S16" s="122">
        <v>-99.901755099999988</v>
      </c>
      <c r="T16" s="122">
        <v>-96.630099430000001</v>
      </c>
      <c r="U16" s="226">
        <v>-102.78401074999999</v>
      </c>
      <c r="V16" s="122">
        <v>-86.776858260000012</v>
      </c>
      <c r="W16" s="226">
        <v>-93.033804500000002</v>
      </c>
      <c r="X16" s="226">
        <v>-97.683498229999941</v>
      </c>
      <c r="Y16" s="226">
        <v>-115.82299999999999</v>
      </c>
      <c r="Z16" s="226">
        <v>-112.02411839999999</v>
      </c>
      <c r="AA16" s="226">
        <v>-120.74290642999996</v>
      </c>
      <c r="AB16" s="226">
        <v>-136.48327829000002</v>
      </c>
      <c r="AC16" s="226">
        <v>-123.23134033999999</v>
      </c>
      <c r="AD16" s="226">
        <v>-119.62274901999996</v>
      </c>
      <c r="AE16" s="431"/>
    </row>
    <row r="17" spans="1:31" s="27" customFormat="1">
      <c r="A17" s="24" t="s">
        <v>127</v>
      </c>
      <c r="B17" s="226">
        <v>-20.59362054</v>
      </c>
      <c r="C17" s="226">
        <v>-15.29283233</v>
      </c>
      <c r="D17" s="226">
        <v>-19.208372969999999</v>
      </c>
      <c r="E17" s="226">
        <v>-18.05116598</v>
      </c>
      <c r="F17" s="226">
        <v>-17.370185450000001</v>
      </c>
      <c r="G17" s="226">
        <v>-16.42150277</v>
      </c>
      <c r="H17" s="122">
        <v>-17.686981020000001</v>
      </c>
      <c r="I17" s="226">
        <v>-19.20523158</v>
      </c>
      <c r="J17" s="66">
        <v>-16.14663329</v>
      </c>
      <c r="K17" s="66">
        <v>-17.385414179999998</v>
      </c>
      <c r="L17" s="122">
        <v>-18.481564120000002</v>
      </c>
      <c r="M17" s="122">
        <v>-25.652132909999999</v>
      </c>
      <c r="N17" s="122">
        <v>-18.79275805</v>
      </c>
      <c r="O17" s="66">
        <v>-16.947390250000002</v>
      </c>
      <c r="P17" s="122">
        <v>-17.74194554</v>
      </c>
      <c r="Q17" s="122">
        <v>-19.871147710000002</v>
      </c>
      <c r="R17" s="122">
        <v>-20.21868297</v>
      </c>
      <c r="S17" s="122">
        <v>-21.174981429999999</v>
      </c>
      <c r="T17" s="122">
        <v>-23.364430039999998</v>
      </c>
      <c r="U17" s="226">
        <v>-29.244374860000001</v>
      </c>
      <c r="V17" s="122">
        <v>-22.642950219999999</v>
      </c>
      <c r="W17" s="226">
        <v>-36.792223119999996</v>
      </c>
      <c r="X17" s="226">
        <v>-33.001168080000006</v>
      </c>
      <c r="Y17" s="226">
        <v>-39.9</v>
      </c>
      <c r="Z17" s="226">
        <v>-37.643211340000001</v>
      </c>
      <c r="AA17" s="226">
        <v>-39.713194959999996</v>
      </c>
      <c r="AB17" s="226">
        <v>-45.125727750000003</v>
      </c>
      <c r="AC17" s="226">
        <v>-50.730024970000024</v>
      </c>
      <c r="AD17" s="226">
        <v>-46.669678020000013</v>
      </c>
      <c r="AE17" s="431"/>
    </row>
    <row r="18" spans="1:31" s="27" customFormat="1">
      <c r="A18" s="24" t="s">
        <v>128</v>
      </c>
      <c r="B18" s="226">
        <v>-2.4867896099999998</v>
      </c>
      <c r="C18" s="226">
        <v>-5.5762730300000003</v>
      </c>
      <c r="D18" s="226">
        <v>2.3834641099999998</v>
      </c>
      <c r="E18" s="226">
        <v>-2.2954262200000004</v>
      </c>
      <c r="F18" s="226">
        <v>0.40987784000000005</v>
      </c>
      <c r="G18" s="226">
        <v>-0.24020810000000001</v>
      </c>
      <c r="H18" s="122">
        <v>0.41597297999999999</v>
      </c>
      <c r="I18" s="226">
        <v>0.44598589</v>
      </c>
      <c r="J18" s="66">
        <v>0.15995555</v>
      </c>
      <c r="K18" s="66">
        <v>0.21372431</v>
      </c>
      <c r="L18" s="122">
        <v>0.38526826000000003</v>
      </c>
      <c r="M18" s="122">
        <v>1.4356557299999999</v>
      </c>
      <c r="N18" s="122">
        <v>1.7014246499999999</v>
      </c>
      <c r="O18" s="66">
        <v>0.15317938</v>
      </c>
      <c r="P18" s="122">
        <v>0.18206913</v>
      </c>
      <c r="Q18" s="122">
        <v>5.48645082</v>
      </c>
      <c r="R18" s="122">
        <v>0.14764782999999998</v>
      </c>
      <c r="S18" s="122">
        <v>-0.31562641999999996</v>
      </c>
      <c r="T18" s="122">
        <v>-3.7379183599999997</v>
      </c>
      <c r="U18" s="226">
        <v>0.2270722</v>
      </c>
      <c r="V18" s="122">
        <v>-1.10927175</v>
      </c>
      <c r="W18" s="226">
        <v>-2.9861265600000002</v>
      </c>
      <c r="X18" s="226">
        <v>-0.10990508999999984</v>
      </c>
      <c r="Y18" s="226">
        <v>6.5970000000000004</v>
      </c>
      <c r="Z18" s="226">
        <v>1.0382695200000003</v>
      </c>
      <c r="AA18" s="226">
        <v>-0.96921407000000048</v>
      </c>
      <c r="AB18" s="226">
        <v>-9.3494309999999761E-2</v>
      </c>
      <c r="AC18" s="226">
        <v>31.828689470000011</v>
      </c>
      <c r="AD18" s="226">
        <v>28.339902480000003</v>
      </c>
      <c r="AE18" s="431"/>
    </row>
    <row r="19" spans="1:31" s="27" customFormat="1">
      <c r="A19" s="24"/>
      <c r="B19" s="24"/>
      <c r="C19" s="24"/>
      <c r="D19" s="24"/>
      <c r="E19" s="24"/>
      <c r="F19" s="24"/>
      <c r="G19" s="24"/>
      <c r="H19" s="24"/>
      <c r="I19" s="24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226"/>
      <c r="V19" s="122"/>
      <c r="W19" s="226"/>
      <c r="X19" s="226"/>
      <c r="Y19" s="226"/>
      <c r="Z19" s="226"/>
      <c r="AA19" s="226"/>
      <c r="AB19" s="226"/>
      <c r="AC19" s="226"/>
      <c r="AD19" s="226"/>
    </row>
    <row r="20" spans="1:31" s="27" customFormat="1">
      <c r="A20" s="18" t="s">
        <v>361</v>
      </c>
      <c r="B20" s="18"/>
      <c r="C20" s="18"/>
      <c r="D20" s="18"/>
      <c r="E20" s="18"/>
      <c r="F20" s="18"/>
      <c r="G20" s="18"/>
      <c r="H20" s="18"/>
      <c r="I20" s="18"/>
      <c r="J20" s="225">
        <v>-2.2132527700000018</v>
      </c>
      <c r="K20" s="225">
        <v>-3.6339556599999998</v>
      </c>
      <c r="L20" s="225">
        <v>-11.665646840000006</v>
      </c>
      <c r="M20" s="225">
        <v>-8.886271967047902</v>
      </c>
      <c r="N20" s="225">
        <v>-11.443955089999999</v>
      </c>
      <c r="O20" s="225">
        <v>-17.707064489999997</v>
      </c>
      <c r="P20" s="225">
        <v>-14.333635289999998</v>
      </c>
      <c r="Q20" s="225">
        <v>-12.282058660000001</v>
      </c>
      <c r="R20" s="225">
        <v>-10.348130960000001</v>
      </c>
      <c r="S20" s="225">
        <v>-9.0856726899999991</v>
      </c>
      <c r="T20" s="225">
        <v>-7.4315132699999999</v>
      </c>
      <c r="U20" s="225">
        <v>-7.4466315999999999</v>
      </c>
      <c r="V20" s="93">
        <v>-8.8667209700000011</v>
      </c>
      <c r="W20" s="225">
        <v>-10.059602609999999</v>
      </c>
      <c r="X20" s="225">
        <v>-14.128947559999997</v>
      </c>
      <c r="Y20" s="225">
        <v>-12.92</v>
      </c>
      <c r="Z20" s="225">
        <v>-10.638516370000007</v>
      </c>
      <c r="AA20" s="225">
        <v>-15.521807350000001</v>
      </c>
      <c r="AB20" s="225">
        <v>15.620262050000003</v>
      </c>
      <c r="AC20" s="225">
        <v>-10.893326149999998</v>
      </c>
      <c r="AD20" s="225">
        <v>-17.664291030000005</v>
      </c>
    </row>
    <row r="21" spans="1:31" s="27" customFormat="1">
      <c r="A21" s="18" t="s">
        <v>362</v>
      </c>
      <c r="B21" s="18"/>
      <c r="C21" s="18"/>
      <c r="D21" s="18"/>
      <c r="E21" s="18"/>
      <c r="F21" s="18"/>
      <c r="G21" s="18"/>
      <c r="H21" s="18"/>
      <c r="I21" s="18"/>
      <c r="J21" s="225">
        <v>7.035364999999999E-2</v>
      </c>
      <c r="K21" s="225">
        <v>2.2001017633331343E-2</v>
      </c>
      <c r="L21" s="225">
        <v>2.4417298752430993E-2</v>
      </c>
      <c r="M21" s="225">
        <v>3.5066550819198995E-2</v>
      </c>
      <c r="N21" s="225">
        <v>2.2326300000000002E-3</v>
      </c>
      <c r="O21" s="225">
        <v>0</v>
      </c>
      <c r="P21" s="225">
        <v>9.8367740000000009E-2</v>
      </c>
      <c r="Q21" s="225">
        <v>1.32208543</v>
      </c>
      <c r="R21" s="225">
        <v>2.1199317400000002</v>
      </c>
      <c r="S21" s="225">
        <v>0.55744579000000005</v>
      </c>
      <c r="T21" s="225">
        <v>0.42374597999999997</v>
      </c>
      <c r="U21" s="225">
        <v>0.56930325000000004</v>
      </c>
      <c r="V21" s="93">
        <v>0.54774385000000003</v>
      </c>
      <c r="W21" s="225">
        <v>1.24578181</v>
      </c>
      <c r="X21" s="225">
        <v>0.67664144999999976</v>
      </c>
      <c r="Y21" s="225">
        <v>1.1850000000000001</v>
      </c>
      <c r="Z21" s="225">
        <v>1.4670997699999999</v>
      </c>
      <c r="AA21" s="225">
        <v>1.1452315199999998</v>
      </c>
      <c r="AB21" s="225">
        <v>5.8719185500000002</v>
      </c>
      <c r="AC21" s="225">
        <v>3.4973103199999995</v>
      </c>
      <c r="AD21" s="225">
        <v>2.49688716</v>
      </c>
    </row>
    <row r="22" spans="1:31" s="27" customFormat="1">
      <c r="A22" s="224" t="s">
        <v>363</v>
      </c>
      <c r="B22" s="224"/>
      <c r="C22" s="224"/>
      <c r="D22" s="224"/>
      <c r="E22" s="224"/>
      <c r="F22" s="224"/>
      <c r="G22" s="224"/>
      <c r="H22" s="224"/>
      <c r="I22" s="224"/>
      <c r="J22" s="226">
        <v>-2.1428991200000018</v>
      </c>
      <c r="K22" s="226">
        <v>-3.6119546423666682</v>
      </c>
      <c r="L22" s="226">
        <v>-11.641229541247576</v>
      </c>
      <c r="M22" s="226">
        <v>-8.8512054162287033</v>
      </c>
      <c r="N22" s="226">
        <v>-11.441722459999999</v>
      </c>
      <c r="O22" s="226">
        <v>-17.707064489999997</v>
      </c>
      <c r="P22" s="226">
        <v>-14.235267549999998</v>
      </c>
      <c r="Q22" s="226">
        <v>-10.959973230000001</v>
      </c>
      <c r="R22" s="226">
        <v>-8.2281992200000005</v>
      </c>
      <c r="S22" s="226">
        <v>-8.5282268999999999</v>
      </c>
      <c r="T22" s="226">
        <v>-7.0077672900000003</v>
      </c>
      <c r="U22" s="226">
        <v>-6.87732835</v>
      </c>
      <c r="V22" s="122">
        <v>-8.3189771200000013</v>
      </c>
      <c r="W22" s="226">
        <v>-8.8138207999999985</v>
      </c>
      <c r="X22" s="226">
        <v>-13.452306109999997</v>
      </c>
      <c r="Y22" s="226">
        <v>-11.736000000000001</v>
      </c>
      <c r="Z22" s="226">
        <v>-9.1714166000000077</v>
      </c>
      <c r="AA22" s="226">
        <v>-14.376575830000002</v>
      </c>
      <c r="AB22" s="226">
        <v>21.492180600000005</v>
      </c>
      <c r="AC22" s="226">
        <v>-7.3960158299999987</v>
      </c>
      <c r="AD22" s="226">
        <v>-15.167403870000005</v>
      </c>
    </row>
    <row r="23" spans="1:31" s="27" customFormat="1">
      <c r="A23" s="18" t="s">
        <v>364</v>
      </c>
      <c r="B23" s="18"/>
      <c r="C23" s="18"/>
      <c r="D23" s="18"/>
      <c r="E23" s="18"/>
      <c r="F23" s="18"/>
      <c r="G23" s="18"/>
      <c r="H23" s="18"/>
      <c r="I23" s="18"/>
      <c r="J23" s="225">
        <v>7.6479005399999114</v>
      </c>
      <c r="K23" s="225">
        <v>-7.0817011523863211</v>
      </c>
      <c r="L23" s="225">
        <v>0.13868921438632606</v>
      </c>
      <c r="M23" s="225">
        <v>-75.472587752111309</v>
      </c>
      <c r="N23" s="225">
        <v>-6.4010124200000025</v>
      </c>
      <c r="O23" s="225">
        <v>-6.4350980400000033</v>
      </c>
      <c r="P23" s="225">
        <v>-0.84373417000000295</v>
      </c>
      <c r="Q23" s="225">
        <v>-6.1216561900000013</v>
      </c>
      <c r="R23" s="225">
        <v>-11.0134662</v>
      </c>
      <c r="S23" s="225">
        <v>3.6525777899999996</v>
      </c>
      <c r="T23" s="225">
        <v>-5.8651093999999997</v>
      </c>
      <c r="U23" s="225">
        <v>-1.8462119999999693E-2</v>
      </c>
      <c r="V23" s="93">
        <v>-0.30791928000000013</v>
      </c>
      <c r="W23" s="225">
        <v>14.327753469999999</v>
      </c>
      <c r="X23" s="225">
        <v>3.2587773500000035</v>
      </c>
      <c r="Y23" s="225">
        <v>-5.8150000000000004</v>
      </c>
      <c r="Z23" s="225">
        <v>6.6078634100000153</v>
      </c>
      <c r="AA23" s="225">
        <v>28.133015490000005</v>
      </c>
      <c r="AB23" s="225">
        <v>-72.37152888</v>
      </c>
      <c r="AC23" s="225">
        <v>-48.35396718999997</v>
      </c>
      <c r="AD23" s="225">
        <v>-23.502887539999989</v>
      </c>
    </row>
    <row r="24" spans="1:31" s="27" customFormat="1">
      <c r="A24" s="18" t="s">
        <v>365</v>
      </c>
      <c r="B24" s="18"/>
      <c r="C24" s="18"/>
      <c r="D24" s="18"/>
      <c r="E24" s="18"/>
      <c r="F24" s="18"/>
      <c r="G24" s="18"/>
      <c r="H24" s="18"/>
      <c r="I24" s="18"/>
      <c r="J24" s="225">
        <v>-1.7357252200000002</v>
      </c>
      <c r="K24" s="225">
        <v>-2.071676509140743</v>
      </c>
      <c r="L24" s="225">
        <v>-2.053900868597081</v>
      </c>
      <c r="M24" s="225">
        <v>-2.9834506383076764</v>
      </c>
      <c r="N24" s="225">
        <v>-1.0713010900000002</v>
      </c>
      <c r="O24" s="225">
        <v>-1.2094107000000001</v>
      </c>
      <c r="P24" s="225">
        <v>-0.48298891999999999</v>
      </c>
      <c r="Q24" s="225">
        <v>-0.39151249999999999</v>
      </c>
      <c r="R24" s="225">
        <v>-0.55733374000000002</v>
      </c>
      <c r="S24" s="225">
        <v>0.49889254</v>
      </c>
      <c r="T24" s="225">
        <v>0.40023244000000002</v>
      </c>
      <c r="U24" s="225">
        <v>-10.826280179999999</v>
      </c>
      <c r="V24" s="93">
        <v>-0.40553432</v>
      </c>
      <c r="W24" s="225">
        <v>-0.17787327</v>
      </c>
      <c r="X24" s="225">
        <v>-0.43613534999999992</v>
      </c>
      <c r="Y24" s="225">
        <v>4.5970000000000004</v>
      </c>
      <c r="Z24" s="225">
        <v>-0.55488146000000005</v>
      </c>
      <c r="AA24" s="225">
        <v>-0.70760378000000002</v>
      </c>
      <c r="AB24" s="225">
        <v>0.22640675999999874</v>
      </c>
      <c r="AC24" s="225">
        <v>-0.32088631000000239</v>
      </c>
      <c r="AD24" s="225">
        <v>-0.37014917000000003</v>
      </c>
    </row>
    <row r="25" spans="1:31" s="27" customFormat="1">
      <c r="A25" s="24" t="s">
        <v>366</v>
      </c>
      <c r="B25" s="226">
        <v>-2.6190120600000002</v>
      </c>
      <c r="C25" s="226">
        <v>-4.6864322599999984</v>
      </c>
      <c r="D25" s="226">
        <v>-0.99702678000000144</v>
      </c>
      <c r="E25" s="226">
        <v>-3.388650570000002</v>
      </c>
      <c r="F25" s="226">
        <v>25.265645620000008</v>
      </c>
      <c r="G25" s="226">
        <v>21.92386226</v>
      </c>
      <c r="H25" s="226">
        <v>-7.9500000000000011</v>
      </c>
      <c r="I25" s="226">
        <v>-10.66101194</v>
      </c>
      <c r="J25" s="226">
        <v>3.7692761999999091</v>
      </c>
      <c r="K25" s="226">
        <v>-12.765332303893732</v>
      </c>
      <c r="L25" s="226">
        <v>-13.556441195458302</v>
      </c>
      <c r="M25" s="226">
        <v>-87.307243806647705</v>
      </c>
      <c r="N25" s="226">
        <v>-18.91403597</v>
      </c>
      <c r="O25" s="226">
        <v>-25.35157323</v>
      </c>
      <c r="P25" s="226">
        <v>-15.561990640000001</v>
      </c>
      <c r="Q25" s="226">
        <v>-17.473141920000003</v>
      </c>
      <c r="R25" s="226">
        <v>-19.798999160000001</v>
      </c>
      <c r="S25" s="226">
        <v>-4.3767565700000004</v>
      </c>
      <c r="T25" s="226">
        <v>-12.47264425</v>
      </c>
      <c r="U25" s="226">
        <v>-17.722070649999999</v>
      </c>
      <c r="V25" s="122">
        <v>-9.0324307200000007</v>
      </c>
      <c r="W25" s="226">
        <v>5.3360594000000008</v>
      </c>
      <c r="X25" s="226">
        <v>-10.629664109999993</v>
      </c>
      <c r="Y25" s="226">
        <v>-12.954000000000001</v>
      </c>
      <c r="Z25" s="226">
        <v>-3.1184346499999926</v>
      </c>
      <c r="AA25" s="226">
        <v>13.048835880000002</v>
      </c>
      <c r="AB25" s="226">
        <v>-50.652941519999999</v>
      </c>
      <c r="AC25" s="226">
        <v>-56.070869329999979</v>
      </c>
      <c r="AD25" s="226">
        <v>-39.040440579999995</v>
      </c>
    </row>
    <row r="26" spans="1:31" s="27" customFormat="1">
      <c r="A26" s="24"/>
      <c r="B26" s="24"/>
      <c r="C26" s="24"/>
      <c r="D26" s="24"/>
      <c r="E26" s="24"/>
      <c r="F26" s="24"/>
      <c r="G26" s="24"/>
      <c r="H26" s="24"/>
      <c r="I26" s="24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226"/>
      <c r="V26" s="122"/>
      <c r="W26" s="226"/>
      <c r="X26" s="226"/>
      <c r="Y26" s="226"/>
      <c r="Z26" s="226"/>
      <c r="AA26" s="226"/>
      <c r="AB26" s="226"/>
      <c r="AC26" s="226"/>
      <c r="AD26" s="226"/>
    </row>
    <row r="27" spans="1:31" s="25" customFormat="1">
      <c r="A27" s="26" t="s">
        <v>129</v>
      </c>
      <c r="B27" s="226">
        <v>-1.1000000000000001E-7</v>
      </c>
      <c r="C27" s="226">
        <v>1E-8</v>
      </c>
      <c r="D27" s="226">
        <v>-6.5338325999999993</v>
      </c>
      <c r="E27" s="226">
        <v>-1.27769573</v>
      </c>
      <c r="F27" s="226">
        <v>-1.29835594</v>
      </c>
      <c r="G27" s="226">
        <v>-2.0407662800000002</v>
      </c>
      <c r="H27" s="122">
        <v>-1.49750038</v>
      </c>
      <c r="I27" s="226">
        <v>-2.5043102300000002</v>
      </c>
      <c r="J27" s="66">
        <v>-4.9597225300000005</v>
      </c>
      <c r="K27" s="66">
        <v>-2.1307418999999999</v>
      </c>
      <c r="L27" s="122">
        <v>-2.4161982000000002</v>
      </c>
      <c r="M27" s="122">
        <v>-2.0896318300000001</v>
      </c>
      <c r="N27" s="122">
        <v>-0.86546758999999995</v>
      </c>
      <c r="O27" s="66">
        <v>-2.1565534500000001</v>
      </c>
      <c r="P27" s="122">
        <v>-1.5529845800000002</v>
      </c>
      <c r="Q27" s="122">
        <v>-5.1803852099999999</v>
      </c>
      <c r="R27" s="122">
        <v>-1.5787532399999999</v>
      </c>
      <c r="S27" s="122">
        <v>-2.56784736</v>
      </c>
      <c r="T27" s="122">
        <v>-1.45899387</v>
      </c>
      <c r="U27" s="226">
        <v>-2.05896474</v>
      </c>
      <c r="V27" s="122">
        <v>-5.0592364199999995</v>
      </c>
      <c r="W27" s="226">
        <v>9.2356932199999999</v>
      </c>
      <c r="X27" s="226">
        <v>-3.9462874899999973</v>
      </c>
      <c r="Y27" s="226">
        <v>-0.57899999999999996</v>
      </c>
      <c r="Z27" s="226">
        <v>1.7248545000000124</v>
      </c>
      <c r="AA27" s="226">
        <v>-0.77370913999998747</v>
      </c>
      <c r="AB27" s="226">
        <v>-2.3574599999968054E-2</v>
      </c>
      <c r="AC27" s="226">
        <v>-0.48831287000003293</v>
      </c>
      <c r="AD27" s="226">
        <v>6.8899999544082679E-6</v>
      </c>
    </row>
    <row r="28" spans="1:31" s="25" customFormat="1">
      <c r="A28" s="26" t="s">
        <v>31</v>
      </c>
      <c r="B28" s="226">
        <v>-13.92056331</v>
      </c>
      <c r="C28" s="226">
        <v>-6.8465371600000005</v>
      </c>
      <c r="D28" s="226">
        <v>-10.46409506</v>
      </c>
      <c r="E28" s="226">
        <v>-9.8642378599999994</v>
      </c>
      <c r="F28" s="226">
        <v>2.7756776200000002</v>
      </c>
      <c r="G28" s="226">
        <v>-10.44032004</v>
      </c>
      <c r="H28" s="122">
        <v>-1.9539420999999999</v>
      </c>
      <c r="I28" s="229">
        <v>-11.617852619999999</v>
      </c>
      <c r="J28" s="66">
        <v>-5.7041044800000007</v>
      </c>
      <c r="K28" s="66">
        <v>-3.3184932200000001</v>
      </c>
      <c r="L28" s="122">
        <v>-4.4843469599999999</v>
      </c>
      <c r="M28" s="122">
        <v>26.199817469999999</v>
      </c>
      <c r="N28" s="122">
        <v>0.56721158999999999</v>
      </c>
      <c r="O28" s="66">
        <v>4.0777297299999997</v>
      </c>
      <c r="P28" s="122">
        <v>-9.169687E-2</v>
      </c>
      <c r="Q28" s="122">
        <v>-4.8389189800000008</v>
      </c>
      <c r="R28" s="122">
        <v>-2.73804801</v>
      </c>
      <c r="S28" s="122">
        <v>-10.77496421</v>
      </c>
      <c r="T28" s="122">
        <v>-5.0138297999999999</v>
      </c>
      <c r="U28" s="226">
        <v>-1.61371139</v>
      </c>
      <c r="V28" s="122">
        <v>-8.4784221899999999</v>
      </c>
      <c r="W28" s="226">
        <v>-7.84612949</v>
      </c>
      <c r="X28" s="226">
        <v>-8.3478638200000006</v>
      </c>
      <c r="Y28" s="226">
        <v>-24.765999999999998</v>
      </c>
      <c r="Z28" s="226">
        <v>-15.370493190000003</v>
      </c>
      <c r="AA28" s="226">
        <v>-17.559559839999995</v>
      </c>
      <c r="AB28" s="226">
        <v>-1.8724650100000044</v>
      </c>
      <c r="AC28" s="226">
        <v>-20.403502959999997</v>
      </c>
      <c r="AD28" s="226">
        <v>-13.611552119999999</v>
      </c>
    </row>
    <row r="29" spans="1:31" s="25" customFormat="1">
      <c r="A29" s="387" t="s">
        <v>26</v>
      </c>
      <c r="B29" s="226"/>
      <c r="C29" s="226"/>
      <c r="D29" s="226"/>
      <c r="E29" s="226"/>
      <c r="F29" s="226"/>
      <c r="G29" s="226"/>
      <c r="H29" s="122"/>
      <c r="I29" s="229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226"/>
      <c r="V29" s="122"/>
      <c r="W29" s="226"/>
      <c r="X29" s="226"/>
      <c r="Y29" s="226">
        <v>-0.11933858999999997</v>
      </c>
      <c r="Z29" s="226">
        <v>-0.60434988000000001</v>
      </c>
      <c r="AA29" s="226">
        <v>-0.98965181999999996</v>
      </c>
      <c r="AB29" s="226">
        <v>-0.86179437000000014</v>
      </c>
      <c r="AC29" s="226">
        <v>0.3245476000000001</v>
      </c>
      <c r="AD29" s="226">
        <v>0.29756095000000005</v>
      </c>
    </row>
    <row r="30" spans="1:31">
      <c r="A30" s="26" t="s">
        <v>736</v>
      </c>
      <c r="B30" s="226">
        <v>13.314921829999999</v>
      </c>
      <c r="C30" s="226">
        <v>11.208424560000001</v>
      </c>
      <c r="D30" s="226">
        <v>-2.804441110001</v>
      </c>
      <c r="E30" s="226">
        <v>-7.3845786100009994</v>
      </c>
      <c r="F30" s="226">
        <v>31.76813229</v>
      </c>
      <c r="G30" s="226">
        <v>15.7159146</v>
      </c>
      <c r="H30" s="122">
        <v>3.694</v>
      </c>
      <c r="I30" s="229">
        <v>-11.662017759999999</v>
      </c>
      <c r="J30" s="66">
        <v>3.58194108</v>
      </c>
      <c r="K30" s="66">
        <v>4.0604330499999994</v>
      </c>
      <c r="L30" s="122">
        <v>3.96734119</v>
      </c>
      <c r="M30" s="122">
        <v>-58.090530100000997</v>
      </c>
      <c r="N30" s="122">
        <v>-13.096783689999999</v>
      </c>
      <c r="O30" s="66">
        <v>-15.938063550000001</v>
      </c>
      <c r="P30" s="122">
        <v>-3.1767890099999998</v>
      </c>
      <c r="Q30" s="122">
        <v>1.91783722</v>
      </c>
      <c r="R30" s="122">
        <v>1.1339033799999998</v>
      </c>
      <c r="S30" s="122">
        <v>17.925544200000001</v>
      </c>
      <c r="T30" s="122">
        <v>7.4506054900010001</v>
      </c>
      <c r="U30" s="226">
        <v>-9.2067933000009994</v>
      </c>
      <c r="V30" s="122">
        <v>12.976269670000001</v>
      </c>
      <c r="W30" s="226">
        <v>34.365933809998999</v>
      </c>
      <c r="X30" s="226">
        <v>18.319895110000623</v>
      </c>
      <c r="Y30" s="226">
        <v>2.2181519999993102</v>
      </c>
      <c r="Z30" s="226">
        <v>41.985489170000186</v>
      </c>
      <c r="AA30" s="226">
        <v>51.861732550000305</v>
      </c>
      <c r="AB30" s="226">
        <v>-9.6031392400003988</v>
      </c>
      <c r="AC30" s="226">
        <v>-11.273677169999793</v>
      </c>
      <c r="AD30" s="226">
        <v>36.121361250000128</v>
      </c>
      <c r="AE30" s="431"/>
    </row>
    <row r="31" spans="1:31">
      <c r="A31" s="151" t="s">
        <v>29</v>
      </c>
      <c r="B31" s="366" t="s">
        <v>378</v>
      </c>
      <c r="C31" s="366" t="s">
        <v>379</v>
      </c>
      <c r="D31" s="366" t="s">
        <v>380</v>
      </c>
      <c r="E31" s="366" t="s">
        <v>381</v>
      </c>
      <c r="F31" s="366" t="s">
        <v>2</v>
      </c>
      <c r="G31" s="366" t="s">
        <v>3</v>
      </c>
      <c r="H31" s="366" t="s">
        <v>4</v>
      </c>
      <c r="I31" s="366" t="s">
        <v>5</v>
      </c>
      <c r="J31" s="366" t="s">
        <v>6</v>
      </c>
      <c r="K31" s="366" t="s">
        <v>7</v>
      </c>
      <c r="L31" s="366" t="s">
        <v>8</v>
      </c>
      <c r="M31" s="366" t="s">
        <v>9</v>
      </c>
      <c r="N31" s="366" t="s">
        <v>344</v>
      </c>
      <c r="O31" s="366" t="s">
        <v>349</v>
      </c>
      <c r="P31" s="366" t="s">
        <v>356</v>
      </c>
      <c r="Q31" s="366" t="s">
        <v>394</v>
      </c>
      <c r="R31" s="366" t="s">
        <v>397</v>
      </c>
      <c r="S31" s="366" t="s">
        <v>409</v>
      </c>
      <c r="T31" s="366" t="s">
        <v>414</v>
      </c>
      <c r="U31" s="366" t="s">
        <v>420</v>
      </c>
      <c r="V31" s="366" t="s">
        <v>423</v>
      </c>
      <c r="W31" s="366" t="s">
        <v>426</v>
      </c>
      <c r="X31" s="366" t="s">
        <v>509</v>
      </c>
      <c r="Y31" s="366" t="s">
        <v>625</v>
      </c>
      <c r="Z31" s="366" t="s">
        <v>629</v>
      </c>
      <c r="AA31" s="366" t="s">
        <v>641</v>
      </c>
      <c r="AB31" s="366" t="s">
        <v>702</v>
      </c>
      <c r="AC31" s="366" t="s">
        <v>716</v>
      </c>
      <c r="AD31" s="366" t="s">
        <v>722</v>
      </c>
    </row>
    <row r="32" spans="1:31" ht="15.75" customHeight="1">
      <c r="A32" s="151" t="s">
        <v>10</v>
      </c>
      <c r="B32" s="364" t="s">
        <v>11</v>
      </c>
      <c r="C32" s="364" t="s">
        <v>12</v>
      </c>
      <c r="D32" s="364" t="s">
        <v>13</v>
      </c>
      <c r="E32" s="364" t="s">
        <v>14</v>
      </c>
      <c r="F32" s="364" t="s">
        <v>11</v>
      </c>
      <c r="G32" s="364" t="s">
        <v>12</v>
      </c>
      <c r="H32" s="364" t="s">
        <v>13</v>
      </c>
      <c r="I32" s="364" t="s">
        <v>14</v>
      </c>
      <c r="J32" s="364" t="s">
        <v>11</v>
      </c>
      <c r="K32" s="364" t="s">
        <v>12</v>
      </c>
      <c r="L32" s="364" t="s">
        <v>13</v>
      </c>
      <c r="M32" s="364" t="s">
        <v>14</v>
      </c>
      <c r="N32" s="364" t="s">
        <v>11</v>
      </c>
      <c r="O32" s="364" t="s">
        <v>12</v>
      </c>
      <c r="P32" s="364" t="s">
        <v>13</v>
      </c>
      <c r="Q32" s="364" t="s">
        <v>14</v>
      </c>
      <c r="R32" s="364" t="s">
        <v>11</v>
      </c>
      <c r="S32" s="364" t="s">
        <v>12</v>
      </c>
      <c r="T32" s="364" t="s">
        <v>13</v>
      </c>
      <c r="U32" s="364" t="s">
        <v>14</v>
      </c>
      <c r="V32" s="364" t="s">
        <v>11</v>
      </c>
      <c r="W32" s="364" t="s">
        <v>12</v>
      </c>
      <c r="X32" s="364" t="s">
        <v>13</v>
      </c>
      <c r="Y32" s="364" t="s">
        <v>14</v>
      </c>
      <c r="Z32" s="364" t="s">
        <v>11</v>
      </c>
      <c r="AA32" s="364" t="s">
        <v>12</v>
      </c>
      <c r="AB32" s="364" t="s">
        <v>13</v>
      </c>
      <c r="AC32" s="364" t="s">
        <v>14</v>
      </c>
      <c r="AD32" s="364" t="s">
        <v>11</v>
      </c>
    </row>
    <row r="33" spans="1:32" s="25" customFormat="1">
      <c r="A33" s="26" t="s">
        <v>736</v>
      </c>
      <c r="B33" s="226">
        <v>13.314921829999999</v>
      </c>
      <c r="C33" s="226">
        <v>11.208424560000001</v>
      </c>
      <c r="D33" s="226">
        <v>-2.804441110001</v>
      </c>
      <c r="E33" s="226">
        <v>-7.3845786100009994</v>
      </c>
      <c r="F33" s="226">
        <v>31.76813229</v>
      </c>
      <c r="G33" s="226">
        <v>15.7159146</v>
      </c>
      <c r="H33" s="122">
        <v>3.694</v>
      </c>
      <c r="I33" s="229">
        <v>-11.662017759999999</v>
      </c>
      <c r="J33" s="66">
        <v>3.58194108</v>
      </c>
      <c r="K33" s="66">
        <v>4.0604330499999994</v>
      </c>
      <c r="L33" s="122">
        <v>3.96734119</v>
      </c>
      <c r="M33" s="66">
        <v>-58.090530099999</v>
      </c>
      <c r="N33" s="66">
        <v>-13.096783689999999</v>
      </c>
      <c r="O33" s="66">
        <v>-15.938063550000001</v>
      </c>
      <c r="P33" s="122">
        <v>-3.1767890099999998</v>
      </c>
      <c r="Q33" s="122">
        <v>1.91783722</v>
      </c>
      <c r="R33" s="122">
        <v>1.1339033799999998</v>
      </c>
      <c r="S33" s="122">
        <v>17.925544200000001</v>
      </c>
      <c r="T33" s="122">
        <v>7.4506054900010001</v>
      </c>
      <c r="U33" s="226">
        <v>-9.2067933000009994</v>
      </c>
      <c r="V33" s="122">
        <v>12.976269670000001</v>
      </c>
      <c r="W33" s="226">
        <v>34.365933809998999</v>
      </c>
      <c r="X33" s="226">
        <v>18.319895110000623</v>
      </c>
      <c r="Y33" s="226">
        <v>2.218</v>
      </c>
      <c r="Z33" s="226">
        <v>41.985489170000186</v>
      </c>
      <c r="AA33" s="226">
        <v>51.861732550000305</v>
      </c>
      <c r="AB33" s="226">
        <v>-9.6031392400003988</v>
      </c>
      <c r="AC33" s="226">
        <v>-11.273677169999793</v>
      </c>
      <c r="AD33" s="226">
        <v>36.121361250000128</v>
      </c>
    </row>
    <row r="34" spans="1:32" s="25" customFormat="1">
      <c r="A34" s="26" t="s">
        <v>31</v>
      </c>
      <c r="B34" s="226">
        <v>-13.92056331</v>
      </c>
      <c r="C34" s="226">
        <v>-6.8465371600000005</v>
      </c>
      <c r="D34" s="226">
        <v>-10.46409506</v>
      </c>
      <c r="E34" s="226">
        <v>-9.8642378599999994</v>
      </c>
      <c r="F34" s="226">
        <v>2.7756776200000002</v>
      </c>
      <c r="G34" s="226">
        <v>-10.44032004</v>
      </c>
      <c r="H34" s="122">
        <v>-1.9539420999999999</v>
      </c>
      <c r="I34" s="229">
        <v>-11.617852619999999</v>
      </c>
      <c r="J34" s="66">
        <v>-5.7041044800000007</v>
      </c>
      <c r="K34" s="66">
        <v>-3.3184932200000001</v>
      </c>
      <c r="L34" s="122">
        <v>-4.4843469599999999</v>
      </c>
      <c r="M34" s="66">
        <v>26.199817469999999</v>
      </c>
      <c r="N34" s="66">
        <v>0.56721158999999999</v>
      </c>
      <c r="O34" s="66">
        <v>4.0777297299999997</v>
      </c>
      <c r="P34" s="122">
        <v>-9.169687E-2</v>
      </c>
      <c r="Q34" s="122">
        <v>-4.8389189800000008</v>
      </c>
      <c r="R34" s="122">
        <v>-2.73804801</v>
      </c>
      <c r="S34" s="122">
        <v>-10.77496421</v>
      </c>
      <c r="T34" s="122">
        <v>-5.0138297999999999</v>
      </c>
      <c r="U34" s="226">
        <v>-1.61371139</v>
      </c>
      <c r="V34" s="122">
        <v>-8.4784221899999999</v>
      </c>
      <c r="W34" s="226">
        <v>-7.84612949</v>
      </c>
      <c r="X34" s="226">
        <v>-8.3478638200000006</v>
      </c>
      <c r="Y34" s="226">
        <v>-24.765999999999998</v>
      </c>
      <c r="Z34" s="226">
        <v>-15.370493190000003</v>
      </c>
      <c r="AA34" s="226">
        <v>-17.559559839999995</v>
      </c>
      <c r="AB34" s="226">
        <v>-1.8724650100000044</v>
      </c>
      <c r="AC34" s="226">
        <v>-20.403502959999997</v>
      </c>
      <c r="AD34" s="226">
        <v>-13.611552119999999</v>
      </c>
    </row>
    <row r="35" spans="1:32">
      <c r="A35" s="24" t="s">
        <v>32</v>
      </c>
      <c r="B35" s="226">
        <v>-2.6190120600000002</v>
      </c>
      <c r="C35" s="226">
        <v>-4.6864322600000001</v>
      </c>
      <c r="D35" s="226">
        <v>-0.99702678</v>
      </c>
      <c r="E35" s="226">
        <v>-3.3886505699999998</v>
      </c>
      <c r="F35" s="226">
        <v>25.265645620000001</v>
      </c>
      <c r="G35" s="226">
        <v>21.92386226</v>
      </c>
      <c r="H35" s="122">
        <v>-7.9496004100000004</v>
      </c>
      <c r="I35" s="226">
        <v>-10.66101194</v>
      </c>
      <c r="J35" s="66">
        <v>3.7689578999999997</v>
      </c>
      <c r="K35" s="66">
        <v>-12.76514817</v>
      </c>
      <c r="L35" s="122">
        <v>-13.555243669999999</v>
      </c>
      <c r="M35" s="66">
        <v>-87.308490719999995</v>
      </c>
      <c r="N35" s="66">
        <v>-18.91403597</v>
      </c>
      <c r="O35" s="66">
        <v>-25.35157323</v>
      </c>
      <c r="P35" s="122">
        <v>-15.561990640000001</v>
      </c>
      <c r="Q35" s="122">
        <v>-17.473141920000003</v>
      </c>
      <c r="R35" s="122">
        <v>-19.798999160000001</v>
      </c>
      <c r="S35" s="122">
        <v>-4.3767565700000004</v>
      </c>
      <c r="T35" s="122">
        <v>-12.47264425</v>
      </c>
      <c r="U35" s="226">
        <v>-17.722070649999999</v>
      </c>
      <c r="V35" s="122">
        <v>-9.0324307200000007</v>
      </c>
      <c r="W35" s="226">
        <v>5.3360594000000008</v>
      </c>
      <c r="X35" s="226">
        <v>-10.629664109999993</v>
      </c>
      <c r="Y35" s="226">
        <v>-12.954000000000001</v>
      </c>
      <c r="Z35" s="226">
        <v>-3.1184346499999926</v>
      </c>
      <c r="AA35" s="226">
        <v>13.048835880000002</v>
      </c>
      <c r="AB35" s="226">
        <v>-50.652941519999999</v>
      </c>
      <c r="AC35" s="226">
        <v>-56.070869329999979</v>
      </c>
      <c r="AD35" s="226">
        <v>-39.040440579999995</v>
      </c>
    </row>
    <row r="36" spans="1:32">
      <c r="A36" s="24" t="s">
        <v>33</v>
      </c>
      <c r="B36" s="226">
        <v>-17.71042473</v>
      </c>
      <c r="C36" s="226">
        <v>-17.041370000000001</v>
      </c>
      <c r="D36" s="226">
        <v>-17.758548050000002</v>
      </c>
      <c r="E36" s="226">
        <v>-20.651790479999999</v>
      </c>
      <c r="F36" s="226">
        <v>-19.51718842</v>
      </c>
      <c r="G36" s="226">
        <v>-16.829546100000002</v>
      </c>
      <c r="H36" s="122">
        <v>-17.263000000000002</v>
      </c>
      <c r="I36" s="226">
        <v>-17.657566079999999</v>
      </c>
      <c r="J36" s="66">
        <v>-17.928260140000003</v>
      </c>
      <c r="K36" s="66">
        <v>-18.918850889999998</v>
      </c>
      <c r="L36" s="122">
        <v>-20.140119309999999</v>
      </c>
      <c r="M36" s="66">
        <v>-18.08929247</v>
      </c>
      <c r="N36" s="66">
        <v>-20.628692519999998</v>
      </c>
      <c r="O36" s="66">
        <v>-21.958297310000003</v>
      </c>
      <c r="P36" s="122">
        <v>-23.747087539999999</v>
      </c>
      <c r="Q36" s="122">
        <v>-22.015138779999997</v>
      </c>
      <c r="R36" s="122">
        <v>-19.6524109</v>
      </c>
      <c r="S36" s="122">
        <v>-19.90081949</v>
      </c>
      <c r="T36" s="122">
        <v>-19.536129330000001</v>
      </c>
      <c r="U36" s="226">
        <v>-23.808059270000001</v>
      </c>
      <c r="V36" s="122">
        <v>-20.85395488</v>
      </c>
      <c r="W36" s="226">
        <v>-28.478951370000001</v>
      </c>
      <c r="X36" s="226">
        <v>-22.093374470000004</v>
      </c>
      <c r="Y36" s="226">
        <v>-20.545999999999999</v>
      </c>
      <c r="Z36" s="226">
        <v>-20.480153899999994</v>
      </c>
      <c r="AA36" s="226">
        <v>-20.598199829999999</v>
      </c>
      <c r="AB36" s="226">
        <v>-36.232753170000009</v>
      </c>
      <c r="AC36" s="226">
        <v>-20.516810149999998</v>
      </c>
      <c r="AD36" s="226">
        <v>-23.466318169999997</v>
      </c>
    </row>
    <row r="37" spans="1:32">
      <c r="A37" s="24" t="s">
        <v>35</v>
      </c>
      <c r="B37" s="226">
        <v>47.564921929999997</v>
      </c>
      <c r="C37" s="226">
        <v>39.782763979999999</v>
      </c>
      <c r="D37" s="226">
        <v>26.41522878</v>
      </c>
      <c r="E37" s="226">
        <v>26.520100299999999</v>
      </c>
      <c r="F37" s="226">
        <v>23.24399747</v>
      </c>
      <c r="G37" s="226">
        <v>21.061918479999999</v>
      </c>
      <c r="H37" s="122">
        <v>30.861000000000001</v>
      </c>
      <c r="I37" s="226">
        <v>28.27441288</v>
      </c>
      <c r="J37" s="66">
        <v>23.4453478</v>
      </c>
      <c r="K37" s="66">
        <v>39.062925329999999</v>
      </c>
      <c r="L37" s="122">
        <v>42.147051130000001</v>
      </c>
      <c r="M37" s="66">
        <v>21.107435619998999</v>
      </c>
      <c r="N37" s="66">
        <v>25.87873321</v>
      </c>
      <c r="O37" s="66">
        <v>27.294077260000002</v>
      </c>
      <c r="P37" s="122">
        <v>36.22398604</v>
      </c>
      <c r="Q37" s="122">
        <v>46.245036899999995</v>
      </c>
      <c r="R37" s="122">
        <v>43.32336145</v>
      </c>
      <c r="S37" s="122">
        <v>52.978084469999999</v>
      </c>
      <c r="T37" s="122">
        <v>44.473208870001002</v>
      </c>
      <c r="U37" s="226">
        <v>33.937048009999998</v>
      </c>
      <c r="V37" s="122">
        <v>51.341077460000001</v>
      </c>
      <c r="W37" s="226">
        <v>65.510466769998999</v>
      </c>
      <c r="X37" s="226">
        <v>59.772147900000668</v>
      </c>
      <c r="Y37" s="226">
        <v>60.603999999999999</v>
      </c>
      <c r="Z37" s="226">
        <v>81.558920790000471</v>
      </c>
      <c r="AA37" s="226">
        <v>77.960308160000181</v>
      </c>
      <c r="AB37" s="226">
        <v>80.016814829999504</v>
      </c>
      <c r="AC37" s="226">
        <v>85.392957670000044</v>
      </c>
      <c r="AD37" s="226">
        <v>111.9444503400001</v>
      </c>
    </row>
    <row r="38" spans="1:32">
      <c r="A38" s="349" t="s">
        <v>656</v>
      </c>
      <c r="B38" s="225"/>
      <c r="C38" s="225"/>
      <c r="D38" s="225"/>
      <c r="E38" s="225"/>
      <c r="F38" s="225"/>
      <c r="G38" s="225"/>
      <c r="H38" s="93"/>
      <c r="I38" s="225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225"/>
      <c r="V38" s="93"/>
      <c r="W38" s="225"/>
      <c r="X38" s="225"/>
      <c r="Y38" s="225"/>
      <c r="Z38" s="225">
        <v>-0.4</v>
      </c>
      <c r="AA38" s="225">
        <v>-0.434</v>
      </c>
      <c r="AB38" s="225">
        <v>-0.434</v>
      </c>
      <c r="AC38" s="225">
        <v>-2.27123155</v>
      </c>
      <c r="AD38" s="225">
        <v>-2.03272378</v>
      </c>
      <c r="AE38" s="411"/>
    </row>
    <row r="39" spans="1:32">
      <c r="A39" s="349" t="s">
        <v>190</v>
      </c>
      <c r="B39" s="225"/>
      <c r="C39" s="225"/>
      <c r="D39" s="225"/>
      <c r="E39" s="225"/>
      <c r="F39" s="225"/>
      <c r="G39" s="225"/>
      <c r="H39" s="93"/>
      <c r="I39" s="225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225"/>
      <c r="V39" s="93"/>
      <c r="W39" s="225"/>
      <c r="X39" s="225"/>
      <c r="Y39" s="225"/>
      <c r="Z39" s="225"/>
      <c r="AA39" s="225"/>
      <c r="AB39" s="225"/>
      <c r="AC39" s="225"/>
      <c r="AD39" s="225"/>
      <c r="AE39" s="411"/>
    </row>
    <row r="40" spans="1:32">
      <c r="A40" s="24" t="s">
        <v>194</v>
      </c>
      <c r="B40" s="226">
        <v>47.564921929999997</v>
      </c>
      <c r="C40" s="226">
        <v>39.782763979999999</v>
      </c>
      <c r="D40" s="226">
        <v>26.41522878</v>
      </c>
      <c r="E40" s="226">
        <v>26.520100299999999</v>
      </c>
      <c r="F40" s="226">
        <v>23.24399747</v>
      </c>
      <c r="G40" s="226">
        <v>21.061918479999999</v>
      </c>
      <c r="H40" s="226">
        <v>30.861000000000001</v>
      </c>
      <c r="I40" s="226">
        <v>28.27441288</v>
      </c>
      <c r="J40" s="226">
        <v>23.4453478</v>
      </c>
      <c r="K40" s="226">
        <v>39.062925329999999</v>
      </c>
      <c r="L40" s="226">
        <v>42.147051130000001</v>
      </c>
      <c r="M40" s="226">
        <v>21.107435619998999</v>
      </c>
      <c r="N40" s="226">
        <v>25.87873321</v>
      </c>
      <c r="O40" s="226">
        <v>27.294077260000002</v>
      </c>
      <c r="P40" s="226">
        <v>36.22398604</v>
      </c>
      <c r="Q40" s="226">
        <v>46.245036899999995</v>
      </c>
      <c r="R40" s="226">
        <v>43.32336145</v>
      </c>
      <c r="S40" s="226">
        <v>52.978084469999999</v>
      </c>
      <c r="T40" s="226">
        <v>44.473208870001002</v>
      </c>
      <c r="U40" s="226">
        <v>33.937048009999998</v>
      </c>
      <c r="V40" s="226">
        <v>51.341077460000001</v>
      </c>
      <c r="W40" s="226">
        <v>65.510466769998999</v>
      </c>
      <c r="X40" s="226">
        <v>59.772147900000668</v>
      </c>
      <c r="Y40" s="226">
        <v>60.603999999999999</v>
      </c>
      <c r="Z40" s="226">
        <v>81.158920790000465</v>
      </c>
      <c r="AA40" s="226">
        <v>77.526308160000198</v>
      </c>
      <c r="AB40" s="226">
        <v>79.582814829999506</v>
      </c>
      <c r="AC40" s="226">
        <v>83.121726120000048</v>
      </c>
      <c r="AD40" s="226">
        <v>109.9117265600001</v>
      </c>
      <c r="AE40" s="431"/>
      <c r="AF40" s="431"/>
    </row>
    <row r="41" spans="1:32">
      <c r="A41" s="28" t="s">
        <v>195</v>
      </c>
      <c r="B41" s="308">
        <v>0.13297457199001828</v>
      </c>
      <c r="C41" s="308">
        <v>0.10304889783263524</v>
      </c>
      <c r="D41" s="308">
        <v>6.4851211554984009E-2</v>
      </c>
      <c r="E41" s="308">
        <v>6.7684103598304637E-2</v>
      </c>
      <c r="F41" s="308">
        <v>6.3116975321693317E-2</v>
      </c>
      <c r="G41" s="308">
        <v>5.214042706123706E-2</v>
      </c>
      <c r="H41" s="308">
        <v>7.1999999999999995E-2</v>
      </c>
      <c r="I41" s="308">
        <v>7.0662590413833076E-2</v>
      </c>
      <c r="J41" s="158">
        <v>6.1723735362531507E-2</v>
      </c>
      <c r="K41" s="158">
        <v>9.2110445288952611E-2</v>
      </c>
      <c r="L41" s="158">
        <v>8.7040073134042523E-2</v>
      </c>
      <c r="M41" s="158">
        <v>4.553223280151722E-2</v>
      </c>
      <c r="N41" s="158">
        <v>5.4012521881820756E-2</v>
      </c>
      <c r="O41" s="158">
        <v>5.5817060568501782E-2</v>
      </c>
      <c r="P41" s="158">
        <v>7.8139424674277397E-2</v>
      </c>
      <c r="Q41" s="158">
        <v>0.10231732328021013</v>
      </c>
      <c r="R41" s="158">
        <v>9.698612907452199E-2</v>
      </c>
      <c r="S41" s="158">
        <v>0.10358085193198424</v>
      </c>
      <c r="T41" s="158">
        <v>8.3233566928320776E-2</v>
      </c>
      <c r="U41" s="158">
        <v>5.3272868999612831E-2</v>
      </c>
      <c r="V41" s="158">
        <v>7.0857102222888796E-2</v>
      </c>
      <c r="W41" s="158">
        <v>7.9245892952746158E-2</v>
      </c>
      <c r="X41" s="158">
        <v>5.9091629168126152E-2</v>
      </c>
      <c r="Y41" s="158">
        <v>6.8310288586284518E-2</v>
      </c>
      <c r="Z41" s="158">
        <v>7.8464391326432986E-2</v>
      </c>
      <c r="AA41" s="158">
        <v>7.7180337867160567E-2</v>
      </c>
      <c r="AB41" s="158">
        <v>7.2300308394210824E-2</v>
      </c>
      <c r="AC41" s="158">
        <v>9.1670252674875774E-2</v>
      </c>
      <c r="AD41" s="158">
        <v>0.10658971274515007</v>
      </c>
    </row>
    <row r="42" spans="1:32">
      <c r="A42" s="151" t="s">
        <v>37</v>
      </c>
      <c r="B42" s="366" t="s">
        <v>378</v>
      </c>
      <c r="C42" s="366" t="s">
        <v>379</v>
      </c>
      <c r="D42" s="366" t="s">
        <v>380</v>
      </c>
      <c r="E42" s="366" t="s">
        <v>381</v>
      </c>
      <c r="F42" s="366" t="s">
        <v>2</v>
      </c>
      <c r="G42" s="366" t="s">
        <v>3</v>
      </c>
      <c r="H42" s="366" t="s">
        <v>4</v>
      </c>
      <c r="I42" s="366" t="s">
        <v>5</v>
      </c>
      <c r="J42" s="366" t="s">
        <v>6</v>
      </c>
      <c r="K42" s="366" t="s">
        <v>7</v>
      </c>
      <c r="L42" s="366" t="s">
        <v>8</v>
      </c>
      <c r="M42" s="366" t="s">
        <v>9</v>
      </c>
      <c r="N42" s="366" t="s">
        <v>344</v>
      </c>
      <c r="O42" s="366" t="s">
        <v>349</v>
      </c>
      <c r="P42" s="366" t="s">
        <v>356</v>
      </c>
      <c r="Q42" s="366" t="s">
        <v>394</v>
      </c>
      <c r="R42" s="366" t="s">
        <v>397</v>
      </c>
      <c r="S42" s="366" t="s">
        <v>409</v>
      </c>
      <c r="T42" s="366" t="s">
        <v>414</v>
      </c>
      <c r="U42" s="366" t="s">
        <v>420</v>
      </c>
      <c r="V42" s="366" t="s">
        <v>423</v>
      </c>
      <c r="W42" s="366" t="s">
        <v>426</v>
      </c>
      <c r="X42" s="366" t="s">
        <v>509</v>
      </c>
      <c r="Y42" s="366" t="s">
        <v>625</v>
      </c>
      <c r="Z42" s="366" t="s">
        <v>629</v>
      </c>
      <c r="AA42" s="366" t="s">
        <v>641</v>
      </c>
      <c r="AB42" s="366" t="s">
        <v>702</v>
      </c>
      <c r="AC42" s="366" t="s">
        <v>716</v>
      </c>
      <c r="AD42" s="366" t="s">
        <v>722</v>
      </c>
    </row>
    <row r="43" spans="1:32" ht="15" customHeight="1">
      <c r="A43" s="151" t="s">
        <v>10</v>
      </c>
      <c r="B43" s="67" t="s">
        <v>11</v>
      </c>
      <c r="C43" s="67" t="s">
        <v>12</v>
      </c>
      <c r="D43" s="67" t="s">
        <v>13</v>
      </c>
      <c r="E43" s="67" t="s">
        <v>14</v>
      </c>
      <c r="F43" s="67" t="s">
        <v>11</v>
      </c>
      <c r="G43" s="67" t="s">
        <v>12</v>
      </c>
      <c r="H43" s="67" t="s">
        <v>13</v>
      </c>
      <c r="I43" s="67" t="s">
        <v>14</v>
      </c>
      <c r="J43" s="67" t="s">
        <v>11</v>
      </c>
      <c r="K43" s="67" t="s">
        <v>12</v>
      </c>
      <c r="L43" s="67" t="s">
        <v>13</v>
      </c>
      <c r="M43" s="67" t="s">
        <v>14</v>
      </c>
      <c r="N43" s="67" t="s">
        <v>11</v>
      </c>
      <c r="O43" s="67" t="s">
        <v>12</v>
      </c>
      <c r="P43" s="67" t="s">
        <v>13</v>
      </c>
      <c r="Q43" s="67" t="s">
        <v>14</v>
      </c>
      <c r="R43" s="67" t="s">
        <v>11</v>
      </c>
      <c r="S43" s="67" t="s">
        <v>12</v>
      </c>
      <c r="T43" s="67" t="s">
        <v>13</v>
      </c>
      <c r="U43" s="67" t="s">
        <v>14</v>
      </c>
      <c r="V43" s="67" t="s">
        <v>11</v>
      </c>
      <c r="W43" s="67" t="s">
        <v>12</v>
      </c>
      <c r="X43" s="67" t="s">
        <v>13</v>
      </c>
      <c r="Y43" s="67" t="s">
        <v>14</v>
      </c>
      <c r="Z43" s="67" t="s">
        <v>11</v>
      </c>
      <c r="AA43" s="67" t="s">
        <v>12</v>
      </c>
      <c r="AB43" s="67" t="s">
        <v>13</v>
      </c>
      <c r="AC43" s="67" t="s">
        <v>14</v>
      </c>
      <c r="AD43" s="67" t="s">
        <v>11</v>
      </c>
      <c r="AE43" s="411"/>
      <c r="AF43" s="411"/>
    </row>
    <row r="44" spans="1:32" s="37" customFormat="1">
      <c r="A44" s="35" t="s">
        <v>130</v>
      </c>
      <c r="B44" s="68">
        <v>2340.9430000000002</v>
      </c>
      <c r="C44" s="68">
        <v>1591</v>
      </c>
      <c r="D44" s="68">
        <v>1540.328</v>
      </c>
      <c r="E44" s="68">
        <v>1476.0740000000001</v>
      </c>
      <c r="F44" s="68">
        <v>1417.4109999999998</v>
      </c>
      <c r="G44" s="68">
        <v>1399.1210000000001</v>
      </c>
      <c r="H44" s="68">
        <v>1408.7626902700001</v>
      </c>
      <c r="I44" s="68">
        <v>1359.58176804</v>
      </c>
      <c r="J44" s="68">
        <v>1337.6450971700001</v>
      </c>
      <c r="K44" s="68">
        <v>1355.8379649499998</v>
      </c>
      <c r="L44" s="68">
        <v>1552.93659185</v>
      </c>
      <c r="M44" s="68">
        <v>1609.5711537599996</v>
      </c>
      <c r="N44" s="68">
        <v>1765.5842988500001</v>
      </c>
      <c r="O44" s="68">
        <v>1733.8556353399999</v>
      </c>
      <c r="P44" s="68">
        <v>1730.5487192200001</v>
      </c>
      <c r="Q44" s="68">
        <v>1779.6832923099998</v>
      </c>
      <c r="R44" s="68">
        <v>1652.088</v>
      </c>
      <c r="S44" s="68">
        <v>1734.37</v>
      </c>
      <c r="T44" s="68">
        <v>1862.722</v>
      </c>
      <c r="U44" s="68">
        <v>2136.732</v>
      </c>
      <c r="V44" s="68">
        <v>2151.4</v>
      </c>
      <c r="W44" s="68">
        <v>2319.703</v>
      </c>
      <c r="X44" s="68">
        <v>2450.77</v>
      </c>
      <c r="Y44" s="68">
        <v>3520.172</v>
      </c>
      <c r="Z44" s="68">
        <v>4197.2332663700026</v>
      </c>
      <c r="AA44" s="68">
        <v>4235.8836049200008</v>
      </c>
      <c r="AB44" s="68">
        <v>4374.6139963700016</v>
      </c>
      <c r="AC44" s="68">
        <v>3499.1094333300011</v>
      </c>
      <c r="AD44" s="68">
        <v>4015.987178389998</v>
      </c>
      <c r="AE44" s="412"/>
    </row>
    <row r="45" spans="1:32" s="37" customFormat="1">
      <c r="A45" s="57" t="s">
        <v>39</v>
      </c>
      <c r="B45" s="54">
        <v>951.95899999999995</v>
      </c>
      <c r="C45" s="54">
        <v>156</v>
      </c>
      <c r="D45" s="54">
        <v>68.905000000000001</v>
      </c>
      <c r="E45" s="54">
        <v>57.892000000000003</v>
      </c>
      <c r="F45" s="54">
        <v>72.123999999999995</v>
      </c>
      <c r="G45" s="54">
        <v>30.991</v>
      </c>
      <c r="H45" s="54">
        <v>33.282308810000004</v>
      </c>
      <c r="I45" s="54">
        <v>39.809808420000003</v>
      </c>
      <c r="J45" s="54">
        <v>62.442242450000002</v>
      </c>
      <c r="K45" s="54">
        <v>93.450900090000005</v>
      </c>
      <c r="L45" s="54">
        <v>90.765228159999992</v>
      </c>
      <c r="M45" s="54">
        <v>96.907088970000004</v>
      </c>
      <c r="N45" s="54">
        <v>72.625350689999991</v>
      </c>
      <c r="O45" s="54">
        <v>63.90670016</v>
      </c>
      <c r="P45" s="54">
        <v>103.7621824</v>
      </c>
      <c r="Q45" s="54">
        <v>203.85446286999999</v>
      </c>
      <c r="R45" s="54">
        <v>79.787999999999997</v>
      </c>
      <c r="S45" s="54">
        <v>88.927999999999997</v>
      </c>
      <c r="T45" s="54">
        <v>132.16900000000001</v>
      </c>
      <c r="U45" s="54">
        <v>192.11500000000001</v>
      </c>
      <c r="V45" s="54">
        <v>190.40600000000001</v>
      </c>
      <c r="W45" s="54">
        <v>146.74199999999999</v>
      </c>
      <c r="X45" s="54">
        <v>137.376</v>
      </c>
      <c r="Y45" s="54">
        <v>206.702</v>
      </c>
      <c r="Z45" s="54">
        <v>601.17520335000006</v>
      </c>
      <c r="AA45" s="54">
        <v>629.01581206000003</v>
      </c>
      <c r="AB45" s="54">
        <v>721.90772080000011</v>
      </c>
      <c r="AC45" s="54">
        <v>610.60479448000001</v>
      </c>
      <c r="AD45" s="54">
        <v>754.27112266999995</v>
      </c>
    </row>
    <row r="46" spans="1:32" s="37" customFormat="1">
      <c r="A46" s="57" t="s">
        <v>131</v>
      </c>
      <c r="B46" s="54">
        <v>0</v>
      </c>
      <c r="C46" s="54">
        <v>2</v>
      </c>
      <c r="D46" s="54">
        <v>0.57999999999999996</v>
      </c>
      <c r="E46" s="54">
        <v>0</v>
      </c>
      <c r="F46" s="54">
        <v>0</v>
      </c>
      <c r="G46" s="54">
        <v>0</v>
      </c>
      <c r="H46" s="54">
        <v>0</v>
      </c>
      <c r="I46" s="54">
        <v>1E-8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10.95811</v>
      </c>
      <c r="R46" s="54">
        <v>2.6070000000000002</v>
      </c>
      <c r="S46" s="54">
        <v>1.1160000000000001</v>
      </c>
      <c r="T46" s="54">
        <v>0.92700000000000005</v>
      </c>
      <c r="U46" s="54">
        <v>5.4390000000000001</v>
      </c>
      <c r="V46" s="54">
        <v>21.294</v>
      </c>
      <c r="W46" s="54">
        <v>8.9930000000000003</v>
      </c>
      <c r="X46" s="54">
        <v>7.7359999999999998</v>
      </c>
      <c r="Y46" s="54">
        <v>13.032999999999999</v>
      </c>
      <c r="Z46" s="54">
        <v>11.682266869999999</v>
      </c>
      <c r="AA46" s="54">
        <v>5.3512869000000007</v>
      </c>
      <c r="AB46" s="54">
        <v>21.67136752</v>
      </c>
      <c r="AC46" s="54">
        <v>43.855554409999996</v>
      </c>
      <c r="AD46" s="54">
        <v>73.758097540000009</v>
      </c>
    </row>
    <row r="47" spans="1:32" s="37" customFormat="1">
      <c r="A47" s="57" t="s">
        <v>42</v>
      </c>
      <c r="B47" s="54">
        <v>180.22300000000001</v>
      </c>
      <c r="C47" s="54">
        <v>209</v>
      </c>
      <c r="D47" s="54">
        <v>214.428</v>
      </c>
      <c r="E47" s="54">
        <v>200.79599999999999</v>
      </c>
      <c r="F47" s="54">
        <v>197.946</v>
      </c>
      <c r="G47" s="54">
        <v>204.93199999999999</v>
      </c>
      <c r="H47" s="54">
        <v>218.70385596</v>
      </c>
      <c r="I47" s="54">
        <v>194.48589522</v>
      </c>
      <c r="J47" s="54">
        <v>193.6719252</v>
      </c>
      <c r="K47" s="54">
        <v>180.22227021</v>
      </c>
      <c r="L47" s="54">
        <v>245.14883186999998</v>
      </c>
      <c r="M47" s="54">
        <v>214.81974923999999</v>
      </c>
      <c r="N47" s="54">
        <v>240.57377363000003</v>
      </c>
      <c r="O47" s="54">
        <v>242.12988815</v>
      </c>
      <c r="P47" s="54">
        <v>235.21199343000001</v>
      </c>
      <c r="Q47" s="54">
        <v>233.22941828000006</v>
      </c>
      <c r="R47" s="54">
        <v>241.28800000000001</v>
      </c>
      <c r="S47" s="54">
        <v>253.2</v>
      </c>
      <c r="T47" s="54">
        <v>280.005</v>
      </c>
      <c r="U47" s="54">
        <v>306.43400000000003</v>
      </c>
      <c r="V47" s="54">
        <v>364.416</v>
      </c>
      <c r="W47" s="54">
        <v>434.43400000000003</v>
      </c>
      <c r="X47" s="54">
        <v>486.04199999999997</v>
      </c>
      <c r="Y47" s="54">
        <v>444.97399999999999</v>
      </c>
      <c r="Z47" s="54">
        <v>521.34532367999998</v>
      </c>
      <c r="AA47" s="54">
        <v>520.01923147999992</v>
      </c>
      <c r="AB47" s="54">
        <v>539.40229826000007</v>
      </c>
      <c r="AC47" s="54">
        <v>426.20198132999997</v>
      </c>
      <c r="AD47" s="54">
        <v>511.13962702000003</v>
      </c>
    </row>
    <row r="48" spans="1:32" s="37" customFormat="1">
      <c r="A48" s="57" t="s">
        <v>44</v>
      </c>
      <c r="B48" s="54">
        <v>160.70699999999999</v>
      </c>
      <c r="C48" s="54">
        <v>155</v>
      </c>
      <c r="D48" s="54">
        <v>174.077</v>
      </c>
      <c r="E48" s="54">
        <v>185.49</v>
      </c>
      <c r="F48" s="54">
        <v>147.816</v>
      </c>
      <c r="G48" s="54">
        <v>185.50200000000001</v>
      </c>
      <c r="H48" s="54">
        <v>200.80992949</v>
      </c>
      <c r="I48" s="54">
        <v>222.48550255000001</v>
      </c>
      <c r="J48" s="54">
        <v>191.50780324999999</v>
      </c>
      <c r="K48" s="54">
        <v>201.19678371999998</v>
      </c>
      <c r="L48" s="54">
        <v>257.97532461000003</v>
      </c>
      <c r="M48" s="54">
        <v>293.91611813999998</v>
      </c>
      <c r="N48" s="54">
        <v>300.54837062000001</v>
      </c>
      <c r="O48" s="54">
        <v>289.32761149999999</v>
      </c>
      <c r="P48" s="54">
        <v>256.80695569</v>
      </c>
      <c r="Q48" s="54">
        <v>228.94109924</v>
      </c>
      <c r="R48" s="54">
        <v>236.01300000000001</v>
      </c>
      <c r="S48" s="54">
        <v>233.072</v>
      </c>
      <c r="T48" s="54">
        <v>260.84899999999999</v>
      </c>
      <c r="U48" s="54">
        <v>301.85000000000002</v>
      </c>
      <c r="V48" s="54">
        <v>276.95800000000003</v>
      </c>
      <c r="W48" s="54">
        <v>336.17099999999999</v>
      </c>
      <c r="X48" s="54">
        <v>392.786</v>
      </c>
      <c r="Y48" s="54">
        <v>385.48</v>
      </c>
      <c r="Z48" s="54">
        <v>402.42817267999999</v>
      </c>
      <c r="AA48" s="54">
        <v>450.96084454000004</v>
      </c>
      <c r="AB48" s="54">
        <v>448.50358986000003</v>
      </c>
      <c r="AC48" s="54">
        <v>449.21115210000005</v>
      </c>
      <c r="AD48" s="54">
        <v>495.58422481999997</v>
      </c>
    </row>
    <row r="49" spans="1:30" s="37" customFormat="1">
      <c r="A49" s="57" t="s">
        <v>639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 t="s">
        <v>390</v>
      </c>
      <c r="S49" s="54" t="s">
        <v>390</v>
      </c>
      <c r="T49" s="54" t="s">
        <v>390</v>
      </c>
      <c r="U49" s="54">
        <v>0.73899999999999999</v>
      </c>
      <c r="V49" s="54">
        <v>2.9780000000000002</v>
      </c>
      <c r="W49" s="54">
        <v>24.971</v>
      </c>
      <c r="X49" s="54">
        <v>35.000999999999998</v>
      </c>
      <c r="Y49" s="54">
        <v>27.736000000000001</v>
      </c>
      <c r="Z49" s="54">
        <v>38.490910699999993</v>
      </c>
      <c r="AA49" s="54">
        <v>26.334410850000001</v>
      </c>
      <c r="AB49" s="54">
        <v>40.735240299999994</v>
      </c>
      <c r="AC49" s="54">
        <v>17.005423</v>
      </c>
      <c r="AD49" s="54">
        <v>29.92048029</v>
      </c>
    </row>
    <row r="50" spans="1:30" s="37" customFormat="1">
      <c r="A50" s="57" t="s">
        <v>132</v>
      </c>
      <c r="B50" s="54">
        <v>82.076999999999998</v>
      </c>
      <c r="C50" s="54">
        <v>55</v>
      </c>
      <c r="D50" s="54">
        <v>64.671999999999997</v>
      </c>
      <c r="E50" s="54">
        <v>45.226999999999997</v>
      </c>
      <c r="F50" s="54">
        <v>44.715000000000003</v>
      </c>
      <c r="G50" s="54">
        <v>45.39</v>
      </c>
      <c r="H50" s="54">
        <v>28.95029571000002</v>
      </c>
      <c r="I50" s="54">
        <v>31.831439039999964</v>
      </c>
      <c r="J50" s="54">
        <v>53.776605299999972</v>
      </c>
      <c r="K50" s="54">
        <v>53.957098969999947</v>
      </c>
      <c r="L50" s="54">
        <v>72.033991330000049</v>
      </c>
      <c r="M50" s="54">
        <v>64.288963559999956</v>
      </c>
      <c r="N50" s="54">
        <v>63.278615909999985</v>
      </c>
      <c r="O50" s="54">
        <v>46.826365690000102</v>
      </c>
      <c r="P50" s="54">
        <v>53.67338742000004</v>
      </c>
      <c r="Q50" s="54">
        <v>141.97186852999999</v>
      </c>
      <c r="R50" s="54">
        <v>124.205</v>
      </c>
      <c r="S50" s="54">
        <v>84.039000000000001</v>
      </c>
      <c r="T50" s="54">
        <v>115.458</v>
      </c>
      <c r="U50" s="54">
        <v>98.515000000000001</v>
      </c>
      <c r="V50" s="54">
        <v>68.915999999999997</v>
      </c>
      <c r="W50" s="54">
        <v>97.813999999999993</v>
      </c>
      <c r="X50" s="54">
        <v>128.11699999999999</v>
      </c>
      <c r="Y50" s="54">
        <v>163.316</v>
      </c>
      <c r="Z50" s="54">
        <v>232.42259820999925</v>
      </c>
      <c r="AA50" s="54">
        <v>241.5464288300002</v>
      </c>
      <c r="AB50" s="54">
        <v>207.26552300000026</v>
      </c>
      <c r="AC50" s="54">
        <v>229.91618671000015</v>
      </c>
      <c r="AD50" s="54">
        <v>279.85220266000033</v>
      </c>
    </row>
    <row r="51" spans="1:30" s="37" customFormat="1">
      <c r="A51" s="57" t="s">
        <v>56</v>
      </c>
      <c r="B51" s="54">
        <v>0</v>
      </c>
      <c r="C51" s="54">
        <v>22</v>
      </c>
      <c r="D51" s="54">
        <v>15.864000000000001</v>
      </c>
      <c r="E51" s="54">
        <v>15.364000000000001</v>
      </c>
      <c r="F51" s="54">
        <v>13.592000000000001</v>
      </c>
      <c r="G51" s="54">
        <v>15.782999999999999</v>
      </c>
      <c r="H51" s="54">
        <v>15.82163336</v>
      </c>
      <c r="I51" s="54">
        <v>16.031786889999999</v>
      </c>
      <c r="J51" s="54">
        <v>13.22161082</v>
      </c>
      <c r="K51" s="54">
        <v>10.691073119999999</v>
      </c>
      <c r="L51" s="54">
        <v>10.7287769</v>
      </c>
      <c r="M51" s="54">
        <v>8.4525265999999988</v>
      </c>
      <c r="N51" s="54">
        <v>9.0610557499999995</v>
      </c>
      <c r="O51" s="54">
        <v>6.2647994800000006</v>
      </c>
      <c r="P51" s="54">
        <v>24.551607130000001</v>
      </c>
      <c r="Q51" s="54">
        <v>19.399633250000001</v>
      </c>
      <c r="R51" s="54">
        <v>17.253</v>
      </c>
      <c r="S51" s="54">
        <v>15.374000000000001</v>
      </c>
      <c r="T51" s="54">
        <v>13.627000000000001</v>
      </c>
      <c r="U51" s="54">
        <v>12.113</v>
      </c>
      <c r="V51" s="54">
        <v>6.9980000000000002</v>
      </c>
      <c r="W51" s="54">
        <v>18.052</v>
      </c>
      <c r="X51" s="54">
        <v>14.831</v>
      </c>
      <c r="Y51" s="54">
        <v>13.798999999999999</v>
      </c>
      <c r="Z51" s="54">
        <v>15.647297310000003</v>
      </c>
      <c r="AA51" s="54">
        <v>14.631923490000009</v>
      </c>
      <c r="AB51" s="54">
        <v>15.471621670000127</v>
      </c>
      <c r="AC51" s="54">
        <v>0.3646410299997434</v>
      </c>
      <c r="AD51" s="54">
        <v>0.2136066599992632</v>
      </c>
    </row>
    <row r="52" spans="1:30" s="37" customFormat="1">
      <c r="A52" s="57" t="s">
        <v>59</v>
      </c>
      <c r="B52" s="54">
        <v>176.512</v>
      </c>
      <c r="C52" s="54">
        <v>182</v>
      </c>
      <c r="D52" s="54">
        <v>192.55199999999999</v>
      </c>
      <c r="E52" s="54">
        <v>197.137</v>
      </c>
      <c r="F52" s="54">
        <v>198.28899999999999</v>
      </c>
      <c r="G52" s="54">
        <v>202.07400000000001</v>
      </c>
      <c r="H52" s="54">
        <v>208.51576208</v>
      </c>
      <c r="I52" s="54">
        <v>221.46626055000002</v>
      </c>
      <c r="J52" s="54">
        <v>224.57145862000002</v>
      </c>
      <c r="K52" s="54">
        <v>221.65066175999999</v>
      </c>
      <c r="L52" s="54">
        <v>227.19912908000001</v>
      </c>
      <c r="M52" s="54">
        <v>243.08022308000002</v>
      </c>
      <c r="N52" s="54">
        <v>242.31020404</v>
      </c>
      <c r="O52" s="54">
        <v>240.45460877000002</v>
      </c>
      <c r="P52" s="54">
        <v>240.69593352000001</v>
      </c>
      <c r="Q52" s="54">
        <v>238.34555666999998</v>
      </c>
      <c r="R52" s="54">
        <v>234.239</v>
      </c>
      <c r="S52" s="54">
        <v>231.09899999999999</v>
      </c>
      <c r="T52" s="54">
        <v>237.114</v>
      </c>
      <c r="U52" s="54">
        <v>270.22899999999998</v>
      </c>
      <c r="V52" s="54">
        <v>269.03100000000001</v>
      </c>
      <c r="W52" s="54">
        <v>276.78300000000002</v>
      </c>
      <c r="X52" s="54">
        <v>282.31400000000002</v>
      </c>
      <c r="Y52" s="54">
        <v>321.74599999999998</v>
      </c>
      <c r="Z52" s="54">
        <v>311.19837604999998</v>
      </c>
      <c r="AA52" s="54">
        <v>304.61514729999999</v>
      </c>
      <c r="AB52" s="54">
        <v>305.31879258000004</v>
      </c>
      <c r="AC52" s="54">
        <v>310.00665757999991</v>
      </c>
      <c r="AD52" s="54">
        <v>327.60634021000004</v>
      </c>
    </row>
    <row r="53" spans="1:30" s="37" customFormat="1">
      <c r="A53" s="57" t="s">
        <v>60</v>
      </c>
      <c r="B53" s="54">
        <v>862.95500000000004</v>
      </c>
      <c r="C53" s="54">
        <v>849</v>
      </c>
      <c r="D53" s="54">
        <v>873.68</v>
      </c>
      <c r="E53" s="54">
        <v>867.82600000000002</v>
      </c>
      <c r="F53" s="54">
        <v>852.99699999999996</v>
      </c>
      <c r="G53" s="54">
        <v>841.38499999999999</v>
      </c>
      <c r="H53" s="54">
        <v>833.26498502999993</v>
      </c>
      <c r="I53" s="54">
        <v>824.27737739999998</v>
      </c>
      <c r="J53" s="54">
        <v>811.56130630999996</v>
      </c>
      <c r="K53" s="54">
        <v>803.95354890999999</v>
      </c>
      <c r="L53" s="54">
        <v>793.49485814000002</v>
      </c>
      <c r="M53" s="54">
        <v>818.36204880999992</v>
      </c>
      <c r="N53" s="54">
        <v>807.86723777999907</v>
      </c>
      <c r="O53" s="54">
        <v>796.15431928999999</v>
      </c>
      <c r="P53" s="54">
        <v>777.12925877999999</v>
      </c>
      <c r="Q53" s="54">
        <v>770.11784076999993</v>
      </c>
      <c r="R53" s="54">
        <v>756.30799999999999</v>
      </c>
      <c r="S53" s="54">
        <v>744.58900000000006</v>
      </c>
      <c r="T53" s="54">
        <v>738.76199999999994</v>
      </c>
      <c r="U53" s="54">
        <v>873.92399999999998</v>
      </c>
      <c r="V53" s="54">
        <v>873.61500000000001</v>
      </c>
      <c r="W53" s="54">
        <v>894.923</v>
      </c>
      <c r="X53" s="54">
        <v>884.37900000000002</v>
      </c>
      <c r="Y53" s="54">
        <v>1191.627</v>
      </c>
      <c r="Z53" s="54">
        <v>1192.6740882099998</v>
      </c>
      <c r="AA53" s="54">
        <v>1165.76284874</v>
      </c>
      <c r="AB53" s="54">
        <v>1165.9849894800004</v>
      </c>
      <c r="AC53" s="54">
        <v>1161.4261246199999</v>
      </c>
      <c r="AD53" s="54">
        <v>1246.6076545500002</v>
      </c>
    </row>
    <row r="54" spans="1:30" s="37" customFormat="1">
      <c r="A54" s="57" t="s">
        <v>134</v>
      </c>
      <c r="B54" s="54">
        <v>-73.489999999999995</v>
      </c>
      <c r="C54" s="54">
        <v>-39</v>
      </c>
      <c r="D54" s="54">
        <v>-64.430000000000007</v>
      </c>
      <c r="E54" s="54">
        <v>-93.658000000000001</v>
      </c>
      <c r="F54" s="54">
        <v>-110.068</v>
      </c>
      <c r="G54" s="54">
        <v>-126.93600000000001</v>
      </c>
      <c r="H54" s="54">
        <v>-130.58608016999997</v>
      </c>
      <c r="I54" s="54">
        <v>-190.80630203999999</v>
      </c>
      <c r="J54" s="54">
        <v>-213.10785477999991</v>
      </c>
      <c r="K54" s="54">
        <v>-209.28437182999994</v>
      </c>
      <c r="L54" s="54">
        <v>-144.40954824000005</v>
      </c>
      <c r="M54" s="54">
        <v>-130.2555646400001</v>
      </c>
      <c r="N54" s="54">
        <v>29.319690430000946</v>
      </c>
      <c r="O54" s="54">
        <v>48.791342299999997</v>
      </c>
      <c r="P54" s="54">
        <v>38.717400849999876</v>
      </c>
      <c r="Q54" s="54">
        <v>-67.134697299999999</v>
      </c>
      <c r="R54" s="54">
        <v>-39.613999999999997</v>
      </c>
      <c r="S54" s="54">
        <v>82.953000000000003</v>
      </c>
      <c r="T54" s="54">
        <v>83.811000000000007</v>
      </c>
      <c r="U54" s="54">
        <v>75.373000000000005</v>
      </c>
      <c r="V54" s="54">
        <v>76.787000000000006</v>
      </c>
      <c r="W54" s="54">
        <v>80.820999999999998</v>
      </c>
      <c r="X54" s="54">
        <v>82.188999999999993</v>
      </c>
      <c r="Y54" s="54">
        <v>751.75900000000001</v>
      </c>
      <c r="Z54" s="54">
        <v>870.16902931000004</v>
      </c>
      <c r="AA54" s="54">
        <v>877.64567072999944</v>
      </c>
      <c r="AB54" s="54">
        <v>908.35285289999865</v>
      </c>
      <c r="AC54" s="54">
        <v>250.51691806999997</v>
      </c>
      <c r="AD54" s="54">
        <v>297.03382196999928</v>
      </c>
    </row>
    <row r="55" spans="1:30" s="34" customFormat="1">
      <c r="A55" s="21" t="s">
        <v>61</v>
      </c>
      <c r="B55" s="68">
        <v>2340.9430000000002</v>
      </c>
      <c r="C55" s="68">
        <v>1591</v>
      </c>
      <c r="D55" s="70">
        <v>1540.328</v>
      </c>
      <c r="E55" s="70">
        <v>1476.0740000000001</v>
      </c>
      <c r="F55" s="70">
        <v>1417.4110000000001</v>
      </c>
      <c r="G55" s="70">
        <v>1399.1210000000001</v>
      </c>
      <c r="H55" s="70">
        <v>1408.7626902700001</v>
      </c>
      <c r="I55" s="70">
        <v>1359.58176804</v>
      </c>
      <c r="J55" s="70">
        <v>1337.6450971700001</v>
      </c>
      <c r="K55" s="70">
        <v>1355.8379649499998</v>
      </c>
      <c r="L55" s="70">
        <v>1552.93659185</v>
      </c>
      <c r="M55" s="70">
        <v>1609.5711537599996</v>
      </c>
      <c r="N55" s="70">
        <v>1765.5842988500001</v>
      </c>
      <c r="O55" s="70">
        <v>1733.8556353399999</v>
      </c>
      <c r="P55" s="70">
        <v>1730.5487192200001</v>
      </c>
      <c r="Q55" s="70">
        <v>1779.6832923099998</v>
      </c>
      <c r="R55" s="70">
        <v>1652.088</v>
      </c>
      <c r="S55" s="70">
        <v>1734.37</v>
      </c>
      <c r="T55" s="70">
        <v>1862.722</v>
      </c>
      <c r="U55" s="70">
        <v>2136.732</v>
      </c>
      <c r="V55" s="70">
        <v>2151.4</v>
      </c>
      <c r="W55" s="70">
        <v>2319.703</v>
      </c>
      <c r="X55" s="70">
        <v>2450.77</v>
      </c>
      <c r="Y55" s="70">
        <v>3520.172</v>
      </c>
      <c r="Z55" s="70">
        <v>4197.2332663700026</v>
      </c>
      <c r="AA55" s="70">
        <v>4235.8836049200008</v>
      </c>
      <c r="AB55" s="70">
        <v>4374.6139963700016</v>
      </c>
      <c r="AC55" s="70">
        <v>3499.1094333300011</v>
      </c>
      <c r="AD55" s="70">
        <v>4015.987178389998</v>
      </c>
    </row>
    <row r="56" spans="1:30" s="37" customFormat="1">
      <c r="A56" s="21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</row>
    <row r="57" spans="1:30" s="37" customFormat="1">
      <c r="A57" s="35" t="s">
        <v>135</v>
      </c>
      <c r="B57" s="68">
        <v>-729.49299999999994</v>
      </c>
      <c r="C57" s="68">
        <v>-695</v>
      </c>
      <c r="D57" s="68">
        <v>-699.12599999999998</v>
      </c>
      <c r="E57" s="68">
        <v>-728.11000000000013</v>
      </c>
      <c r="F57" s="68">
        <v>-599.601</v>
      </c>
      <c r="G57" s="68">
        <v>-610.30199999999991</v>
      </c>
      <c r="H57" s="68">
        <v>-666.53023162</v>
      </c>
      <c r="I57" s="68">
        <v>-689.32161044000009</v>
      </c>
      <c r="J57" s="68">
        <v>-728.87957387999995</v>
      </c>
      <c r="K57" s="68">
        <v>-757.06197350000002</v>
      </c>
      <c r="L57" s="68">
        <v>-940.13448869000013</v>
      </c>
      <c r="M57" s="68">
        <v>-1108.96346324</v>
      </c>
      <c r="N57" s="68">
        <v>-1093.0133463500001</v>
      </c>
      <c r="O57" s="68">
        <v>-1032.8265289000001</v>
      </c>
      <c r="P57" s="68">
        <v>-1032.1986805000001</v>
      </c>
      <c r="Q57" s="68">
        <v>-1071.1016764600001</v>
      </c>
      <c r="R57" s="68">
        <v>-939.8</v>
      </c>
      <c r="S57" s="68">
        <v>-1018</v>
      </c>
      <c r="T57" s="68">
        <v>-1136.5999999999999</v>
      </c>
      <c r="U57" s="68">
        <v>-1435.2</v>
      </c>
      <c r="V57" s="68">
        <v>-1446.8</v>
      </c>
      <c r="W57" s="68">
        <v>-1623.3</v>
      </c>
      <c r="X57" s="68">
        <v>-1746.1</v>
      </c>
      <c r="Y57" s="68">
        <v>-2546.9</v>
      </c>
      <c r="Z57" s="68">
        <v>-2632.5694209199992</v>
      </c>
      <c r="AA57" s="68">
        <v>-2521.5888290300022</v>
      </c>
      <c r="AB57" s="68">
        <v>-2673.9126548300001</v>
      </c>
      <c r="AC57" s="68">
        <v>-1911.4132478200052</v>
      </c>
      <c r="AD57" s="68">
        <v>-2242.1967637200046</v>
      </c>
    </row>
    <row r="58" spans="1:30" s="37" customFormat="1">
      <c r="A58" s="57" t="s">
        <v>136</v>
      </c>
      <c r="B58" s="54">
        <v>-167.26299999999992</v>
      </c>
      <c r="C58" s="54">
        <v>-182</v>
      </c>
      <c r="D58" s="54">
        <v>-197.185</v>
      </c>
      <c r="E58" s="54">
        <v>-209.57900000000001</v>
      </c>
      <c r="F58" s="54">
        <v>-206.50200000000001</v>
      </c>
      <c r="G58" s="54">
        <v>-203.86199999999999</v>
      </c>
      <c r="H58" s="54">
        <v>-244.57773152000001</v>
      </c>
      <c r="I58" s="54">
        <v>-261.16529078999997</v>
      </c>
      <c r="J58" s="54">
        <v>-362.93177437000003</v>
      </c>
      <c r="K58" s="54">
        <v>-341.07447363</v>
      </c>
      <c r="L58" s="54">
        <v>-459.94525094999995</v>
      </c>
      <c r="M58" s="54">
        <v>-512.75833475000002</v>
      </c>
      <c r="N58" s="54">
        <v>-541.79631713000003</v>
      </c>
      <c r="O58" s="54">
        <v>-472.87881977000001</v>
      </c>
      <c r="P58" s="54">
        <v>-464.00651374</v>
      </c>
      <c r="Q58" s="54">
        <v>-471.66136209000001</v>
      </c>
      <c r="R58" s="54">
        <v>-419</v>
      </c>
      <c r="S58" s="54">
        <v>-329</v>
      </c>
      <c r="T58" s="54">
        <v>-409</v>
      </c>
      <c r="U58" s="54">
        <v>-589</v>
      </c>
      <c r="V58" s="54">
        <v>-678</v>
      </c>
      <c r="W58" s="54">
        <v>-748</v>
      </c>
      <c r="X58" s="54">
        <v>-774</v>
      </c>
      <c r="Y58" s="54">
        <v>-759</v>
      </c>
      <c r="Z58" s="54">
        <v>-796.74144875000002</v>
      </c>
      <c r="AA58" s="54">
        <v>-762.89352382000004</v>
      </c>
      <c r="AB58" s="54">
        <v>-788.1588565699999</v>
      </c>
      <c r="AC58" s="54">
        <v>-670.26284515999998</v>
      </c>
      <c r="AD58" s="54">
        <v>-760.98283378000008</v>
      </c>
    </row>
    <row r="59" spans="1:30" s="37" customFormat="1">
      <c r="A59" s="57" t="s">
        <v>64</v>
      </c>
      <c r="B59" s="54">
        <v>-71.978999999999999</v>
      </c>
      <c r="C59" s="54">
        <v>-56</v>
      </c>
      <c r="D59" s="54">
        <v>-63.546999999999997</v>
      </c>
      <c r="E59" s="54">
        <v>-70.102000000000004</v>
      </c>
      <c r="F59" s="54">
        <v>-38.889000000000003</v>
      </c>
      <c r="G59" s="54">
        <v>-99.227999999999994</v>
      </c>
      <c r="H59" s="54">
        <v>-105.4027936</v>
      </c>
      <c r="I59" s="54">
        <v>-118.78350159</v>
      </c>
      <c r="J59" s="54">
        <v>-102.90549145</v>
      </c>
      <c r="K59" s="54">
        <v>-152.64582038</v>
      </c>
      <c r="L59" s="54">
        <v>-192.23131217</v>
      </c>
      <c r="M59" s="54">
        <v>-235.66250785</v>
      </c>
      <c r="N59" s="54">
        <v>-241.45561321</v>
      </c>
      <c r="O59" s="54">
        <v>-197.88314640999999</v>
      </c>
      <c r="P59" s="54">
        <v>-208.83919993999999</v>
      </c>
      <c r="Q59" s="54">
        <v>-232.68952035000001</v>
      </c>
      <c r="R59" s="54">
        <v>-207</v>
      </c>
      <c r="S59" s="54">
        <v>-261</v>
      </c>
      <c r="T59" s="54">
        <v>-281</v>
      </c>
      <c r="U59" s="54">
        <v>-353</v>
      </c>
      <c r="V59" s="54">
        <v>-371</v>
      </c>
      <c r="W59" s="54">
        <v>-439</v>
      </c>
      <c r="X59" s="54">
        <v>-491</v>
      </c>
      <c r="Y59" s="54">
        <v>-452</v>
      </c>
      <c r="Z59" s="54">
        <v>-501.20219650999996</v>
      </c>
      <c r="AA59" s="54">
        <v>-549.35759553000003</v>
      </c>
      <c r="AB59" s="54">
        <v>-580.29706508000004</v>
      </c>
      <c r="AC59" s="54">
        <v>-515.75935491000007</v>
      </c>
      <c r="AD59" s="54">
        <v>-611.23261778999995</v>
      </c>
    </row>
    <row r="60" spans="1:30" s="37" customFormat="1" ht="15.75" customHeight="1">
      <c r="A60" s="57" t="s">
        <v>65</v>
      </c>
      <c r="B60" s="54">
        <v>-15.334</v>
      </c>
      <c r="C60" s="54">
        <v>-20</v>
      </c>
      <c r="D60" s="54">
        <v>-15.362</v>
      </c>
      <c r="E60" s="54">
        <v>-13.039</v>
      </c>
      <c r="F60" s="54">
        <v>-9.6739999999999995</v>
      </c>
      <c r="G60" s="54">
        <v>-13.500999999999999</v>
      </c>
      <c r="H60" s="54">
        <v>-16.502577930000001</v>
      </c>
      <c r="I60" s="54">
        <v>-15.43655131</v>
      </c>
      <c r="J60" s="54">
        <v>-12.547134509999999</v>
      </c>
      <c r="K60" s="54">
        <v>-16.438430099999998</v>
      </c>
      <c r="L60" s="54">
        <v>-15.811242550000001</v>
      </c>
      <c r="M60" s="54">
        <v>-15.061108820000001</v>
      </c>
      <c r="N60" s="54">
        <v>-13.789460460000001</v>
      </c>
      <c r="O60" s="54">
        <v>-17.879948940000002</v>
      </c>
      <c r="P60" s="54">
        <v>-21.38433818</v>
      </c>
      <c r="Q60" s="54">
        <v>-30.186520000000002</v>
      </c>
      <c r="R60" s="54">
        <v>-16</v>
      </c>
      <c r="S60" s="54">
        <v>-24</v>
      </c>
      <c r="T60" s="54">
        <v>-31</v>
      </c>
      <c r="U60" s="54">
        <v>-34</v>
      </c>
      <c r="V60" s="54">
        <v>-18</v>
      </c>
      <c r="W60" s="54">
        <v>-28</v>
      </c>
      <c r="X60" s="54">
        <v>-33</v>
      </c>
      <c r="Y60" s="54">
        <v>-38</v>
      </c>
      <c r="Z60" s="54">
        <v>-33.292027239999996</v>
      </c>
      <c r="AA60" s="54">
        <v>-44.817823510000004</v>
      </c>
      <c r="AB60" s="54">
        <v>-63.985336029999999</v>
      </c>
      <c r="AC60" s="54">
        <v>-70.067649299999999</v>
      </c>
      <c r="AD60" s="54">
        <v>-44.423125310000003</v>
      </c>
    </row>
    <row r="61" spans="1:30" s="37" customFormat="1" ht="15.75" customHeight="1">
      <c r="A61" s="57" t="s">
        <v>640</v>
      </c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>
        <v>-31</v>
      </c>
      <c r="S61" s="54">
        <v>-13</v>
      </c>
      <c r="T61" s="54">
        <v>-21</v>
      </c>
      <c r="U61" s="54">
        <v>-8</v>
      </c>
      <c r="V61" s="54">
        <v>-9</v>
      </c>
      <c r="W61" s="54">
        <v>0</v>
      </c>
      <c r="X61" s="54">
        <v>0</v>
      </c>
      <c r="Y61" s="54">
        <v>-4</v>
      </c>
      <c r="Z61" s="54">
        <v>0</v>
      </c>
      <c r="AA61" s="54">
        <v>-7.2531470000000001E-2</v>
      </c>
      <c r="AB61" s="54">
        <v>-7.6572630000000003E-2</v>
      </c>
      <c r="AC61" s="54">
        <v>-1.8006500000000001</v>
      </c>
      <c r="AD61" s="54">
        <v>-4.4237144100000005</v>
      </c>
    </row>
    <row r="62" spans="1:30" s="37" customFormat="1">
      <c r="A62" s="57" t="s">
        <v>137</v>
      </c>
      <c r="B62" s="54">
        <v>-47.689</v>
      </c>
      <c r="C62" s="54">
        <v>-90</v>
      </c>
      <c r="D62" s="54">
        <v>-95.730999999999995</v>
      </c>
      <c r="E62" s="54">
        <v>-107.82599999999999</v>
      </c>
      <c r="F62" s="54">
        <v>-102.057</v>
      </c>
      <c r="G62" s="54">
        <v>-71.861000000000004</v>
      </c>
      <c r="H62" s="54">
        <v>-90.476947689999975</v>
      </c>
      <c r="I62" s="54">
        <v>-100.85430694999997</v>
      </c>
      <c r="J62" s="54">
        <v>-83.36126806</v>
      </c>
      <c r="K62" s="54">
        <v>-93.817907879999993</v>
      </c>
      <c r="L62" s="54">
        <v>-126.54318298000007</v>
      </c>
      <c r="M62" s="54">
        <v>-136.23671654999995</v>
      </c>
      <c r="N62" s="54">
        <v>-117.73158694000003</v>
      </c>
      <c r="O62" s="54">
        <v>-186.22414473000009</v>
      </c>
      <c r="P62" s="54">
        <v>-179.49132812000005</v>
      </c>
      <c r="Q62" s="54">
        <v>-194.16092509999993</v>
      </c>
      <c r="R62" s="54">
        <v>-136</v>
      </c>
      <c r="S62" s="54">
        <v>-165</v>
      </c>
      <c r="T62" s="54">
        <v>-176</v>
      </c>
      <c r="U62" s="54">
        <v>-237</v>
      </c>
      <c r="V62" s="54">
        <v>-200</v>
      </c>
      <c r="W62" s="54">
        <v>-201</v>
      </c>
      <c r="X62" s="54">
        <v>-232</v>
      </c>
      <c r="Y62" s="54">
        <v>-500</v>
      </c>
      <c r="Z62" s="54">
        <v>-486.70447778999983</v>
      </c>
      <c r="AA62" s="54">
        <v>-473.8927113799997</v>
      </c>
      <c r="AB62" s="54">
        <v>-551.81563572000016</v>
      </c>
      <c r="AC62" s="54">
        <v>-221.57288338000035</v>
      </c>
      <c r="AD62" s="54">
        <v>-271.07621774000006</v>
      </c>
    </row>
    <row r="63" spans="1:30" s="37" customFormat="1">
      <c r="A63" s="57" t="s">
        <v>138</v>
      </c>
      <c r="B63" s="54">
        <v>-427.22800000000001</v>
      </c>
      <c r="C63" s="54">
        <v>-347</v>
      </c>
      <c r="D63" s="54">
        <v>-327.30099999999999</v>
      </c>
      <c r="E63" s="54">
        <v>-327.56400000000002</v>
      </c>
      <c r="F63" s="54">
        <v>-242.47900000000001</v>
      </c>
      <c r="G63" s="54">
        <v>-221.85</v>
      </c>
      <c r="H63" s="54">
        <v>-209.57018088000007</v>
      </c>
      <c r="I63" s="54">
        <v>-193.08195980000005</v>
      </c>
      <c r="J63" s="54">
        <v>-167.13390549000002</v>
      </c>
      <c r="K63" s="54">
        <v>-153.08534150999998</v>
      </c>
      <c r="L63" s="54">
        <v>-145.60350004000009</v>
      </c>
      <c r="M63" s="54">
        <v>-209.24479527000005</v>
      </c>
      <c r="N63" s="54">
        <v>-178.24036860999996</v>
      </c>
      <c r="O63" s="54">
        <v>-157.96046905000003</v>
      </c>
      <c r="P63" s="54">
        <v>-158.47730052000003</v>
      </c>
      <c r="Q63" s="54">
        <v>-142.40334892000004</v>
      </c>
      <c r="R63" s="54">
        <v>-131</v>
      </c>
      <c r="S63" s="54">
        <v>-227</v>
      </c>
      <c r="T63" s="54">
        <v>-217</v>
      </c>
      <c r="U63" s="54">
        <v>-213</v>
      </c>
      <c r="V63" s="54">
        <v>-170</v>
      </c>
      <c r="W63" s="54">
        <v>-207</v>
      </c>
      <c r="X63" s="54">
        <v>-217</v>
      </c>
      <c r="Y63" s="54">
        <v>-794</v>
      </c>
      <c r="Z63" s="54">
        <v>-814.62927062999984</v>
      </c>
      <c r="AA63" s="54">
        <v>-690.55464331999997</v>
      </c>
      <c r="AB63" s="54">
        <v>-689.5791888</v>
      </c>
      <c r="AC63" s="54">
        <v>-431.9498650700001</v>
      </c>
      <c r="AD63" s="54">
        <v>-550.05825468999967</v>
      </c>
    </row>
    <row r="64" spans="1:30" s="37" customFormat="1">
      <c r="A64" s="35" t="s">
        <v>738</v>
      </c>
      <c r="B64" s="68">
        <v>-1611.45</v>
      </c>
      <c r="C64" s="68">
        <v>-896</v>
      </c>
      <c r="D64" s="68">
        <v>-841.202</v>
      </c>
      <c r="E64" s="68">
        <v>-747.96400000000006</v>
      </c>
      <c r="F64" s="68">
        <v>-817.81</v>
      </c>
      <c r="G64" s="68">
        <v>-788.81899999999996</v>
      </c>
      <c r="H64" s="68">
        <v>-742.23245819999897</v>
      </c>
      <c r="I64" s="68">
        <v>-670.26004863999901</v>
      </c>
      <c r="J64" s="68">
        <v>-608.76541458000099</v>
      </c>
      <c r="K64" s="68">
        <v>-598.77583512000001</v>
      </c>
      <c r="L64" s="68">
        <v>-612.80194597000002</v>
      </c>
      <c r="M64" s="68">
        <v>-500.60753108</v>
      </c>
      <c r="N64" s="68">
        <v>-672.57095250999998</v>
      </c>
      <c r="O64" s="68">
        <v>-701.02910648</v>
      </c>
      <c r="P64" s="68">
        <v>-698.35003872000095</v>
      </c>
      <c r="Q64" s="68">
        <v>-708.58161590999896</v>
      </c>
      <c r="R64" s="68">
        <v>-712</v>
      </c>
      <c r="S64" s="68">
        <v>-716</v>
      </c>
      <c r="T64" s="68">
        <v>-726</v>
      </c>
      <c r="U64" s="68">
        <v>-702</v>
      </c>
      <c r="V64" s="68">
        <v>-705</v>
      </c>
      <c r="W64" s="68">
        <v>-696</v>
      </c>
      <c r="X64" s="68">
        <v>-705</v>
      </c>
      <c r="Y64" s="68">
        <v>-973</v>
      </c>
      <c r="Z64" s="68">
        <v>-1564.6638453700004</v>
      </c>
      <c r="AA64" s="68">
        <v>-1714.2947758099995</v>
      </c>
      <c r="AB64" s="68">
        <v>-1700.701341499999</v>
      </c>
      <c r="AC64" s="68">
        <v>-1587.6961853999985</v>
      </c>
      <c r="AD64" s="68">
        <v>-1773.7896316899978</v>
      </c>
    </row>
    <row r="65" spans="1:30" s="34" customFormat="1">
      <c r="A65" s="21" t="s">
        <v>79</v>
      </c>
      <c r="B65" s="68">
        <v>-2340.9430000000002</v>
      </c>
      <c r="C65" s="68">
        <v>-1591</v>
      </c>
      <c r="D65" s="70">
        <v>-1540.328</v>
      </c>
      <c r="E65" s="70">
        <v>-1476.0740000000001</v>
      </c>
      <c r="F65" s="70">
        <v>-1417.4110000000001</v>
      </c>
      <c r="G65" s="70">
        <v>-1399.1210000000001</v>
      </c>
      <c r="H65" s="70">
        <v>-1408.7626902700001</v>
      </c>
      <c r="I65" s="70">
        <v>-1359.5816590799991</v>
      </c>
      <c r="J65" s="70">
        <v>-1337.6449884600011</v>
      </c>
      <c r="K65" s="70">
        <v>-1355.83780862</v>
      </c>
      <c r="L65" s="70">
        <v>-1552.93643466</v>
      </c>
      <c r="M65" s="70">
        <v>-1609.57099432</v>
      </c>
      <c r="N65" s="70">
        <v>-1765.5842988600002</v>
      </c>
      <c r="O65" s="70">
        <v>-1733.85563538</v>
      </c>
      <c r="P65" s="70">
        <v>-1730.5487192200012</v>
      </c>
      <c r="Q65" s="70">
        <v>-1779.683292369999</v>
      </c>
      <c r="R65" s="70">
        <v>-1652</v>
      </c>
      <c r="S65" s="70">
        <v>-1734</v>
      </c>
      <c r="T65" s="70">
        <v>-1863</v>
      </c>
      <c r="U65" s="70">
        <v>-2137</v>
      </c>
      <c r="V65" s="70">
        <v>-2151</v>
      </c>
      <c r="W65" s="70">
        <v>-2320</v>
      </c>
      <c r="X65" s="68">
        <v>-2451</v>
      </c>
      <c r="Y65" s="68">
        <v>-3520</v>
      </c>
      <c r="Z65" s="68">
        <v>-4197.2332662899998</v>
      </c>
      <c r="AA65" s="68">
        <v>-4235.8836048400017</v>
      </c>
      <c r="AB65" s="68">
        <v>-4374.6139963299993</v>
      </c>
      <c r="AC65" s="68">
        <v>-3499.1094332200037</v>
      </c>
      <c r="AD65" s="68">
        <v>-4015.9863954100024</v>
      </c>
    </row>
    <row r="66" spans="1:30">
      <c r="A66" s="73"/>
      <c r="B66" s="73"/>
      <c r="C66" s="73"/>
      <c r="D66" s="73"/>
      <c r="E66" s="73"/>
      <c r="F66" s="73"/>
      <c r="G66" s="73"/>
      <c r="H66" s="73"/>
      <c r="I66" s="73"/>
    </row>
  </sheetData>
  <pageMargins left="0.511811024" right="0.511811024" top="0.78740157499999996" bottom="0.78740157499999996" header="0.31496062000000002" footer="0.31496062000000002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67"/>
  <sheetViews>
    <sheetView showGridLines="0" zoomScale="90" zoomScaleNormal="90" workbookViewId="0">
      <pane xSplit="1" ySplit="8" topLeftCell="U9" activePane="bottomRight" state="frozen"/>
      <selection sqref="A1:XFD1048576"/>
      <selection pane="topRight" sqref="A1:XFD1048576"/>
      <selection pane="bottomLeft" sqref="A1:XFD1048576"/>
      <selection pane="bottomRight" activeCell="AC19" sqref="AC19"/>
    </sheetView>
  </sheetViews>
  <sheetFormatPr defaultColWidth="9.140625" defaultRowHeight="15"/>
  <cols>
    <col min="1" max="1" width="54.85546875" style="5" customWidth="1"/>
    <col min="2" max="2" width="9.28515625" style="5" bestFit="1" customWidth="1"/>
    <col min="3" max="3" width="8.42578125" style="5" bestFit="1" customWidth="1"/>
    <col min="4" max="4" width="9.7109375" style="5" bestFit="1" customWidth="1"/>
    <col min="5" max="5" width="9.5703125" style="5" bestFit="1" customWidth="1"/>
    <col min="6" max="6" width="9.28515625" style="5" bestFit="1" customWidth="1"/>
    <col min="7" max="7" width="8.85546875" style="5" bestFit="1" customWidth="1"/>
    <col min="8" max="8" width="9.7109375" style="5" bestFit="1" customWidth="1"/>
    <col min="9" max="9" width="9.5703125" style="5" bestFit="1" customWidth="1"/>
    <col min="10" max="10" width="9.28515625" style="5" bestFit="1" customWidth="1"/>
    <col min="11" max="11" width="8.85546875" style="5" bestFit="1" customWidth="1"/>
    <col min="12" max="12" width="9.7109375" style="5" bestFit="1" customWidth="1"/>
    <col min="13" max="13" width="9.5703125" style="5" bestFit="1" customWidth="1"/>
    <col min="14" max="14" width="9.28515625" style="5" bestFit="1" customWidth="1"/>
    <col min="15" max="15" width="8.85546875" style="5" bestFit="1" customWidth="1"/>
    <col min="16" max="16" width="9.7109375" style="5" bestFit="1" customWidth="1"/>
    <col min="17" max="17" width="9.5703125" style="5" bestFit="1" customWidth="1"/>
    <col min="18" max="18" width="9.28515625" style="5" bestFit="1" customWidth="1"/>
    <col min="19" max="19" width="8.85546875" style="5" bestFit="1" customWidth="1"/>
    <col min="20" max="20" width="9.7109375" style="5" bestFit="1" customWidth="1"/>
    <col min="21" max="21" width="9.5703125" style="5" bestFit="1" customWidth="1"/>
    <col min="22" max="22" width="9.28515625" style="5" customWidth="1"/>
    <col min="23" max="23" width="8.85546875" style="5" bestFit="1" customWidth="1"/>
    <col min="24" max="29" width="9.42578125" style="5" customWidth="1"/>
    <col min="30" max="16384" width="9.140625" style="5"/>
  </cols>
  <sheetData>
    <row r="1" spans="1:33"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6" spans="1:33">
      <c r="A6" s="61"/>
      <c r="B6" s="61"/>
      <c r="C6" s="61"/>
      <c r="D6" s="61"/>
      <c r="E6" s="61"/>
      <c r="F6" s="61"/>
      <c r="G6" s="61"/>
      <c r="H6" s="61"/>
    </row>
    <row r="7" spans="1:33">
      <c r="A7" s="62" t="s">
        <v>120</v>
      </c>
      <c r="B7" s="366" t="s">
        <v>379</v>
      </c>
      <c r="C7" s="366" t="s">
        <v>380</v>
      </c>
      <c r="D7" s="366" t="s">
        <v>381</v>
      </c>
      <c r="E7" s="366" t="s">
        <v>2</v>
      </c>
      <c r="F7" s="366" t="s">
        <v>3</v>
      </c>
      <c r="G7" s="366" t="s">
        <v>4</v>
      </c>
      <c r="H7" s="366" t="s">
        <v>5</v>
      </c>
      <c r="I7" s="366" t="s">
        <v>6</v>
      </c>
      <c r="J7" s="366" t="s">
        <v>7</v>
      </c>
      <c r="K7" s="366" t="s">
        <v>8</v>
      </c>
      <c r="L7" s="366" t="s">
        <v>9</v>
      </c>
      <c r="M7" s="366" t="s">
        <v>344</v>
      </c>
      <c r="N7" s="366" t="s">
        <v>349</v>
      </c>
      <c r="O7" s="366" t="s">
        <v>356</v>
      </c>
      <c r="P7" s="366" t="s">
        <v>394</v>
      </c>
      <c r="Q7" s="366" t="s">
        <v>397</v>
      </c>
      <c r="R7" s="366" t="s">
        <v>409</v>
      </c>
      <c r="S7" s="366" t="s">
        <v>414</v>
      </c>
      <c r="T7" s="366" t="s">
        <v>420</v>
      </c>
      <c r="U7" s="366" t="s">
        <v>423</v>
      </c>
      <c r="V7" s="366" t="s">
        <v>426</v>
      </c>
      <c r="W7" s="366" t="s">
        <v>509</v>
      </c>
      <c r="X7" s="366" t="s">
        <v>625</v>
      </c>
      <c r="Y7" s="366" t="s">
        <v>629</v>
      </c>
      <c r="Z7" s="366" t="s">
        <v>641</v>
      </c>
      <c r="AA7" s="366" t="s">
        <v>702</v>
      </c>
      <c r="AB7" s="366" t="s">
        <v>716</v>
      </c>
      <c r="AC7" s="366" t="s">
        <v>722</v>
      </c>
    </row>
    <row r="8" spans="1:33" ht="15" customHeight="1">
      <c r="A8" s="62" t="s">
        <v>10</v>
      </c>
      <c r="B8" s="364" t="s">
        <v>12</v>
      </c>
      <c r="C8" s="364" t="s">
        <v>13</v>
      </c>
      <c r="D8" s="364" t="s">
        <v>14</v>
      </c>
      <c r="E8" s="364" t="s">
        <v>11</v>
      </c>
      <c r="F8" s="364" t="s">
        <v>12</v>
      </c>
      <c r="G8" s="364" t="s">
        <v>13</v>
      </c>
      <c r="H8" s="364" t="s">
        <v>14</v>
      </c>
      <c r="I8" s="364" t="s">
        <v>11</v>
      </c>
      <c r="J8" s="364" t="s">
        <v>12</v>
      </c>
      <c r="K8" s="364" t="s">
        <v>13</v>
      </c>
      <c r="L8" s="364" t="s">
        <v>14</v>
      </c>
      <c r="M8" s="364" t="s">
        <v>11</v>
      </c>
      <c r="N8" s="364" t="s">
        <v>12</v>
      </c>
      <c r="O8" s="364" t="s">
        <v>13</v>
      </c>
      <c r="P8" s="364" t="s">
        <v>14</v>
      </c>
      <c r="Q8" s="364" t="s">
        <v>11</v>
      </c>
      <c r="R8" s="364" t="s">
        <v>12</v>
      </c>
      <c r="S8" s="364" t="s">
        <v>13</v>
      </c>
      <c r="T8" s="364" t="s">
        <v>14</v>
      </c>
      <c r="U8" s="364" t="s">
        <v>11</v>
      </c>
      <c r="V8" s="364" t="s">
        <v>12</v>
      </c>
      <c r="W8" s="364" t="s">
        <v>13</v>
      </c>
      <c r="X8" s="364" t="s">
        <v>14</v>
      </c>
      <c r="Y8" s="364" t="s">
        <v>11</v>
      </c>
      <c r="Z8" s="364" t="s">
        <v>12</v>
      </c>
      <c r="AA8" s="364" t="s">
        <v>13</v>
      </c>
      <c r="AB8" s="364" t="s">
        <v>14</v>
      </c>
      <c r="AC8" s="364" t="s">
        <v>11</v>
      </c>
    </row>
    <row r="9" spans="1:33">
      <c r="A9" s="24" t="s">
        <v>121</v>
      </c>
      <c r="B9" s="226">
        <v>1.2023190000000001E-2</v>
      </c>
      <c r="C9" s="226">
        <v>1.1566620000000001E-2</v>
      </c>
      <c r="D9" s="226">
        <v>1.445951E-2</v>
      </c>
      <c r="E9" s="226">
        <v>5.2391199999999999E-2</v>
      </c>
      <c r="F9" s="226">
        <v>-1.8457899999999999E-3</v>
      </c>
      <c r="G9" s="122">
        <v>-2E-3</v>
      </c>
      <c r="H9" s="226">
        <v>1.24E-5</v>
      </c>
      <c r="I9" s="66">
        <v>-2.7000000000000001E-7</v>
      </c>
      <c r="J9" s="66">
        <v>2.7000000000000001E-7</v>
      </c>
      <c r="K9" s="217">
        <v>2.714223E-2</v>
      </c>
      <c r="L9" s="226">
        <v>0.40854341</v>
      </c>
      <c r="M9" s="66">
        <v>3.3634919999999999E-2</v>
      </c>
      <c r="N9" s="66">
        <v>0.34066868</v>
      </c>
      <c r="O9" s="122">
        <v>4.8891480000000001E-2</v>
      </c>
      <c r="P9" s="122">
        <v>0.44917543999999998</v>
      </c>
      <c r="Q9" s="122">
        <v>0.17908589000000003</v>
      </c>
      <c r="R9" s="122">
        <v>0.18269452</v>
      </c>
      <c r="S9" s="122">
        <v>1.96427427</v>
      </c>
      <c r="T9" s="122">
        <v>1.11494341</v>
      </c>
      <c r="U9" s="122">
        <v>4.8183900000000005E-3</v>
      </c>
      <c r="V9" s="226">
        <v>9.4461000000000002E-4</v>
      </c>
      <c r="W9" s="226">
        <v>-6.76371E-3</v>
      </c>
      <c r="X9" s="226">
        <v>1.1155E-4</v>
      </c>
      <c r="Y9" s="226">
        <v>3.6313999999999997E-4</v>
      </c>
      <c r="Z9" s="226">
        <v>1.03185E-3</v>
      </c>
      <c r="AA9" s="226">
        <v>2.5676600000000003E-3</v>
      </c>
      <c r="AB9" s="226">
        <v>-6.3848000000005071E-4</v>
      </c>
      <c r="AC9" s="226">
        <v>9.3000999999999978E-4</v>
      </c>
    </row>
    <row r="10" spans="1:33">
      <c r="A10" s="24" t="s">
        <v>122</v>
      </c>
      <c r="B10" s="226">
        <v>3.146E-5</v>
      </c>
      <c r="C10" s="226">
        <v>2.1190000000000002E-5</v>
      </c>
      <c r="D10" s="226">
        <v>2.5642000000000004E-4</v>
      </c>
      <c r="E10" s="226">
        <v>9.4627999999999986E-3</v>
      </c>
      <c r="F10" s="226">
        <v>5.6699999999999999E-6</v>
      </c>
      <c r="G10" s="122">
        <v>0</v>
      </c>
      <c r="H10" s="226">
        <v>0</v>
      </c>
      <c r="I10" s="66">
        <v>-1E-8</v>
      </c>
      <c r="J10" s="66">
        <v>-1E-8</v>
      </c>
      <c r="K10" s="217">
        <v>-9.2553150000000001E-2</v>
      </c>
      <c r="L10" s="226">
        <v>-2.7167678799999999</v>
      </c>
      <c r="M10" s="66">
        <v>-0.54982640000000005</v>
      </c>
      <c r="N10" s="66">
        <v>-8.5433191900000001</v>
      </c>
      <c r="O10" s="122">
        <v>-1.1320643500000001</v>
      </c>
      <c r="P10" s="122">
        <v>-3.4412174500000003</v>
      </c>
      <c r="Q10" s="122">
        <v>-1.0674269199999999</v>
      </c>
      <c r="R10" s="122">
        <v>-0.54897088000000005</v>
      </c>
      <c r="S10" s="122">
        <v>-4.3732445999999996</v>
      </c>
      <c r="T10" s="122">
        <v>-1.9060161499999999</v>
      </c>
      <c r="U10" s="122">
        <v>0</v>
      </c>
      <c r="V10" s="226">
        <v>0</v>
      </c>
      <c r="W10" s="226">
        <v>-1.9600000000000002E-5</v>
      </c>
      <c r="X10" s="226">
        <v>1.9600000000000002E-5</v>
      </c>
      <c r="Y10" s="226">
        <v>0</v>
      </c>
      <c r="Z10" s="226">
        <v>0</v>
      </c>
      <c r="AA10" s="226">
        <v>0</v>
      </c>
      <c r="AB10" s="226">
        <v>0</v>
      </c>
      <c r="AC10" s="226">
        <v>-1.17782662</v>
      </c>
    </row>
    <row r="11" spans="1:33">
      <c r="A11" s="24" t="s">
        <v>123</v>
      </c>
      <c r="B11" s="226">
        <v>1.205465E-2</v>
      </c>
      <c r="C11" s="226">
        <v>1.1587809999999999E-2</v>
      </c>
      <c r="D11" s="226">
        <v>1.471593E-2</v>
      </c>
      <c r="E11" s="226">
        <v>6.1853999999999999E-2</v>
      </c>
      <c r="F11" s="226">
        <v>-1.84012E-3</v>
      </c>
      <c r="G11" s="122">
        <v>-2E-3</v>
      </c>
      <c r="H11" s="226">
        <v>1.24E-5</v>
      </c>
      <c r="I11" s="66">
        <v>-2.8000000000000002E-7</v>
      </c>
      <c r="J11" s="66">
        <v>2.6E-7</v>
      </c>
      <c r="K11" s="217">
        <v>-6.5410919999999997E-2</v>
      </c>
      <c r="L11" s="226">
        <v>-2.3082244700000003</v>
      </c>
      <c r="M11" s="66">
        <v>-0.51619148000000004</v>
      </c>
      <c r="N11" s="66">
        <v>-8.2026505099999998</v>
      </c>
      <c r="O11" s="122">
        <v>-1.0831728700000001</v>
      </c>
      <c r="P11" s="122">
        <v>-2.9920420099999996</v>
      </c>
      <c r="Q11" s="122">
        <v>-0.88834102999999998</v>
      </c>
      <c r="R11" s="122">
        <v>-0.36627635999999997</v>
      </c>
      <c r="S11" s="122">
        <v>-2.4089703300000003</v>
      </c>
      <c r="T11" s="122">
        <v>-0.79107273999999994</v>
      </c>
      <c r="U11" s="122">
        <v>4.8183900000000005E-3</v>
      </c>
      <c r="V11" s="226">
        <v>9.4461000000000002E-4</v>
      </c>
      <c r="W11" s="226">
        <v>-6.7833100000000007E-3</v>
      </c>
      <c r="X11" s="226">
        <v>1.3115000000000002E-4</v>
      </c>
      <c r="Y11" s="226">
        <v>3.6313999999999997E-4</v>
      </c>
      <c r="Z11" s="226">
        <v>1.03185E-3</v>
      </c>
      <c r="AA11" s="226">
        <v>2.5676600000000003E-3</v>
      </c>
      <c r="AB11" s="226">
        <v>-6.3848000000005071E-4</v>
      </c>
      <c r="AC11" s="226">
        <v>-1.17689661</v>
      </c>
    </row>
    <row r="12" spans="1:33">
      <c r="A12" s="24" t="s">
        <v>126</v>
      </c>
      <c r="B12" s="226">
        <v>0</v>
      </c>
      <c r="C12" s="226">
        <v>0</v>
      </c>
      <c r="D12" s="226">
        <v>0</v>
      </c>
      <c r="E12" s="226">
        <v>0</v>
      </c>
      <c r="F12" s="226">
        <v>0</v>
      </c>
      <c r="G12" s="122">
        <v>0</v>
      </c>
      <c r="H12" s="226">
        <v>0</v>
      </c>
      <c r="I12" s="66">
        <v>0</v>
      </c>
      <c r="J12" s="66">
        <v>0</v>
      </c>
      <c r="K12" s="217">
        <v>0</v>
      </c>
      <c r="L12" s="226">
        <v>0</v>
      </c>
      <c r="M12" s="66">
        <v>0</v>
      </c>
      <c r="N12" s="66">
        <v>-0.10011307000000001</v>
      </c>
      <c r="O12" s="122">
        <v>-1.365364E-2</v>
      </c>
      <c r="P12" s="122">
        <v>-0.17738899</v>
      </c>
      <c r="Q12" s="122">
        <v>-5.2141449999999999E-2</v>
      </c>
      <c r="R12" s="122">
        <v>-4.9260100000000006E-3</v>
      </c>
      <c r="S12" s="122">
        <v>-0.14289821</v>
      </c>
      <c r="T12" s="122">
        <v>-1.171581E-2</v>
      </c>
      <c r="U12" s="64">
        <v>0</v>
      </c>
      <c r="V12" s="226">
        <v>0</v>
      </c>
      <c r="W12" s="226">
        <v>0</v>
      </c>
      <c r="X12" s="226">
        <v>0</v>
      </c>
      <c r="Y12" s="226">
        <v>-2.529E-2</v>
      </c>
      <c r="Z12" s="226">
        <v>-2.32916956</v>
      </c>
      <c r="AA12" s="226">
        <v>-2.98868175</v>
      </c>
      <c r="AB12" s="226">
        <v>-3.4960620800000002</v>
      </c>
      <c r="AC12" s="226">
        <v>-0.94478668999999993</v>
      </c>
      <c r="AD12" s="399"/>
      <c r="AE12" s="399"/>
    </row>
    <row r="13" spans="1:33">
      <c r="A13" s="24" t="s">
        <v>127</v>
      </c>
      <c r="B13" s="226">
        <v>-30.985338579999997</v>
      </c>
      <c r="C13" s="226">
        <v>-39.079132080000001</v>
      </c>
      <c r="D13" s="226">
        <v>-26.223394320000001</v>
      </c>
      <c r="E13" s="226">
        <v>-32.27043999</v>
      </c>
      <c r="F13" s="226">
        <v>-32.128548379999998</v>
      </c>
      <c r="G13" s="122">
        <v>-32.146000000000001</v>
      </c>
      <c r="H13" s="226">
        <v>-49.295341229999998</v>
      </c>
      <c r="I13" s="66">
        <v>-30.928856159999999</v>
      </c>
      <c r="J13" s="66">
        <v>-44.363886090000001</v>
      </c>
      <c r="K13" s="217">
        <v>-38.943190090000002</v>
      </c>
      <c r="L13" s="226">
        <v>-40.439691619999998</v>
      </c>
      <c r="M13" s="66">
        <v>-41.960959380000006</v>
      </c>
      <c r="N13" s="66">
        <v>-40.995253920000003</v>
      </c>
      <c r="O13" s="122">
        <v>-38.70671119</v>
      </c>
      <c r="P13" s="122">
        <v>-43.100218040000001</v>
      </c>
      <c r="Q13" s="122">
        <v>-39.585435950000004</v>
      </c>
      <c r="R13" s="122">
        <v>-34.954401590000003</v>
      </c>
      <c r="S13" s="122">
        <v>-39.874118920000001</v>
      </c>
      <c r="T13" s="122">
        <v>-44.023234469999998</v>
      </c>
      <c r="U13" s="64">
        <v>-27.344548370000002</v>
      </c>
      <c r="V13" s="226">
        <v>-32.423282890000003</v>
      </c>
      <c r="W13" s="226">
        <v>-30.316213309999998</v>
      </c>
      <c r="X13" s="226">
        <v>-35.673548859999997</v>
      </c>
      <c r="Y13" s="226">
        <v>-37.007791020000006</v>
      </c>
      <c r="Z13" s="226">
        <v>-45.317199080000002</v>
      </c>
      <c r="AA13" s="226">
        <v>-76.120578250000008</v>
      </c>
      <c r="AB13" s="226">
        <v>-60.223297270000039</v>
      </c>
      <c r="AC13" s="226">
        <v>-38.886856309999985</v>
      </c>
    </row>
    <row r="14" spans="1:33">
      <c r="A14" s="24" t="s">
        <v>128</v>
      </c>
      <c r="B14" s="226">
        <v>-18.086077589999999</v>
      </c>
      <c r="C14" s="226">
        <v>-9.2219921300000003</v>
      </c>
      <c r="D14" s="226">
        <v>0.82525043999999992</v>
      </c>
      <c r="E14" s="226">
        <v>-9.7454987300000013</v>
      </c>
      <c r="F14" s="226">
        <v>-124.86902008</v>
      </c>
      <c r="G14" s="122">
        <v>-18.681000000000001</v>
      </c>
      <c r="H14" s="226">
        <v>29.606416379999999</v>
      </c>
      <c r="I14" s="66">
        <v>-111.26702400000001</v>
      </c>
      <c r="J14" s="66">
        <v>-6.7972736900000008</v>
      </c>
      <c r="K14" s="217">
        <v>-12.148566349999999</v>
      </c>
      <c r="L14" s="226">
        <v>327.93895375</v>
      </c>
      <c r="M14" s="66">
        <v>-39.310737680000003</v>
      </c>
      <c r="N14" s="66">
        <v>-18.409573250000001</v>
      </c>
      <c r="O14" s="122">
        <v>-22.57349293</v>
      </c>
      <c r="P14" s="122">
        <v>-16.556339789999999</v>
      </c>
      <c r="Q14" s="122">
        <v>-13.41238495</v>
      </c>
      <c r="R14" s="122">
        <v>-35.885097389999999</v>
      </c>
      <c r="S14" s="122">
        <v>-13.049554710000001</v>
      </c>
      <c r="T14" s="122">
        <v>973.43190638999999</v>
      </c>
      <c r="U14" s="64">
        <v>-13.230967010000001</v>
      </c>
      <c r="V14" s="226">
        <v>-6.0511239000000003</v>
      </c>
      <c r="W14" s="226">
        <v>-31.051136879999998</v>
      </c>
      <c r="X14" s="226">
        <v>96.917009099999987</v>
      </c>
      <c r="Y14" s="226">
        <v>15.725491529999999</v>
      </c>
      <c r="Z14" s="226">
        <v>-3.9178708100000001</v>
      </c>
      <c r="AA14" s="226">
        <v>520.10982079999997</v>
      </c>
      <c r="AB14" s="226">
        <v>-103.3996545</v>
      </c>
      <c r="AC14" s="226">
        <v>-74.981645849999907</v>
      </c>
    </row>
    <row r="15" spans="1:33">
      <c r="A15" s="24"/>
      <c r="B15" s="24"/>
      <c r="C15" s="24"/>
      <c r="D15" s="24"/>
      <c r="E15" s="24"/>
      <c r="F15" s="24"/>
      <c r="G15" s="24"/>
      <c r="H15" s="24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64"/>
      <c r="V15" s="217"/>
      <c r="W15" s="217"/>
      <c r="X15" s="217"/>
      <c r="Y15" s="217"/>
      <c r="Z15" s="217"/>
      <c r="AA15" s="217"/>
      <c r="AB15" s="217"/>
      <c r="AC15" s="217"/>
    </row>
    <row r="16" spans="1:33">
      <c r="A16" s="18" t="s">
        <v>721</v>
      </c>
      <c r="B16" s="18"/>
      <c r="C16" s="18"/>
      <c r="D16" s="18"/>
      <c r="E16" s="18"/>
      <c r="F16" s="18"/>
      <c r="G16" s="18"/>
      <c r="H16" s="18"/>
      <c r="I16" s="223">
        <v>-180.29034166270262</v>
      </c>
      <c r="J16" s="223">
        <v>-130.65455294968197</v>
      </c>
      <c r="K16" s="223">
        <v>-172.05215729002188</v>
      </c>
      <c r="L16" s="223">
        <v>-74.365081079999996</v>
      </c>
      <c r="M16" s="223">
        <v>-336.48442698999997</v>
      </c>
      <c r="N16" s="223">
        <v>-251.14854448</v>
      </c>
      <c r="O16" s="223">
        <v>-145.05060151999999</v>
      </c>
      <c r="P16" s="223">
        <v>400.96130462000008</v>
      </c>
      <c r="Q16" s="225">
        <v>-65.368021729999995</v>
      </c>
      <c r="R16" s="225">
        <v>-93.73174066</v>
      </c>
      <c r="S16" s="225">
        <v>-57.366081569999999</v>
      </c>
      <c r="T16" s="225">
        <v>-71.130592030000003</v>
      </c>
      <c r="U16" s="93">
        <v>-35.951715909999997</v>
      </c>
      <c r="V16" s="225">
        <v>-72.854761069999995</v>
      </c>
      <c r="W16" s="225">
        <v>-48.246018060000004</v>
      </c>
      <c r="X16" s="225">
        <v>-18.968382329999997</v>
      </c>
      <c r="Y16" s="225">
        <v>-51.575614560000005</v>
      </c>
      <c r="Z16" s="225">
        <v>-38.273270630000006</v>
      </c>
      <c r="AA16" s="225">
        <v>-68.267830939999996</v>
      </c>
      <c r="AB16" s="93">
        <v>-56.009453140000012</v>
      </c>
      <c r="AC16" s="93">
        <v>-61.424912340000091</v>
      </c>
      <c r="AD16" s="72"/>
      <c r="AE16" s="72"/>
      <c r="AF16" s="72"/>
      <c r="AG16" s="72"/>
    </row>
    <row r="17" spans="1:29">
      <c r="A17" s="18" t="s">
        <v>403</v>
      </c>
      <c r="B17" s="18"/>
      <c r="C17" s="18"/>
      <c r="D17" s="18"/>
      <c r="E17" s="18"/>
      <c r="F17" s="18"/>
      <c r="G17" s="18"/>
      <c r="H17" s="18"/>
      <c r="I17" s="223"/>
      <c r="J17" s="223"/>
      <c r="K17" s="223"/>
      <c r="L17" s="223"/>
      <c r="M17" s="115">
        <v>134.20576561999999</v>
      </c>
      <c r="N17" s="115">
        <v>140.23865103999998</v>
      </c>
      <c r="O17" s="115">
        <v>-51.49539583</v>
      </c>
      <c r="P17" s="115">
        <v>-542.01400763000004</v>
      </c>
      <c r="Q17" s="93">
        <v>3.1873746600000015</v>
      </c>
      <c r="R17" s="93">
        <v>-78.768934659999985</v>
      </c>
      <c r="S17" s="93">
        <v>33.518179850000003</v>
      </c>
      <c r="T17" s="93">
        <v>-80.451436600000008</v>
      </c>
      <c r="U17" s="93">
        <v>-32.801279129999998</v>
      </c>
      <c r="V17" s="93">
        <v>-217.12428233000003</v>
      </c>
      <c r="W17" s="93">
        <v>-88.533047530000005</v>
      </c>
      <c r="X17" s="93">
        <v>57.212637040000004</v>
      </c>
      <c r="Y17" s="93">
        <v>-37.247611630000002</v>
      </c>
      <c r="Z17" s="93">
        <v>15.502955219999999</v>
      </c>
      <c r="AA17" s="93">
        <v>-145.58168205000001</v>
      </c>
      <c r="AB17" s="93">
        <v>8.7690364599999899</v>
      </c>
      <c r="AC17" s="93">
        <v>-442.76393580999996</v>
      </c>
    </row>
    <row r="18" spans="1:29">
      <c r="A18" s="18" t="s">
        <v>362</v>
      </c>
      <c r="B18" s="18"/>
      <c r="C18" s="18"/>
      <c r="D18" s="18"/>
      <c r="E18" s="18"/>
      <c r="F18" s="18"/>
      <c r="G18" s="18"/>
      <c r="H18" s="18"/>
      <c r="I18" s="223">
        <v>10.811129433156001</v>
      </c>
      <c r="J18" s="223">
        <v>15.091935985339997</v>
      </c>
      <c r="K18" s="223">
        <v>15.628890279457998</v>
      </c>
      <c r="L18" s="223">
        <v>21.482992960000001</v>
      </c>
      <c r="M18" s="223">
        <v>41.580718009999998</v>
      </c>
      <c r="N18" s="223">
        <v>39.790221109999997</v>
      </c>
      <c r="O18" s="223">
        <v>17.217214260000002</v>
      </c>
      <c r="P18" s="223">
        <v>34.738147179999999</v>
      </c>
      <c r="Q18" s="225">
        <v>47.528225469999995</v>
      </c>
      <c r="R18" s="225">
        <v>35.403508309999999</v>
      </c>
      <c r="S18" s="225">
        <v>29.741718819999999</v>
      </c>
      <c r="T18" s="225">
        <v>23.341049129999998</v>
      </c>
      <c r="U18" s="93">
        <v>25.785125609999998</v>
      </c>
      <c r="V18" s="225">
        <v>28.884439489999998</v>
      </c>
      <c r="W18" s="225">
        <v>21.213706629999997</v>
      </c>
      <c r="X18" s="225">
        <v>23.488833800000002</v>
      </c>
      <c r="Y18" s="225">
        <v>27.157037840000001</v>
      </c>
      <c r="Z18" s="225">
        <v>23.543592670000002</v>
      </c>
      <c r="AA18" s="225">
        <v>16.510235040000001</v>
      </c>
      <c r="AB18" s="225">
        <v>16.923446269999996</v>
      </c>
      <c r="AC18" s="225">
        <v>35.015273780000001</v>
      </c>
    </row>
    <row r="19" spans="1:29">
      <c r="A19" s="224" t="s">
        <v>363</v>
      </c>
      <c r="B19" s="224"/>
      <c r="C19" s="224"/>
      <c r="D19" s="224"/>
      <c r="E19" s="224"/>
      <c r="F19" s="224"/>
      <c r="G19" s="224"/>
      <c r="H19" s="224"/>
      <c r="I19" s="217">
        <v>-169.47921222954662</v>
      </c>
      <c r="J19" s="217">
        <v>-115.56261696434197</v>
      </c>
      <c r="K19" s="217">
        <v>-156.4232670105639</v>
      </c>
      <c r="L19" s="217">
        <v>-52.882088119999992</v>
      </c>
      <c r="M19" s="217">
        <v>-160.69794336000001</v>
      </c>
      <c r="N19" s="217">
        <v>-71.119672330000014</v>
      </c>
      <c r="O19" s="217">
        <v>-179.32878309</v>
      </c>
      <c r="P19" s="217">
        <v>-106.31455583</v>
      </c>
      <c r="Q19" s="226">
        <v>-14.652421599999997</v>
      </c>
      <c r="R19" s="226">
        <v>-137.09716700999999</v>
      </c>
      <c r="S19" s="226">
        <v>5.8938170999999997</v>
      </c>
      <c r="T19" s="226">
        <v>-128.24097950000001</v>
      </c>
      <c r="U19" s="122">
        <v>-42.967869429999993</v>
      </c>
      <c r="V19" s="226">
        <v>-261.09460391000005</v>
      </c>
      <c r="W19" s="226">
        <v>-115.56535896000003</v>
      </c>
      <c r="X19" s="226">
        <v>61.733088510000016</v>
      </c>
      <c r="Y19" s="226">
        <v>-61.666188350000006</v>
      </c>
      <c r="Z19" s="226">
        <v>0.7732772599999933</v>
      </c>
      <c r="AA19" s="226">
        <v>-197.33927795000005</v>
      </c>
      <c r="AB19" s="226">
        <v>-30.316970410000028</v>
      </c>
      <c r="AC19" s="226">
        <v>-469.1735743700001</v>
      </c>
    </row>
    <row r="20" spans="1:29">
      <c r="A20" s="18" t="s">
        <v>364</v>
      </c>
      <c r="B20" s="18"/>
      <c r="C20" s="18"/>
      <c r="D20" s="18"/>
      <c r="E20" s="18"/>
      <c r="F20" s="18"/>
      <c r="G20" s="18"/>
      <c r="H20" s="18"/>
      <c r="I20" s="223">
        <v>-40.522042380280155</v>
      </c>
      <c r="J20" s="223">
        <v>-66.08706204339083</v>
      </c>
      <c r="K20" s="223">
        <v>-33.91668968984682</v>
      </c>
      <c r="L20" s="223">
        <v>-217.69092992000003</v>
      </c>
      <c r="M20" s="223">
        <v>-172.62318342999998</v>
      </c>
      <c r="N20" s="223">
        <v>-104.94366515999997</v>
      </c>
      <c r="O20" s="223">
        <v>-44.906471570000008</v>
      </c>
      <c r="P20" s="223">
        <v>-14.332855860000002</v>
      </c>
      <c r="Q20" s="225">
        <v>-51.026825149999993</v>
      </c>
      <c r="R20" s="225">
        <v>-69.957019680000002</v>
      </c>
      <c r="S20" s="225">
        <v>58.229211209999995</v>
      </c>
      <c r="T20" s="225">
        <v>-26.67022818999996</v>
      </c>
      <c r="U20" s="93">
        <v>-25.735397780000014</v>
      </c>
      <c r="V20" s="225">
        <v>-31.867137639999953</v>
      </c>
      <c r="W20" s="225">
        <v>-59.116783299999952</v>
      </c>
      <c r="X20" s="225">
        <v>129.51283629999898</v>
      </c>
      <c r="Y20" s="225">
        <v>-8.5916541599999832</v>
      </c>
      <c r="Z20" s="225">
        <v>60.012836530000008</v>
      </c>
      <c r="AA20" s="225">
        <v>145.28481814999986</v>
      </c>
      <c r="AB20" s="225">
        <v>0.45955142000008209</v>
      </c>
      <c r="AC20" s="225">
        <v>-109.79118352999923</v>
      </c>
    </row>
    <row r="21" spans="1:29">
      <c r="A21" s="18" t="s">
        <v>365</v>
      </c>
      <c r="B21" s="18"/>
      <c r="C21" s="18"/>
      <c r="D21" s="18"/>
      <c r="E21" s="18"/>
      <c r="F21" s="18"/>
      <c r="G21" s="18"/>
      <c r="H21" s="18"/>
      <c r="I21" s="223">
        <v>-6.216148161955001</v>
      </c>
      <c r="J21" s="223">
        <v>-10.031384622125001</v>
      </c>
      <c r="K21" s="223">
        <v>-4.3181972937850004</v>
      </c>
      <c r="L21" s="223">
        <v>16.986863960000001</v>
      </c>
      <c r="M21" s="223">
        <v>-7.3497954700000001</v>
      </c>
      <c r="N21" s="223">
        <v>-9.2034871500000008</v>
      </c>
      <c r="O21" s="223">
        <v>-10.57282433</v>
      </c>
      <c r="P21" s="223">
        <v>-86.006068739999989</v>
      </c>
      <c r="Q21" s="225">
        <v>-8.1351101299999993</v>
      </c>
      <c r="R21" s="225">
        <v>-4.31625032</v>
      </c>
      <c r="S21" s="225">
        <v>-5.1286479500000004</v>
      </c>
      <c r="T21" s="225">
        <v>-237.38142133000002</v>
      </c>
      <c r="U21" s="93">
        <v>-5.0516877999999998</v>
      </c>
      <c r="V21" s="225">
        <v>-4.9551237099999996</v>
      </c>
      <c r="W21" s="225">
        <v>-7.2686728799999996</v>
      </c>
      <c r="X21" s="225">
        <v>-8.7954209499999987</v>
      </c>
      <c r="Y21" s="225">
        <v>-9.2559674600000008</v>
      </c>
      <c r="Z21" s="225">
        <v>-9.8647916500000008</v>
      </c>
      <c r="AA21" s="225">
        <v>-1.32323985</v>
      </c>
      <c r="AB21" s="225">
        <v>-9.7768331100000019</v>
      </c>
      <c r="AC21" s="225">
        <v>-4.5972934099999998</v>
      </c>
    </row>
    <row r="22" spans="1:29">
      <c r="A22" s="24" t="s">
        <v>366</v>
      </c>
      <c r="B22" s="217">
        <v>-261.32130493</v>
      </c>
      <c r="C22" s="217">
        <v>-102.35187627000002</v>
      </c>
      <c r="D22" s="217">
        <v>-203.36680878999999</v>
      </c>
      <c r="E22" s="217">
        <v>-81.891867849999983</v>
      </c>
      <c r="F22" s="217">
        <v>-180.24785849</v>
      </c>
      <c r="G22" s="217">
        <v>-242.28000000000003</v>
      </c>
      <c r="H22" s="217">
        <v>-283.29026203999996</v>
      </c>
      <c r="I22" s="217">
        <v>-216.21740277178179</v>
      </c>
      <c r="J22" s="217">
        <v>-191.68106362985779</v>
      </c>
      <c r="K22" s="217">
        <v>-194.65815399419571</v>
      </c>
      <c r="L22" s="217">
        <v>-253.58615408</v>
      </c>
      <c r="M22" s="217">
        <v>-340.67092226</v>
      </c>
      <c r="N22" s="217">
        <v>-185.26682463999998</v>
      </c>
      <c r="O22" s="217">
        <v>-234.80807899000001</v>
      </c>
      <c r="P22" s="217">
        <v>-206.65348043</v>
      </c>
      <c r="Q22" s="226">
        <v>-73.814356879999991</v>
      </c>
      <c r="R22" s="226">
        <v>-211.37043700999999</v>
      </c>
      <c r="S22" s="226">
        <v>58.994380360000001</v>
      </c>
      <c r="T22" s="226">
        <v>-392.29262901999999</v>
      </c>
      <c r="U22" s="122">
        <v>-73.754955010000003</v>
      </c>
      <c r="V22" s="226">
        <v>-297.91686526000001</v>
      </c>
      <c r="W22" s="226">
        <v>-181.95081513999997</v>
      </c>
      <c r="X22" s="226">
        <v>182.450503859999</v>
      </c>
      <c r="Y22" s="226">
        <v>-79.513809969999997</v>
      </c>
      <c r="Z22" s="226">
        <v>50.921322140000001</v>
      </c>
      <c r="AA22" s="226">
        <v>-53.377699650000196</v>
      </c>
      <c r="AB22" s="226">
        <v>-39.634252099999948</v>
      </c>
      <c r="AC22" s="226">
        <v>-583.56205130999933</v>
      </c>
    </row>
    <row r="23" spans="1:29">
      <c r="A23" s="26"/>
      <c r="B23" s="26"/>
      <c r="C23" s="26"/>
      <c r="D23" s="26"/>
      <c r="E23" s="26"/>
      <c r="F23" s="26"/>
      <c r="G23" s="26"/>
      <c r="H23" s="26"/>
      <c r="I23" s="123"/>
      <c r="J23" s="123"/>
      <c r="K23" s="217"/>
      <c r="L23" s="123"/>
      <c r="M23" s="123"/>
      <c r="N23" s="123"/>
      <c r="O23" s="123"/>
      <c r="P23" s="123"/>
      <c r="Q23" s="123"/>
      <c r="R23" s="123"/>
      <c r="S23" s="123"/>
      <c r="T23" s="123"/>
      <c r="U23" s="64"/>
      <c r="V23" s="217"/>
      <c r="W23" s="217"/>
      <c r="X23" s="217"/>
      <c r="Y23" s="217"/>
      <c r="Z23" s="217"/>
      <c r="AA23" s="217"/>
      <c r="AB23" s="217"/>
      <c r="AC23" s="217"/>
    </row>
    <row r="24" spans="1:29">
      <c r="A24" s="24" t="s">
        <v>129</v>
      </c>
      <c r="B24" s="226">
        <v>95.171398390000007</v>
      </c>
      <c r="C24" s="226">
        <v>351.90341835000004</v>
      </c>
      <c r="D24" s="226">
        <v>245.33746727000099</v>
      </c>
      <c r="E24" s="226">
        <v>363.89080930935995</v>
      </c>
      <c r="F24" s="226">
        <v>274.34575398612185</v>
      </c>
      <c r="G24" s="122">
        <v>179.54663930188761</v>
      </c>
      <c r="H24" s="229">
        <v>132.27358040748811</v>
      </c>
      <c r="I24" s="123">
        <v>192.2245795306618</v>
      </c>
      <c r="J24" s="123">
        <v>183.45450207206147</v>
      </c>
      <c r="K24" s="226">
        <v>138.18763679916916</v>
      </c>
      <c r="L24" s="229">
        <v>521.88783582999997</v>
      </c>
      <c r="M24" s="123">
        <v>547.18717100000003</v>
      </c>
      <c r="N24" s="123">
        <v>422.88978393000002</v>
      </c>
      <c r="O24" s="123">
        <v>531.20499640000003</v>
      </c>
      <c r="P24" s="123">
        <v>542.91817067000102</v>
      </c>
      <c r="Q24" s="123">
        <v>311.9580957</v>
      </c>
      <c r="R24" s="123">
        <v>137.16812133000002</v>
      </c>
      <c r="S24" s="123">
        <v>539.22117226</v>
      </c>
      <c r="T24" s="123">
        <v>399.09175532999996</v>
      </c>
      <c r="U24" s="122">
        <v>436.93027562000003</v>
      </c>
      <c r="V24" s="226">
        <v>163.79347524000002</v>
      </c>
      <c r="W24" s="226">
        <v>236.93982991999999</v>
      </c>
      <c r="X24" s="226">
        <v>1219.9222389900001</v>
      </c>
      <c r="Y24" s="226">
        <v>458.46243266000005</v>
      </c>
      <c r="Z24" s="226">
        <v>433.56306164999995</v>
      </c>
      <c r="AA24" s="226">
        <v>564.43093926000006</v>
      </c>
      <c r="AB24" s="226">
        <v>960.31446495999967</v>
      </c>
      <c r="AC24" s="226">
        <v>589.64095580000014</v>
      </c>
    </row>
    <row r="25" spans="1:29">
      <c r="A25" s="26" t="s">
        <v>31</v>
      </c>
      <c r="B25" s="226">
        <v>13.695582949999999</v>
      </c>
      <c r="C25" s="226">
        <v>4.61405332</v>
      </c>
      <c r="D25" s="226">
        <v>215.80793288999999</v>
      </c>
      <c r="E25" s="226">
        <v>24.594371329999998</v>
      </c>
      <c r="F25" s="226">
        <v>118.81621253</v>
      </c>
      <c r="G25" s="122">
        <v>107.05138284</v>
      </c>
      <c r="H25" s="229">
        <v>6.7276138400000001</v>
      </c>
      <c r="I25" s="123">
        <v>125.41268229000001</v>
      </c>
      <c r="J25" s="123">
        <v>70.502410580000003</v>
      </c>
      <c r="K25" s="217">
        <v>84.803647120000008</v>
      </c>
      <c r="L25" s="229">
        <v>40.161317350000004</v>
      </c>
      <c r="M25" s="123">
        <v>113.95201675</v>
      </c>
      <c r="N25" s="123">
        <v>100.13996666</v>
      </c>
      <c r="O25" s="123">
        <v>85.234429769999991</v>
      </c>
      <c r="P25" s="123">
        <v>10.711972490000001</v>
      </c>
      <c r="Q25" s="123">
        <v>21.110450109999999</v>
      </c>
      <c r="R25" s="123">
        <v>69.370016769999992</v>
      </c>
      <c r="S25" s="123">
        <v>-43.047237770000002</v>
      </c>
      <c r="T25" s="123">
        <v>-249.04494356000001</v>
      </c>
      <c r="U25" s="122">
        <v>30.0574528</v>
      </c>
      <c r="V25" s="226">
        <v>115.19442559000001</v>
      </c>
      <c r="W25" s="226">
        <v>57.601421569999999</v>
      </c>
      <c r="X25" s="226">
        <v>-129.54279871</v>
      </c>
      <c r="Y25" s="226">
        <v>43.875742119999998</v>
      </c>
      <c r="Z25" s="226">
        <v>-9.88713628</v>
      </c>
      <c r="AA25" s="226">
        <v>-124.03084902999997</v>
      </c>
      <c r="AB25" s="226">
        <v>4.8152047099999882</v>
      </c>
      <c r="AC25" s="226">
        <v>210.68536406999993</v>
      </c>
    </row>
    <row r="26" spans="1:29" ht="30">
      <c r="A26" s="26" t="s">
        <v>26</v>
      </c>
      <c r="B26" s="226"/>
      <c r="C26" s="226"/>
      <c r="D26" s="226"/>
      <c r="E26" s="226"/>
      <c r="F26" s="226"/>
      <c r="G26" s="122"/>
      <c r="H26" s="229"/>
      <c r="I26" s="123"/>
      <c r="J26" s="123"/>
      <c r="K26" s="217"/>
      <c r="L26" s="229"/>
      <c r="M26" s="123"/>
      <c r="N26" s="123"/>
      <c r="O26" s="123"/>
      <c r="P26" s="123"/>
      <c r="Q26" s="123"/>
      <c r="R26" s="123"/>
      <c r="S26" s="123"/>
      <c r="T26" s="123"/>
      <c r="U26" s="122"/>
      <c r="V26" s="226"/>
      <c r="W26" s="226"/>
      <c r="X26" s="226"/>
      <c r="Y26" s="226"/>
      <c r="Z26" s="226"/>
      <c r="AA26" s="226">
        <v>1.0177910300000002</v>
      </c>
      <c r="AB26" s="226">
        <v>2.4155163499999994</v>
      </c>
      <c r="AC26" s="226">
        <v>1.4755925700000001</v>
      </c>
    </row>
    <row r="27" spans="1:29" ht="17.25" customHeight="1">
      <c r="A27" s="26" t="s">
        <v>28</v>
      </c>
      <c r="B27" s="226"/>
      <c r="C27" s="226"/>
      <c r="D27" s="226"/>
      <c r="E27" s="226">
        <v>-8.2263255946010165</v>
      </c>
      <c r="F27" s="226">
        <v>40.023792088689667</v>
      </c>
      <c r="G27" s="122">
        <v>10.524910299744603</v>
      </c>
      <c r="H27" s="229">
        <v>13.561338180350232</v>
      </c>
      <c r="I27" s="123">
        <v>9.1940098952745295</v>
      </c>
      <c r="J27" s="123">
        <v>5.285439602785778</v>
      </c>
      <c r="K27" s="226">
        <v>5.6297362108308473</v>
      </c>
      <c r="L27" s="229">
        <v>18.805806</v>
      </c>
      <c r="M27" s="123">
        <v>8.3504090000000009</v>
      </c>
      <c r="N27" s="123">
        <v>9.8550405999999988</v>
      </c>
      <c r="O27" s="123">
        <v>6.5828555899999994</v>
      </c>
      <c r="P27" s="123">
        <v>-100.84558879000001</v>
      </c>
      <c r="Q27" s="123">
        <v>0</v>
      </c>
      <c r="R27" s="123">
        <v>0</v>
      </c>
      <c r="S27" s="123">
        <v>0</v>
      </c>
      <c r="T27" s="123">
        <v>0</v>
      </c>
      <c r="U27" s="339">
        <v>-6.9460427699999991</v>
      </c>
      <c r="V27" s="346">
        <v>-6.9424921299999998</v>
      </c>
      <c r="W27" s="346">
        <v>-7.2735486900000001</v>
      </c>
      <c r="X27" s="226">
        <v>-7.0678420800000001</v>
      </c>
      <c r="Y27" s="226">
        <v>-5.8071995000000003</v>
      </c>
      <c r="Z27" s="226">
        <v>-4.76853383</v>
      </c>
      <c r="AA27" s="226">
        <v>-10.157835089999997</v>
      </c>
      <c r="AB27" s="226">
        <v>31.754956439999997</v>
      </c>
      <c r="AC27" s="226">
        <v>0</v>
      </c>
    </row>
    <row r="28" spans="1:29">
      <c r="A28" s="24" t="s">
        <v>736</v>
      </c>
      <c r="B28" s="226">
        <v>-201.51368511000001</v>
      </c>
      <c r="C28" s="226">
        <v>205.876059</v>
      </c>
      <c r="D28" s="226">
        <v>232.39516342000101</v>
      </c>
      <c r="E28" s="226">
        <v>256.41290247475888</v>
      </c>
      <c r="F28" s="226">
        <v>95.938491534811476</v>
      </c>
      <c r="G28" s="122">
        <v>4.0180327616321989</v>
      </c>
      <c r="H28" s="226">
        <v>-150.41708141216168</v>
      </c>
      <c r="I28" s="66">
        <v>-31.581524374063662</v>
      </c>
      <c r="J28" s="66">
        <v>16.399486984847265</v>
      </c>
      <c r="K28" s="217">
        <v>-17.194530539999</v>
      </c>
      <c r="L28" s="226">
        <v>612.45984273999795</v>
      </c>
      <c r="M28" s="66">
        <v>247.03078594999999</v>
      </c>
      <c r="N28" s="66">
        <v>279.91037579999897</v>
      </c>
      <c r="O28" s="122">
        <v>325.83717214000097</v>
      </c>
      <c r="P28" s="122">
        <v>183.30508511000201</v>
      </c>
      <c r="Q28" s="122">
        <v>205.31588546</v>
      </c>
      <c r="R28" s="122">
        <v>-76.042999819999991</v>
      </c>
      <c r="S28" s="122">
        <v>499.69277232999997</v>
      </c>
      <c r="T28" s="122">
        <v>686.360066160001</v>
      </c>
      <c r="U28" s="122">
        <v>345.71603364999999</v>
      </c>
      <c r="V28" s="226">
        <v>-64.344918739999997</v>
      </c>
      <c r="W28" s="226">
        <v>43.942754160001002</v>
      </c>
      <c r="X28" s="226">
        <v>1327.0056934500001</v>
      </c>
      <c r="Y28" s="226">
        <v>395.70993895999999</v>
      </c>
      <c r="Z28" s="226">
        <v>418.26550607999906</v>
      </c>
      <c r="AA28" s="226">
        <v>818.88547304000076</v>
      </c>
      <c r="AB28" s="226">
        <v>792.54523802999915</v>
      </c>
      <c r="AC28" s="226">
        <v>102.24967566999997</v>
      </c>
    </row>
    <row r="29" spans="1:29">
      <c r="A29" s="62" t="s">
        <v>29</v>
      </c>
      <c r="B29" s="366" t="s">
        <v>379</v>
      </c>
      <c r="C29" s="366" t="s">
        <v>380</v>
      </c>
      <c r="D29" s="366" t="s">
        <v>381</v>
      </c>
      <c r="E29" s="366" t="s">
        <v>2</v>
      </c>
      <c r="F29" s="366" t="s">
        <v>3</v>
      </c>
      <c r="G29" s="366" t="s">
        <v>4</v>
      </c>
      <c r="H29" s="366" t="s">
        <v>5</v>
      </c>
      <c r="I29" s="366" t="s">
        <v>6</v>
      </c>
      <c r="J29" s="366" t="s">
        <v>7</v>
      </c>
      <c r="K29" s="366" t="s">
        <v>8</v>
      </c>
      <c r="L29" s="366" t="s">
        <v>9</v>
      </c>
      <c r="M29" s="366" t="s">
        <v>344</v>
      </c>
      <c r="N29" s="366" t="s">
        <v>349</v>
      </c>
      <c r="O29" s="366" t="s">
        <v>356</v>
      </c>
      <c r="P29" s="366" t="s">
        <v>394</v>
      </c>
      <c r="Q29" s="366" t="s">
        <v>397</v>
      </c>
      <c r="R29" s="366" t="s">
        <v>409</v>
      </c>
      <c r="S29" s="366" t="s">
        <v>414</v>
      </c>
      <c r="T29" s="366" t="s">
        <v>420</v>
      </c>
      <c r="U29" s="366" t="s">
        <v>423</v>
      </c>
      <c r="V29" s="366" t="s">
        <v>426</v>
      </c>
      <c r="W29" s="366" t="s">
        <v>509</v>
      </c>
      <c r="X29" s="366" t="s">
        <v>625</v>
      </c>
      <c r="Y29" s="366" t="s">
        <v>629</v>
      </c>
      <c r="Z29" s="366" t="s">
        <v>641</v>
      </c>
      <c r="AA29" s="366" t="s">
        <v>702</v>
      </c>
      <c r="AB29" s="366" t="s">
        <v>716</v>
      </c>
      <c r="AC29" s="366" t="s">
        <v>722</v>
      </c>
    </row>
    <row r="30" spans="1:29" ht="15" customHeight="1">
      <c r="A30" s="62" t="s">
        <v>10</v>
      </c>
      <c r="B30" s="364" t="s">
        <v>12</v>
      </c>
      <c r="C30" s="364" t="s">
        <v>13</v>
      </c>
      <c r="D30" s="364" t="s">
        <v>14</v>
      </c>
      <c r="E30" s="364" t="s">
        <v>11</v>
      </c>
      <c r="F30" s="364" t="s">
        <v>12</v>
      </c>
      <c r="G30" s="364" t="s">
        <v>13</v>
      </c>
      <c r="H30" s="364" t="s">
        <v>14</v>
      </c>
      <c r="I30" s="364" t="s">
        <v>11</v>
      </c>
      <c r="J30" s="364" t="s">
        <v>12</v>
      </c>
      <c r="K30" s="364" t="s">
        <v>13</v>
      </c>
      <c r="L30" s="364" t="s">
        <v>14</v>
      </c>
      <c r="M30" s="364" t="s">
        <v>11</v>
      </c>
      <c r="N30" s="364" t="s">
        <v>12</v>
      </c>
      <c r="O30" s="364" t="s">
        <v>13</v>
      </c>
      <c r="P30" s="364" t="s">
        <v>14</v>
      </c>
      <c r="Q30" s="364" t="s">
        <v>11</v>
      </c>
      <c r="R30" s="364" t="s">
        <v>12</v>
      </c>
      <c r="S30" s="364" t="s">
        <v>13</v>
      </c>
      <c r="T30" s="364" t="s">
        <v>14</v>
      </c>
      <c r="U30" s="364" t="s">
        <v>11</v>
      </c>
      <c r="V30" s="364" t="s">
        <v>12</v>
      </c>
      <c r="W30" s="364" t="s">
        <v>13</v>
      </c>
      <c r="X30" s="364" t="s">
        <v>14</v>
      </c>
      <c r="Y30" s="364" t="s">
        <v>11</v>
      </c>
      <c r="Z30" s="364" t="s">
        <v>12</v>
      </c>
      <c r="AA30" s="364" t="s">
        <v>13</v>
      </c>
      <c r="AB30" s="364" t="s">
        <v>14</v>
      </c>
      <c r="AC30" s="364" t="s">
        <v>11</v>
      </c>
    </row>
    <row r="31" spans="1:29" s="25" customFormat="1">
      <c r="A31" s="24" t="s">
        <v>736</v>
      </c>
      <c r="B31" s="226">
        <v>-201.51368511000001</v>
      </c>
      <c r="C31" s="226">
        <v>205.876059</v>
      </c>
      <c r="D31" s="226">
        <v>232.39516342000101</v>
      </c>
      <c r="E31" s="226">
        <v>256.41290247475888</v>
      </c>
      <c r="F31" s="226">
        <v>95.938491534811476</v>
      </c>
      <c r="G31" s="122">
        <v>4.0180327616321989</v>
      </c>
      <c r="H31" s="226">
        <v>-150.41708141216168</v>
      </c>
      <c r="I31" s="66">
        <v>-31.581524374063662</v>
      </c>
      <c r="J31" s="66">
        <v>16.399486984847265</v>
      </c>
      <c r="K31" s="217">
        <v>-17.194530539999</v>
      </c>
      <c r="L31" s="226">
        <v>612.45984273999795</v>
      </c>
      <c r="M31" s="122">
        <v>247.03078594999999</v>
      </c>
      <c r="N31" s="122">
        <v>279.91037579999897</v>
      </c>
      <c r="O31" s="122">
        <v>325.83717214000097</v>
      </c>
      <c r="P31" s="122">
        <v>183.30508511000201</v>
      </c>
      <c r="Q31" s="122">
        <v>205.31588546</v>
      </c>
      <c r="R31" s="122">
        <v>-76.042999819999991</v>
      </c>
      <c r="S31" s="122">
        <v>499.69277232999997</v>
      </c>
      <c r="T31" s="226">
        <v>686.360066160001</v>
      </c>
      <c r="U31" s="64">
        <v>345.71603364999999</v>
      </c>
      <c r="V31" s="217">
        <v>-64.344918739999997</v>
      </c>
      <c r="W31" s="226">
        <v>43.942754160000042</v>
      </c>
      <c r="X31" s="226">
        <v>1327.0056934500005</v>
      </c>
      <c r="Y31" s="226">
        <v>395.7099389600001</v>
      </c>
      <c r="Z31" s="226">
        <v>418.26550607999985</v>
      </c>
      <c r="AA31" s="226">
        <v>818.88547304000076</v>
      </c>
      <c r="AB31" s="226">
        <v>792.54523802999915</v>
      </c>
      <c r="AC31" s="226">
        <v>102.24967566999997</v>
      </c>
    </row>
    <row r="32" spans="1:29" s="25" customFormat="1">
      <c r="A32" s="26" t="s">
        <v>31</v>
      </c>
      <c r="B32" s="226">
        <v>13.695582949999999</v>
      </c>
      <c r="C32" s="226">
        <v>4.61405332</v>
      </c>
      <c r="D32" s="226">
        <v>215.80793288999999</v>
      </c>
      <c r="E32" s="226">
        <v>24.594371329999998</v>
      </c>
      <c r="F32" s="226">
        <v>118.81621253</v>
      </c>
      <c r="G32" s="122">
        <v>107.05138284</v>
      </c>
      <c r="H32" s="229">
        <v>6.7276138400000001</v>
      </c>
      <c r="I32" s="123">
        <v>125.41268229000001</v>
      </c>
      <c r="J32" s="123">
        <v>70.502410580000003</v>
      </c>
      <c r="K32" s="217">
        <v>84.803647120000008</v>
      </c>
      <c r="L32" s="229">
        <v>40.161317350000004</v>
      </c>
      <c r="M32" s="122">
        <v>113.95201675</v>
      </c>
      <c r="N32" s="122">
        <v>100.13996666</v>
      </c>
      <c r="O32" s="122">
        <v>85.234429769999991</v>
      </c>
      <c r="P32" s="122">
        <v>10.711972490000001</v>
      </c>
      <c r="Q32" s="122">
        <v>21.110450109999999</v>
      </c>
      <c r="R32" s="122">
        <v>69.370016769999992</v>
      </c>
      <c r="S32" s="122">
        <v>-43.047237770000002</v>
      </c>
      <c r="T32" s="217">
        <v>-249.04494356000001</v>
      </c>
      <c r="U32" s="64">
        <v>30.0574528</v>
      </c>
      <c r="V32" s="64">
        <v>115.19442559000001</v>
      </c>
      <c r="W32" s="64">
        <v>57.601421569999999</v>
      </c>
      <c r="X32" s="64">
        <v>-129.54279871</v>
      </c>
      <c r="Y32" s="64">
        <v>43.875742119999998</v>
      </c>
      <c r="Z32" s="64">
        <v>-9.88713628</v>
      </c>
      <c r="AA32" s="226">
        <v>-124.03084902999997</v>
      </c>
      <c r="AB32" s="226">
        <v>4.8152047099999882</v>
      </c>
      <c r="AC32" s="226">
        <v>210.68536406999993</v>
      </c>
    </row>
    <row r="33" spans="1:31" s="25" customFormat="1">
      <c r="A33" s="24" t="s">
        <v>32</v>
      </c>
      <c r="B33" s="226">
        <v>-261.32130493</v>
      </c>
      <c r="C33" s="226">
        <v>-102.35187626999999</v>
      </c>
      <c r="D33" s="226">
        <v>-203.36680878999999</v>
      </c>
      <c r="E33" s="226">
        <v>-81.891867849999997</v>
      </c>
      <c r="F33" s="226">
        <v>-180.24785849</v>
      </c>
      <c r="G33" s="122">
        <v>-242.28042412000002</v>
      </c>
      <c r="H33" s="229">
        <v>-283.29026204000002</v>
      </c>
      <c r="I33" s="123">
        <v>-216.21691565</v>
      </c>
      <c r="J33" s="123">
        <v>-191.68170574999999</v>
      </c>
      <c r="K33" s="217">
        <v>-194.65838321000001</v>
      </c>
      <c r="L33" s="229">
        <v>-253.58615407999798</v>
      </c>
      <c r="M33" s="122">
        <v>-340.67092226</v>
      </c>
      <c r="N33" s="122">
        <v>-185.26682463999998</v>
      </c>
      <c r="O33" s="122">
        <v>-234.80807899000001</v>
      </c>
      <c r="P33" s="122">
        <v>-206.65348043</v>
      </c>
      <c r="Q33" s="122">
        <v>-73.814356879999991</v>
      </c>
      <c r="R33" s="122">
        <v>-211.37043700999999</v>
      </c>
      <c r="S33" s="122">
        <v>58.994380360000001</v>
      </c>
      <c r="T33" s="217">
        <v>-392.29262901999999</v>
      </c>
      <c r="U33" s="64">
        <v>-73.754955010000003</v>
      </c>
      <c r="V33" s="64">
        <v>-297.91686526000001</v>
      </c>
      <c r="W33" s="64">
        <v>-181.95081513999997</v>
      </c>
      <c r="X33" s="64">
        <v>182.450503859999</v>
      </c>
      <c r="Y33" s="64">
        <v>-79.513809969999997</v>
      </c>
      <c r="Z33" s="64">
        <v>50.921322140000001</v>
      </c>
      <c r="AA33" s="226">
        <v>-53.377699650000196</v>
      </c>
      <c r="AB33" s="226">
        <v>-39.634252099999948</v>
      </c>
      <c r="AC33" s="226">
        <v>-583.56205130999933</v>
      </c>
    </row>
    <row r="34" spans="1:31" s="25" customFormat="1">
      <c r="A34" s="24" t="s">
        <v>33</v>
      </c>
      <c r="B34" s="226">
        <v>-0.6341445</v>
      </c>
      <c r="C34" s="226">
        <v>-0.51919373000000002</v>
      </c>
      <c r="D34" s="226">
        <v>-0.68683331000000003</v>
      </c>
      <c r="E34" s="226">
        <v>-0.73556608000000001</v>
      </c>
      <c r="F34" s="226">
        <v>-0.87190993999999999</v>
      </c>
      <c r="G34" s="122">
        <v>0.89100000000000001</v>
      </c>
      <c r="H34" s="226">
        <v>-0.42540278000000004</v>
      </c>
      <c r="I34" s="226">
        <v>-0.97433934</v>
      </c>
      <c r="J34" s="226">
        <v>-1.0586578400000002</v>
      </c>
      <c r="K34" s="226">
        <v>-1.1467409499999999</v>
      </c>
      <c r="L34" s="226">
        <v>-1.4977945400000001</v>
      </c>
      <c r="M34" s="226">
        <v>-2.9627923799999998</v>
      </c>
      <c r="N34" s="226">
        <v>-4.5278691699999998</v>
      </c>
      <c r="O34" s="226">
        <v>-3.4232094200000001</v>
      </c>
      <c r="P34" s="226">
        <v>-5.0932600499999996</v>
      </c>
      <c r="Q34" s="226">
        <v>-4.1902926600000008</v>
      </c>
      <c r="R34" s="226">
        <v>-4.0944603100000005</v>
      </c>
      <c r="S34" s="226">
        <v>-3.8909735400000001</v>
      </c>
      <c r="T34" s="226">
        <v>-4.8588291099999994</v>
      </c>
      <c r="U34" s="64">
        <v>-1.34244549</v>
      </c>
      <c r="V34" s="217">
        <v>-1.3193286200000001</v>
      </c>
      <c r="W34" s="217">
        <v>-1.30151818</v>
      </c>
      <c r="X34" s="226">
        <v>0.26223516999999985</v>
      </c>
      <c r="Y34" s="226">
        <v>-3.3107558900000003</v>
      </c>
      <c r="Z34" s="226">
        <v>-3.0218696400000002</v>
      </c>
      <c r="AA34" s="226">
        <v>-2.7673898200000004</v>
      </c>
      <c r="AB34" s="226">
        <v>-3.7893732299999998</v>
      </c>
      <c r="AC34" s="226">
        <v>-3.2887989099999997</v>
      </c>
    </row>
    <row r="35" spans="1:31" s="27" customFormat="1">
      <c r="A35" s="24" t="s">
        <v>35</v>
      </c>
      <c r="B35" s="226">
        <v>46.746181369999995</v>
      </c>
      <c r="C35" s="226">
        <v>304.13307567999999</v>
      </c>
      <c r="D35" s="226">
        <v>220.64087262999999</v>
      </c>
      <c r="E35" s="226">
        <v>322.67229066935988</v>
      </c>
      <c r="F35" s="226">
        <v>118.21825534612182</v>
      </c>
      <c r="G35" s="226">
        <v>124.97503535188757</v>
      </c>
      <c r="H35" s="226">
        <v>117.71004031748809</v>
      </c>
      <c r="I35" s="226">
        <v>51.00303843066181</v>
      </c>
      <c r="J35" s="226">
        <v>133.35200039206148</v>
      </c>
      <c r="K35" s="226">
        <v>88.177210289168158</v>
      </c>
      <c r="L35" s="226">
        <v>808.57666801000096</v>
      </c>
      <c r="M35" s="226">
        <v>468.36207483999999</v>
      </c>
      <c r="N35" s="226">
        <v>359.71006234999902</v>
      </c>
      <c r="O35" s="226">
        <v>472.25117518999997</v>
      </c>
      <c r="P35" s="226">
        <v>485.18544188999999</v>
      </c>
      <c r="Q35" s="226">
        <v>262.21008488999996</v>
      </c>
      <c r="R35" s="226">
        <v>70.051880729998999</v>
      </c>
      <c r="S35" s="226">
        <v>487.63660327999997</v>
      </c>
      <c r="T35" s="226">
        <v>1332.5564678500011</v>
      </c>
      <c r="U35" s="226">
        <v>397.70202412000003</v>
      </c>
      <c r="V35" s="217">
        <v>126.63934168</v>
      </c>
      <c r="W35" s="226">
        <v>176.86721459999998</v>
      </c>
      <c r="X35" s="226">
        <v>1280.903595209998</v>
      </c>
      <c r="Y35" s="226">
        <v>440.46596219999998</v>
      </c>
      <c r="Z35" s="226">
        <v>385.02172368999999</v>
      </c>
      <c r="AA35" s="226">
        <v>1008.2014556000004</v>
      </c>
      <c r="AB35" s="226">
        <v>796.9841858599998</v>
      </c>
      <c r="AC35" s="226">
        <v>476.93956924999992</v>
      </c>
    </row>
    <row r="36" spans="1:31" s="6" customFormat="1">
      <c r="A36" s="24" t="s">
        <v>359</v>
      </c>
      <c r="B36" s="230"/>
      <c r="C36" s="230"/>
      <c r="D36" s="230"/>
      <c r="E36" s="122">
        <v>-41.21851864000007</v>
      </c>
      <c r="F36" s="122">
        <v>-156.12749864000003</v>
      </c>
      <c r="G36" s="122">
        <v>-54.571603950000039</v>
      </c>
      <c r="H36" s="122">
        <v>-14.563540090000018</v>
      </c>
      <c r="I36" s="122">
        <v>-141.2215411</v>
      </c>
      <c r="J36" s="122">
        <v>-50.102501679999989</v>
      </c>
      <c r="K36" s="122">
        <v>-50.010426510000997</v>
      </c>
      <c r="L36" s="226">
        <v>286.68883218000099</v>
      </c>
      <c r="M36" s="122">
        <v>-78.825096160000044</v>
      </c>
      <c r="N36" s="122">
        <v>-63.179721580001001</v>
      </c>
      <c r="O36" s="122">
        <v>-58.953821210000058</v>
      </c>
      <c r="P36" s="122">
        <v>-57.732728780001025</v>
      </c>
      <c r="Q36" s="122">
        <v>-49.748010810000039</v>
      </c>
      <c r="R36" s="122">
        <v>-67.116240600001021</v>
      </c>
      <c r="S36" s="122">
        <v>-51.584568980000029</v>
      </c>
      <c r="T36" s="226">
        <v>933.46471252000117</v>
      </c>
      <c r="U36" s="226">
        <v>-39.228251499999999</v>
      </c>
      <c r="V36" s="226">
        <v>-37.15413356000002</v>
      </c>
      <c r="W36" s="226">
        <v>-60.072615320000011</v>
      </c>
      <c r="X36" s="226">
        <v>60.981356219997906</v>
      </c>
      <c r="Y36" s="226">
        <v>-17.996470460000069</v>
      </c>
      <c r="Z36" s="226">
        <v>-48.541337959999964</v>
      </c>
      <c r="AA36" s="226">
        <v>443.77051634000031</v>
      </c>
      <c r="AB36" s="226">
        <v>-163.33027909999987</v>
      </c>
      <c r="AC36" s="226">
        <v>-112.70138655000022</v>
      </c>
    </row>
    <row r="37" spans="1:31" s="6" customFormat="1">
      <c r="A37" s="91" t="s">
        <v>677</v>
      </c>
      <c r="B37" s="230" t="s">
        <v>125</v>
      </c>
      <c r="C37" s="230" t="s">
        <v>125</v>
      </c>
      <c r="D37" s="230" t="s">
        <v>125</v>
      </c>
      <c r="E37" s="230" t="s">
        <v>125</v>
      </c>
      <c r="F37" s="230" t="s">
        <v>125</v>
      </c>
      <c r="G37" s="230" t="s">
        <v>125</v>
      </c>
      <c r="H37" s="230" t="s">
        <v>125</v>
      </c>
      <c r="I37" s="65">
        <v>101.3</v>
      </c>
      <c r="J37" s="65"/>
      <c r="K37" s="65"/>
      <c r="L37" s="230">
        <v>-290.89999999999998</v>
      </c>
      <c r="M37" s="65"/>
      <c r="N37" s="65"/>
      <c r="O37" s="65"/>
      <c r="P37" s="65"/>
      <c r="Q37" s="65"/>
      <c r="R37" s="65"/>
      <c r="S37" s="65"/>
      <c r="T37" s="230">
        <v>-1039.96557136</v>
      </c>
      <c r="U37" s="65"/>
      <c r="V37" s="230"/>
      <c r="W37" s="230"/>
      <c r="X37" s="230"/>
      <c r="Y37" s="230"/>
      <c r="Z37" s="230"/>
      <c r="AA37" s="402">
        <v>-326.5</v>
      </c>
      <c r="AB37" s="402">
        <v>-9.1</v>
      </c>
      <c r="AC37" s="402">
        <v>74.311000000000007</v>
      </c>
      <c r="AD37" s="424"/>
      <c r="AE37" s="410"/>
    </row>
    <row r="38" spans="1:31" s="6" customFormat="1">
      <c r="A38" s="91" t="s">
        <v>656</v>
      </c>
      <c r="B38" s="230"/>
      <c r="C38" s="230"/>
      <c r="D38" s="230"/>
      <c r="E38" s="230"/>
      <c r="F38" s="230"/>
      <c r="G38" s="230"/>
      <c r="H38" s="230"/>
      <c r="I38" s="65"/>
      <c r="J38" s="65"/>
      <c r="K38" s="65"/>
      <c r="L38" s="230"/>
      <c r="M38" s="65"/>
      <c r="N38" s="65"/>
      <c r="O38" s="65"/>
      <c r="P38" s="65"/>
      <c r="Q38" s="65"/>
      <c r="R38" s="65"/>
      <c r="S38" s="65"/>
      <c r="T38" s="230"/>
      <c r="U38" s="65"/>
      <c r="V38" s="230"/>
      <c r="W38" s="230"/>
      <c r="X38" s="230"/>
      <c r="Y38" s="230">
        <v>-1.113</v>
      </c>
      <c r="Z38" s="402">
        <v>-1.2649999999999999</v>
      </c>
      <c r="AA38" s="402">
        <v>-0.98015633000000002</v>
      </c>
      <c r="AB38" s="402">
        <v>-1.12376337</v>
      </c>
      <c r="AC38" s="402">
        <v>-1.12376337</v>
      </c>
    </row>
    <row r="39" spans="1:31" s="6" customFormat="1">
      <c r="A39" s="24" t="s">
        <v>194</v>
      </c>
      <c r="B39" s="226">
        <v>0</v>
      </c>
      <c r="C39" s="226">
        <v>0</v>
      </c>
      <c r="D39" s="226">
        <v>0</v>
      </c>
      <c r="E39" s="226">
        <v>-41.21851864000007</v>
      </c>
      <c r="F39" s="226">
        <v>-156.12749864000003</v>
      </c>
      <c r="G39" s="226">
        <v>-54.571603950000039</v>
      </c>
      <c r="H39" s="226">
        <v>-14.563540090000018</v>
      </c>
      <c r="I39" s="226">
        <v>-39.921541099999999</v>
      </c>
      <c r="J39" s="226">
        <v>-50.102501679999989</v>
      </c>
      <c r="K39" s="226">
        <v>-50.010426510000997</v>
      </c>
      <c r="L39" s="226">
        <v>-4.211167819998991</v>
      </c>
      <c r="M39" s="226">
        <v>-78.825096160000044</v>
      </c>
      <c r="N39" s="226">
        <v>-63.179721580001001</v>
      </c>
      <c r="O39" s="226">
        <v>-58.953821210000058</v>
      </c>
      <c r="P39" s="226">
        <v>-57.732728780001025</v>
      </c>
      <c r="Q39" s="226">
        <v>-49.748010810000039</v>
      </c>
      <c r="R39" s="226">
        <v>-67.116240600001021</v>
      </c>
      <c r="S39" s="226">
        <v>-51.584568980000029</v>
      </c>
      <c r="T39" s="226">
        <v>-106.50085883999884</v>
      </c>
      <c r="U39" s="226">
        <v>-39.228251499999999</v>
      </c>
      <c r="V39" s="226">
        <v>-37.15413356000002</v>
      </c>
      <c r="W39" s="226">
        <v>-60.072615320000011</v>
      </c>
      <c r="X39" s="226">
        <v>60.981356219997906</v>
      </c>
      <c r="Y39" s="226">
        <v>-19.109470460000068</v>
      </c>
      <c r="Z39" s="226">
        <v>-49.806337959999965</v>
      </c>
      <c r="AA39" s="226">
        <v>116.29036001000031</v>
      </c>
      <c r="AB39" s="226">
        <v>-173.55404246999987</v>
      </c>
      <c r="AC39" s="226">
        <v>-39.514149920000214</v>
      </c>
    </row>
    <row r="40" spans="1:31">
      <c r="A40" s="62" t="s">
        <v>37</v>
      </c>
      <c r="B40" s="366" t="s">
        <v>379</v>
      </c>
      <c r="C40" s="366" t="s">
        <v>380</v>
      </c>
      <c r="D40" s="366" t="s">
        <v>381</v>
      </c>
      <c r="E40" s="366" t="s">
        <v>2</v>
      </c>
      <c r="F40" s="366" t="s">
        <v>3</v>
      </c>
      <c r="G40" s="366" t="s">
        <v>4</v>
      </c>
      <c r="H40" s="366" t="s">
        <v>5</v>
      </c>
      <c r="I40" s="366" t="s">
        <v>6</v>
      </c>
      <c r="J40" s="366" t="s">
        <v>7</v>
      </c>
      <c r="K40" s="366" t="s">
        <v>8</v>
      </c>
      <c r="L40" s="366" t="s">
        <v>9</v>
      </c>
      <c r="M40" s="366" t="s">
        <v>344</v>
      </c>
      <c r="N40" s="366" t="s">
        <v>349</v>
      </c>
      <c r="O40" s="366" t="s">
        <v>356</v>
      </c>
      <c r="P40" s="366" t="s">
        <v>394</v>
      </c>
      <c r="Q40" s="366" t="s">
        <v>397</v>
      </c>
      <c r="R40" s="366" t="s">
        <v>409</v>
      </c>
      <c r="S40" s="366" t="s">
        <v>414</v>
      </c>
      <c r="T40" s="366" t="s">
        <v>420</v>
      </c>
      <c r="U40" s="366" t="s">
        <v>423</v>
      </c>
      <c r="V40" s="366" t="s">
        <v>426</v>
      </c>
      <c r="W40" s="366" t="s">
        <v>509</v>
      </c>
      <c r="X40" s="366" t="s">
        <v>625</v>
      </c>
      <c r="Y40" s="366" t="s">
        <v>629</v>
      </c>
      <c r="Z40" s="366" t="s">
        <v>641</v>
      </c>
      <c r="AA40" s="366" t="s">
        <v>702</v>
      </c>
      <c r="AB40" s="366" t="s">
        <v>716</v>
      </c>
      <c r="AC40" s="366" t="s">
        <v>722</v>
      </c>
    </row>
    <row r="41" spans="1:31" ht="15" customHeight="1">
      <c r="A41" s="62" t="s">
        <v>10</v>
      </c>
      <c r="B41" s="67" t="s">
        <v>12</v>
      </c>
      <c r="C41" s="67" t="s">
        <v>13</v>
      </c>
      <c r="D41" s="67" t="s">
        <v>14</v>
      </c>
      <c r="E41" s="67" t="s">
        <v>11</v>
      </c>
      <c r="F41" s="67" t="s">
        <v>12</v>
      </c>
      <c r="G41" s="67" t="s">
        <v>13</v>
      </c>
      <c r="H41" s="67" t="s">
        <v>14</v>
      </c>
      <c r="I41" s="67" t="s">
        <v>11</v>
      </c>
      <c r="J41" s="67" t="s">
        <v>12</v>
      </c>
      <c r="K41" s="67" t="s">
        <v>13</v>
      </c>
      <c r="L41" s="67" t="s">
        <v>14</v>
      </c>
      <c r="M41" s="67" t="s">
        <v>11</v>
      </c>
      <c r="N41" s="67" t="s">
        <v>12</v>
      </c>
      <c r="O41" s="67" t="s">
        <v>13</v>
      </c>
      <c r="P41" s="67" t="s">
        <v>14</v>
      </c>
      <c r="Q41" s="67" t="s">
        <v>11</v>
      </c>
      <c r="R41" s="67" t="s">
        <v>12</v>
      </c>
      <c r="S41" s="67" t="s">
        <v>13</v>
      </c>
      <c r="T41" s="67" t="s">
        <v>14</v>
      </c>
      <c r="U41" s="67" t="s">
        <v>11</v>
      </c>
      <c r="V41" s="67" t="s">
        <v>12</v>
      </c>
      <c r="W41" s="67" t="s">
        <v>13</v>
      </c>
      <c r="X41" s="67" t="s">
        <v>14</v>
      </c>
      <c r="Y41" s="67" t="s">
        <v>11</v>
      </c>
      <c r="Z41" s="67" t="s">
        <v>12</v>
      </c>
      <c r="AA41" s="67" t="s">
        <v>13</v>
      </c>
      <c r="AB41" s="67" t="s">
        <v>14</v>
      </c>
      <c r="AC41" s="67" t="s">
        <v>11</v>
      </c>
    </row>
    <row r="42" spans="1:31">
      <c r="A42" s="35" t="s">
        <v>130</v>
      </c>
      <c r="B42" s="68">
        <v>18428.291781790002</v>
      </c>
      <c r="C42" s="68">
        <v>18269.69061012</v>
      </c>
      <c r="D42" s="68">
        <v>18630.030688130002</v>
      </c>
      <c r="E42" s="68">
        <v>18517.088668414763</v>
      </c>
      <c r="F42" s="68">
        <v>18672.121813014805</v>
      </c>
      <c r="G42" s="68">
        <v>18543.629707421627</v>
      </c>
      <c r="H42" s="68">
        <v>17559.762282690575</v>
      </c>
      <c r="I42" s="68">
        <v>18274.845562739996</v>
      </c>
      <c r="J42" s="68">
        <v>18198.688671569998</v>
      </c>
      <c r="K42" s="68">
        <v>18519.279075760001</v>
      </c>
      <c r="L42" s="68">
        <v>18924.181551049995</v>
      </c>
      <c r="M42" s="68">
        <v>18644.388844820001</v>
      </c>
      <c r="N42" s="68">
        <v>17297.864203659999</v>
      </c>
      <c r="O42" s="68">
        <v>18159.867553880002</v>
      </c>
      <c r="P42" s="68">
        <v>17368.003286299994</v>
      </c>
      <c r="Q42" s="68">
        <v>17472.118771720001</v>
      </c>
      <c r="R42" s="68">
        <v>17076.13716092</v>
      </c>
      <c r="S42" s="68">
        <v>17496.820845509999</v>
      </c>
      <c r="T42" s="68">
        <v>18602.910207680005</v>
      </c>
      <c r="U42" s="68">
        <v>18449.604241509995</v>
      </c>
      <c r="V42" s="68">
        <v>17565.404401779997</v>
      </c>
      <c r="W42" s="68">
        <v>17780.570106860003</v>
      </c>
      <c r="X42" s="68">
        <v>19721.85419093999</v>
      </c>
      <c r="Y42" s="68">
        <v>21022.346423929994</v>
      </c>
      <c r="Z42" s="68">
        <v>20800.269073000003</v>
      </c>
      <c r="AA42" s="68">
        <v>22052.90007018</v>
      </c>
      <c r="AB42" s="68">
        <v>22142.469195820009</v>
      </c>
      <c r="AC42" s="68">
        <v>22056.7029459</v>
      </c>
    </row>
    <row r="43" spans="1:31">
      <c r="A43" s="57" t="s">
        <v>39</v>
      </c>
      <c r="B43" s="54">
        <v>411</v>
      </c>
      <c r="C43" s="54">
        <v>112.91500000000001</v>
      </c>
      <c r="D43" s="54">
        <v>369.54300000000001</v>
      </c>
      <c r="E43" s="54">
        <v>145.846</v>
      </c>
      <c r="F43" s="54">
        <v>210.12200000000001</v>
      </c>
      <c r="G43" s="54">
        <v>254.99751898</v>
      </c>
      <c r="H43" s="54">
        <v>520.66273975000001</v>
      </c>
      <c r="I43" s="54">
        <v>469.79228669000003</v>
      </c>
      <c r="J43" s="54">
        <v>619.49885553999991</v>
      </c>
      <c r="K43" s="54">
        <v>296.92935535999999</v>
      </c>
      <c r="L43" s="54">
        <v>1063.9638422400001</v>
      </c>
      <c r="M43" s="54">
        <v>1586.64892448</v>
      </c>
      <c r="N43" s="54">
        <v>796.91945700999997</v>
      </c>
      <c r="O43" s="54">
        <v>1185.7842464</v>
      </c>
      <c r="P43" s="54">
        <v>1678.8220085999999</v>
      </c>
      <c r="Q43" s="54">
        <v>1818.26858139</v>
      </c>
      <c r="R43" s="54">
        <v>1379.98699977</v>
      </c>
      <c r="S43" s="54">
        <v>1447.26508973</v>
      </c>
      <c r="T43" s="54">
        <v>1230.6922130799999</v>
      </c>
      <c r="U43" s="54">
        <v>2288.8161796500003</v>
      </c>
      <c r="V43" s="54">
        <v>1621.4205121199998</v>
      </c>
      <c r="W43" s="54">
        <v>1677.50814107</v>
      </c>
      <c r="X43" s="54">
        <v>1887.6269984800001</v>
      </c>
      <c r="Y43" s="54">
        <v>2021.6416607200001</v>
      </c>
      <c r="Z43" s="54">
        <v>1407.01787468</v>
      </c>
      <c r="AA43" s="54">
        <v>1135.5216379000001</v>
      </c>
      <c r="AB43" s="54">
        <v>4382.6253234099995</v>
      </c>
      <c r="AC43" s="54">
        <v>1767.85960157</v>
      </c>
    </row>
    <row r="44" spans="1:31">
      <c r="A44" s="57" t="s">
        <v>131</v>
      </c>
      <c r="B44" s="54">
        <v>8</v>
      </c>
      <c r="C44" s="54">
        <v>1.5289999999999999</v>
      </c>
      <c r="D44" s="54">
        <v>0</v>
      </c>
      <c r="E44" s="54">
        <v>0</v>
      </c>
      <c r="F44" s="54">
        <v>65</v>
      </c>
      <c r="G44" s="54">
        <v>65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157.641267</v>
      </c>
      <c r="Q44" s="54">
        <v>192.58041266000001</v>
      </c>
      <c r="R44" s="54">
        <v>157.10614107000001</v>
      </c>
      <c r="S44" s="54">
        <v>212.32718144999998</v>
      </c>
      <c r="T44" s="54">
        <v>185.05141828000001</v>
      </c>
      <c r="U44" s="54">
        <v>533.77120924999997</v>
      </c>
      <c r="V44" s="54">
        <v>216.75637247999998</v>
      </c>
      <c r="W44" s="54">
        <v>221.72728512999998</v>
      </c>
      <c r="X44" s="54">
        <v>221.47559744999998</v>
      </c>
      <c r="Y44" s="54">
        <v>225.72646515</v>
      </c>
      <c r="Z44" s="54">
        <v>103.85074672</v>
      </c>
      <c r="AA44" s="54">
        <v>188.23188181999998</v>
      </c>
      <c r="AB44" s="54">
        <v>1118.9595920499999</v>
      </c>
      <c r="AC44" s="54">
        <v>1459.6961437499999</v>
      </c>
    </row>
    <row r="45" spans="1:31">
      <c r="A45" s="57" t="s">
        <v>42</v>
      </c>
      <c r="B45" s="54">
        <v>0</v>
      </c>
      <c r="C45" s="54">
        <v>0.24099999999999999</v>
      </c>
      <c r="D45" s="54">
        <v>0.24099999999999999</v>
      </c>
      <c r="E45" s="54">
        <v>1.288</v>
      </c>
      <c r="F45" s="54">
        <v>0.24299999999999999</v>
      </c>
      <c r="G45" s="54">
        <v>0.24127232999999823</v>
      </c>
      <c r="H45" s="54">
        <v>0.24127232999999748</v>
      </c>
      <c r="I45" s="54">
        <v>0.24127233000000103</v>
      </c>
      <c r="J45" s="54">
        <v>0.24121753000000368</v>
      </c>
      <c r="K45" s="54">
        <v>0.24127233000000103</v>
      </c>
      <c r="L45" s="54">
        <v>0.24824850999999626</v>
      </c>
      <c r="M45" s="54">
        <v>2.5554499999955738E-3</v>
      </c>
      <c r="N45" s="54">
        <v>4.4357380000001001E-2</v>
      </c>
      <c r="O45" s="54">
        <v>2.558000000004057E-3</v>
      </c>
      <c r="P45" s="54">
        <v>0.48699134999999671</v>
      </c>
      <c r="Q45" s="54">
        <v>9.667079999999828E-3</v>
      </c>
      <c r="R45" s="54">
        <v>1.7571389999986309E-2</v>
      </c>
      <c r="S45" s="54">
        <v>0.7291448500000044</v>
      </c>
      <c r="T45" s="54">
        <v>1.3097470000005274E-2</v>
      </c>
      <c r="U45" s="54">
        <v>1.176615999999342E-2</v>
      </c>
      <c r="V45" s="54">
        <v>6.3877999999917279E-3</v>
      </c>
      <c r="W45" s="54">
        <v>7.770159999992643E-3</v>
      </c>
      <c r="X45" s="54">
        <v>8.3387422399999984</v>
      </c>
      <c r="Y45" s="54">
        <v>7.7701900000001767E-3</v>
      </c>
      <c r="Z45" s="54">
        <v>7.7701900000001767E-3</v>
      </c>
      <c r="AA45" s="54">
        <v>-7.0386290000000032E-2</v>
      </c>
      <c r="AB45" s="54">
        <v>-4.5999999996274711E-7</v>
      </c>
      <c r="AC45" s="54">
        <v>-7.8156169999999928E-2</v>
      </c>
    </row>
    <row r="46" spans="1:31">
      <c r="A46" s="57" t="s">
        <v>44</v>
      </c>
      <c r="B46" s="54">
        <v>1</v>
      </c>
      <c r="C46" s="54">
        <v>2E-3</v>
      </c>
      <c r="D46" s="54">
        <v>0</v>
      </c>
      <c r="E46" s="54">
        <v>1E-3</v>
      </c>
      <c r="F46" s="54">
        <v>0</v>
      </c>
      <c r="G46" s="54">
        <v>3.5915000000000002E-2</v>
      </c>
      <c r="H46" s="54">
        <v>1.082202E-2</v>
      </c>
      <c r="I46" s="54">
        <v>1.7629100000000001E-3</v>
      </c>
      <c r="J46" s="54">
        <v>6.0795969999999998E-2</v>
      </c>
      <c r="K46" s="54">
        <v>2.2131852200000002</v>
      </c>
      <c r="L46" s="54">
        <v>2.85388682</v>
      </c>
      <c r="M46" s="54">
        <v>3.3619957899999999</v>
      </c>
      <c r="N46" s="54">
        <v>3.2230540599999999</v>
      </c>
      <c r="O46" s="54">
        <v>1.31837154</v>
      </c>
      <c r="P46" s="54">
        <v>2.4875683500000001</v>
      </c>
      <c r="Q46" s="54">
        <v>2.4955394399999999</v>
      </c>
      <c r="R46" s="54">
        <v>2.56044684</v>
      </c>
      <c r="S46" s="54">
        <v>2.6519861099999997</v>
      </c>
      <c r="T46" s="54">
        <v>2.3718023700000002</v>
      </c>
      <c r="U46" s="54">
        <v>2.3444577099999999</v>
      </c>
      <c r="V46" s="54">
        <v>2.2768030000000001</v>
      </c>
      <c r="W46" s="54">
        <v>3.8866190499999997</v>
      </c>
      <c r="X46" s="54">
        <v>1.7445596300000001</v>
      </c>
      <c r="Y46" s="54">
        <v>2.2523513199999998</v>
      </c>
      <c r="Z46" s="54">
        <v>4.3698646899999991</v>
      </c>
      <c r="AA46" s="54">
        <v>12.46938241</v>
      </c>
      <c r="AB46" s="54">
        <v>-4.5000000000000003E-7</v>
      </c>
      <c r="AC46" s="54">
        <v>-4.5000000000000003E-7</v>
      </c>
    </row>
    <row r="47" spans="1:31">
      <c r="A47" s="57" t="s">
        <v>639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>
        <v>311.91899999999998</v>
      </c>
      <c r="R47" s="54">
        <v>314.50099999999998</v>
      </c>
      <c r="S47" s="54">
        <v>424.53</v>
      </c>
      <c r="T47" s="54">
        <v>459.30500000000001</v>
      </c>
      <c r="U47" s="54">
        <v>499.721</v>
      </c>
      <c r="V47" s="54">
        <v>791.798</v>
      </c>
      <c r="W47" s="54">
        <v>872.97799999999995</v>
      </c>
      <c r="X47" s="54">
        <v>986.05799999999999</v>
      </c>
      <c r="Y47" s="54">
        <v>1043.9242667599999</v>
      </c>
      <c r="Z47" s="54">
        <v>1195.27630428</v>
      </c>
      <c r="AA47" s="54">
        <v>1531.5234294099998</v>
      </c>
      <c r="AB47" s="54">
        <v>1359.82106389</v>
      </c>
      <c r="AC47" s="54">
        <v>2664.8175164900003</v>
      </c>
    </row>
    <row r="48" spans="1:31">
      <c r="A48" s="57" t="s">
        <v>132</v>
      </c>
      <c r="B48" s="54">
        <v>394</v>
      </c>
      <c r="C48" s="54">
        <v>413.25900000000001</v>
      </c>
      <c r="D48" s="54">
        <v>332.01400000000001</v>
      </c>
      <c r="E48" s="54">
        <v>625.73</v>
      </c>
      <c r="F48" s="54">
        <v>384.86799999999999</v>
      </c>
      <c r="G48" s="54">
        <v>342.52359796000007</v>
      </c>
      <c r="H48" s="54">
        <v>367.64001545999997</v>
      </c>
      <c r="I48" s="54">
        <v>324.41212055</v>
      </c>
      <c r="J48" s="54">
        <v>296.69644296000013</v>
      </c>
      <c r="K48" s="54">
        <v>840.12668592999989</v>
      </c>
      <c r="L48" s="54">
        <v>1544.1777412599999</v>
      </c>
      <c r="M48" s="54">
        <v>1576.8148363599987</v>
      </c>
      <c r="N48" s="54">
        <v>1545.5903322400009</v>
      </c>
      <c r="O48" s="54">
        <v>1555.5316757100002</v>
      </c>
      <c r="P48" s="54">
        <v>721.46928148999905</v>
      </c>
      <c r="Q48" s="54">
        <v>570.37599999999998</v>
      </c>
      <c r="R48" s="54">
        <v>623.35599999999999</v>
      </c>
      <c r="S48" s="54">
        <v>619.26499999999999</v>
      </c>
      <c r="T48" s="54">
        <v>2290.817</v>
      </c>
      <c r="U48" s="54">
        <v>654.09699999999998</v>
      </c>
      <c r="V48" s="54">
        <v>706.54</v>
      </c>
      <c r="W48" s="54">
        <v>713.32299999999998</v>
      </c>
      <c r="X48" s="54">
        <v>1224.4590000000001</v>
      </c>
      <c r="Y48" s="54">
        <v>1249.8662788299998</v>
      </c>
      <c r="Z48" s="54">
        <v>1410.7296088400001</v>
      </c>
      <c r="AA48" s="54">
        <v>1984.7791233300004</v>
      </c>
      <c r="AB48" s="54">
        <v>1626.5653582900022</v>
      </c>
      <c r="AC48" s="54">
        <v>1792.631060180001</v>
      </c>
    </row>
    <row r="49" spans="1:29" s="130" customFormat="1">
      <c r="A49" s="159" t="s">
        <v>56</v>
      </c>
      <c r="B49" s="54">
        <v>6486.2917817899997</v>
      </c>
      <c r="C49" s="54">
        <v>6589.9956101200005</v>
      </c>
      <c r="D49" s="54">
        <v>6620.2226881300012</v>
      </c>
      <c r="E49" s="54">
        <v>6613.2516684147595</v>
      </c>
      <c r="F49" s="54">
        <v>6732.1978130148018</v>
      </c>
      <c r="G49" s="54">
        <v>6807.9759829916302</v>
      </c>
      <c r="H49" s="53">
        <v>5770.4763185612483</v>
      </c>
      <c r="I49" s="53">
        <v>5749.5871351499973</v>
      </c>
      <c r="J49" s="53">
        <v>5679.9677314500022</v>
      </c>
      <c r="K49" s="53">
        <v>5814.1821640899998</v>
      </c>
      <c r="L49" s="53">
        <v>4378.4985339100003</v>
      </c>
      <c r="M49" s="53">
        <v>3933.6250746800051</v>
      </c>
      <c r="N49" s="53">
        <v>4127.0999819100016</v>
      </c>
      <c r="O49" s="53">
        <v>4300.7943877599992</v>
      </c>
      <c r="P49" s="53">
        <v>4287.2725366300001</v>
      </c>
      <c r="Q49" s="53">
        <v>4139.3692786700049</v>
      </c>
      <c r="R49" s="53">
        <v>4200.3756079400009</v>
      </c>
      <c r="S49" s="53">
        <v>4387.2267399999982</v>
      </c>
      <c r="T49" s="53">
        <v>4716.9001157099956</v>
      </c>
      <c r="U49" s="53">
        <v>4850.7459820699987</v>
      </c>
      <c r="V49" s="53">
        <v>4980.9325120999947</v>
      </c>
      <c r="W49" s="53">
        <v>5139.5677982199977</v>
      </c>
      <c r="X49" s="53">
        <v>5462.6894316199996</v>
      </c>
      <c r="Y49" s="53">
        <v>6542.3304806700007</v>
      </c>
      <c r="Z49" s="53">
        <v>7212.4852480999989</v>
      </c>
      <c r="AA49" s="53">
        <v>7606.6092782000014</v>
      </c>
      <c r="AB49" s="53">
        <v>4292.8012588400006</v>
      </c>
      <c r="AC49" s="53">
        <v>4842.18554924</v>
      </c>
    </row>
    <row r="50" spans="1:29" s="130" customFormat="1">
      <c r="A50" s="159" t="s">
        <v>232</v>
      </c>
      <c r="B50" s="54">
        <v>8551</v>
      </c>
      <c r="C50" s="54">
        <v>8468.4390000000003</v>
      </c>
      <c r="D50" s="54">
        <v>8498.259</v>
      </c>
      <c r="E50" s="54">
        <v>8471.0679999999993</v>
      </c>
      <c r="F50" s="54">
        <v>8646.9590000000007</v>
      </c>
      <c r="G50" s="54">
        <v>8576.6810000000005</v>
      </c>
      <c r="H50" s="53">
        <v>8412.9982240699992</v>
      </c>
      <c r="I50" s="53">
        <v>8515.2544717500004</v>
      </c>
      <c r="J50" s="53">
        <v>8526.2165837499997</v>
      </c>
      <c r="K50" s="53">
        <v>8287.69288142</v>
      </c>
      <c r="L50" s="53">
        <v>8245.68496891</v>
      </c>
      <c r="M50" s="53">
        <v>8275.069329779999</v>
      </c>
      <c r="N50" s="53">
        <v>8356.216631629999</v>
      </c>
      <c r="O50" s="53">
        <v>8510.09873315</v>
      </c>
      <c r="P50" s="53">
        <v>8514.8913613900004</v>
      </c>
      <c r="Q50" s="53">
        <v>8747.0642679600005</v>
      </c>
      <c r="R50" s="53">
        <v>8637.3471509599985</v>
      </c>
      <c r="S50" s="53">
        <v>8703.5032398500007</v>
      </c>
      <c r="T50" s="53">
        <v>8447.7980733900004</v>
      </c>
      <c r="U50" s="53">
        <v>8381.7747551100001</v>
      </c>
      <c r="V50" s="53">
        <v>8022.0460701100001</v>
      </c>
      <c r="W50" s="53">
        <v>7751.6612460899996</v>
      </c>
      <c r="X50" s="53">
        <v>8077.9070207300001</v>
      </c>
      <c r="Y50" s="53">
        <v>7987.1270201699999</v>
      </c>
      <c r="Z50" s="53">
        <v>7580.4060581300009</v>
      </c>
      <c r="AA50" s="53">
        <v>7558.2910391300011</v>
      </c>
      <c r="AB50" s="53">
        <v>7548.9593856300007</v>
      </c>
      <c r="AC50" s="53">
        <v>8012.6184973999998</v>
      </c>
    </row>
    <row r="51" spans="1:29">
      <c r="A51" s="57" t="s">
        <v>59</v>
      </c>
      <c r="B51" s="54">
        <v>37</v>
      </c>
      <c r="C51" s="54">
        <v>42.646000000000001</v>
      </c>
      <c r="D51" s="54">
        <v>50.429000000000002</v>
      </c>
      <c r="E51" s="54">
        <v>65.840999999999994</v>
      </c>
      <c r="F51" s="54">
        <v>70.793999999999997</v>
      </c>
      <c r="G51" s="54">
        <v>94.15444509000001</v>
      </c>
      <c r="H51" s="54">
        <v>118.68069077</v>
      </c>
      <c r="I51" s="54">
        <v>135.01263033000001</v>
      </c>
      <c r="J51" s="54">
        <v>148.98407568000002</v>
      </c>
      <c r="K51" s="54">
        <v>154.71156671</v>
      </c>
      <c r="L51" s="54">
        <v>156.69077227000002</v>
      </c>
      <c r="M51" s="54">
        <v>152.09308869999998</v>
      </c>
      <c r="N51" s="54">
        <v>150.75913671000001</v>
      </c>
      <c r="O51" s="54">
        <v>152.79227843999999</v>
      </c>
      <c r="P51" s="54">
        <v>150.98388091000001</v>
      </c>
      <c r="Q51" s="54">
        <v>147.60229864999999</v>
      </c>
      <c r="R51" s="54">
        <v>145.24100766999999</v>
      </c>
      <c r="S51" s="54">
        <v>145.20038084000001</v>
      </c>
      <c r="T51" s="54">
        <v>142.09596834000001</v>
      </c>
      <c r="U51" s="54">
        <v>138.63619546999999</v>
      </c>
      <c r="V51" s="54">
        <v>136.18597549</v>
      </c>
      <c r="W51" s="54">
        <v>133.32039404</v>
      </c>
      <c r="X51" s="54">
        <v>176.66737850999999</v>
      </c>
      <c r="Y51" s="54">
        <v>170.65929037000001</v>
      </c>
      <c r="Z51" s="54">
        <v>162.32394047</v>
      </c>
      <c r="AA51" s="54">
        <v>158.69372218000001</v>
      </c>
      <c r="AB51" s="54">
        <v>70.030346780000002</v>
      </c>
      <c r="AC51" s="54">
        <v>71.530223230000004</v>
      </c>
    </row>
    <row r="52" spans="1:29">
      <c r="A52" s="57" t="s">
        <v>60</v>
      </c>
      <c r="B52" s="54">
        <v>3</v>
      </c>
      <c r="C52" s="54">
        <v>2.5670000000000002</v>
      </c>
      <c r="D52" s="54">
        <v>3.9489999999999998</v>
      </c>
      <c r="E52" s="54">
        <v>3.1869999999999998</v>
      </c>
      <c r="F52" s="54">
        <v>6.7469999999999999</v>
      </c>
      <c r="G52" s="54">
        <v>6.7556366299999997</v>
      </c>
      <c r="H52" s="54">
        <v>6.4184094199989996</v>
      </c>
      <c r="I52" s="54">
        <v>7.2736999999999998</v>
      </c>
      <c r="J52" s="54">
        <v>7.2008389799990002</v>
      </c>
      <c r="K52" s="54">
        <v>7.17499646</v>
      </c>
      <c r="L52" s="54">
        <v>6.8026692600000001</v>
      </c>
      <c r="M52" s="54">
        <v>8.68374399</v>
      </c>
      <c r="N52" s="54">
        <v>8.226774709998999</v>
      </c>
      <c r="O52" s="54">
        <v>7.6542825300000006</v>
      </c>
      <c r="P52" s="54">
        <v>7.0479534900000003</v>
      </c>
      <c r="Q52" s="54">
        <v>6.5112766200000003</v>
      </c>
      <c r="R52" s="54">
        <v>6.2928504299999997</v>
      </c>
      <c r="S52" s="54">
        <v>5.9608340599999998</v>
      </c>
      <c r="T52" s="54">
        <v>5.5870181199999998</v>
      </c>
      <c r="U52" s="54">
        <v>4.9395497699999993</v>
      </c>
      <c r="V52" s="54">
        <v>4.4042707300000004</v>
      </c>
      <c r="W52" s="54">
        <v>5.3566597300000005</v>
      </c>
      <c r="X52" s="54">
        <v>7.4003250600002426</v>
      </c>
      <c r="Y52" s="54">
        <v>7.8463467900004131</v>
      </c>
      <c r="Z52" s="54">
        <v>9.7614319100000522</v>
      </c>
      <c r="AA52" s="54">
        <v>11.122044450000109</v>
      </c>
      <c r="AB52" s="54">
        <v>12.6467006700003</v>
      </c>
      <c r="AC52" s="54">
        <v>13.545957500000032</v>
      </c>
    </row>
    <row r="53" spans="1:29">
      <c r="A53" s="57" t="s">
        <v>134</v>
      </c>
      <c r="B53" s="54">
        <v>2537</v>
      </c>
      <c r="C53" s="54">
        <v>2638.0970000000002</v>
      </c>
      <c r="D53" s="54">
        <v>2755.373</v>
      </c>
      <c r="E53" s="54">
        <v>2590.8760000000002</v>
      </c>
      <c r="F53" s="54">
        <v>2555.1909999999998</v>
      </c>
      <c r="G53" s="54">
        <v>2395.2643384399994</v>
      </c>
      <c r="H53" s="54">
        <v>2362.6337903093327</v>
      </c>
      <c r="I53" s="54">
        <v>3073.2701830299993</v>
      </c>
      <c r="J53" s="54">
        <v>2919.8221297099972</v>
      </c>
      <c r="K53" s="54">
        <v>3116.0069682400026</v>
      </c>
      <c r="L53" s="54">
        <v>3525.2608878699957</v>
      </c>
      <c r="M53" s="54">
        <v>3108.0892955900017</v>
      </c>
      <c r="N53" s="54">
        <v>2309.7844780099967</v>
      </c>
      <c r="O53" s="54">
        <v>2445.89102035</v>
      </c>
      <c r="P53" s="54">
        <v>1846.9004370899947</v>
      </c>
      <c r="Q53" s="54">
        <v>1535.923</v>
      </c>
      <c r="R53" s="54">
        <v>1609.3530000000001</v>
      </c>
      <c r="S53" s="54">
        <v>1548.1610000000001</v>
      </c>
      <c r="T53" s="54">
        <v>1122.279</v>
      </c>
      <c r="U53" s="54">
        <v>1094.7460000000001</v>
      </c>
      <c r="V53" s="54">
        <v>1083.038</v>
      </c>
      <c r="W53" s="54">
        <v>1261.2329999999999</v>
      </c>
      <c r="X53" s="54">
        <v>1667.4870000000001</v>
      </c>
      <c r="Y53" s="54">
        <v>1770.9644929600017</v>
      </c>
      <c r="Z53" s="54">
        <v>1714.0402249900017</v>
      </c>
      <c r="AA53" s="54">
        <v>1865.7289176399918</v>
      </c>
      <c r="AB53" s="54">
        <v>1730.0601671700013</v>
      </c>
      <c r="AC53" s="54">
        <v>1431.8965531600043</v>
      </c>
    </row>
    <row r="54" spans="1:29" s="71" customFormat="1">
      <c r="A54" s="21" t="s">
        <v>61</v>
      </c>
      <c r="B54" s="70">
        <v>18428.291781790002</v>
      </c>
      <c r="C54" s="70">
        <v>18269.69061012</v>
      </c>
      <c r="D54" s="70">
        <v>18630.030688130002</v>
      </c>
      <c r="E54" s="70">
        <v>18517.088668414763</v>
      </c>
      <c r="F54" s="70">
        <v>18672.121813014805</v>
      </c>
      <c r="G54" s="70">
        <v>18543.629707421627</v>
      </c>
      <c r="H54" s="70">
        <v>17559.762282690575</v>
      </c>
      <c r="I54" s="70">
        <v>18274.845562739996</v>
      </c>
      <c r="J54" s="70">
        <v>18198.688671569998</v>
      </c>
      <c r="K54" s="70">
        <v>18519.279075760001</v>
      </c>
      <c r="L54" s="70">
        <v>18924.181551049995</v>
      </c>
      <c r="M54" s="70">
        <v>18644.388844820001</v>
      </c>
      <c r="N54" s="70">
        <v>17297.864203659999</v>
      </c>
      <c r="O54" s="70">
        <v>18159.867553880002</v>
      </c>
      <c r="P54" s="70">
        <v>17368.003286299994</v>
      </c>
      <c r="Q54" s="70">
        <v>17472.118771720001</v>
      </c>
      <c r="R54" s="70">
        <v>17076.13716092</v>
      </c>
      <c r="S54" s="70">
        <v>17496.820845509999</v>
      </c>
      <c r="T54" s="70">
        <v>18602.910207680005</v>
      </c>
      <c r="U54" s="70">
        <v>18449.604241509995</v>
      </c>
      <c r="V54" s="70">
        <v>17565.404401779997</v>
      </c>
      <c r="W54" s="70">
        <v>17780.570106860003</v>
      </c>
      <c r="X54" s="70">
        <v>19721.85419093999</v>
      </c>
      <c r="Y54" s="70">
        <v>21022.346423929994</v>
      </c>
      <c r="Z54" s="70">
        <v>20800.269073000003</v>
      </c>
      <c r="AA54" s="70">
        <v>22052.90007018</v>
      </c>
      <c r="AB54" s="70">
        <v>22142.469195820009</v>
      </c>
      <c r="AC54" s="70">
        <v>22056.7029459</v>
      </c>
    </row>
    <row r="55" spans="1:29">
      <c r="A55" s="2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</row>
    <row r="56" spans="1:29">
      <c r="A56" s="35" t="s">
        <v>135</v>
      </c>
      <c r="B56" s="68">
        <v>-9026</v>
      </c>
      <c r="C56" s="68">
        <v>-8765.125</v>
      </c>
      <c r="D56" s="68">
        <v>-8893.1739999999991</v>
      </c>
      <c r="E56" s="68">
        <v>-8576.4169999999976</v>
      </c>
      <c r="F56" s="68">
        <v>-8744.3770000000004</v>
      </c>
      <c r="G56" s="68">
        <v>-8591.0304316599977</v>
      </c>
      <c r="H56" s="68">
        <v>-8813.2045515584414</v>
      </c>
      <c r="I56" s="68">
        <v>-9497.4174699499999</v>
      </c>
      <c r="J56" s="68">
        <v>-9467.1559318599975</v>
      </c>
      <c r="K56" s="68">
        <v>-10083.943610350001</v>
      </c>
      <c r="L56" s="68">
        <v>-10243.413519030004</v>
      </c>
      <c r="M56" s="68">
        <v>-9929.1912502299965</v>
      </c>
      <c r="N56" s="68">
        <v>-8653.78573865</v>
      </c>
      <c r="O56" s="68">
        <v>-9215.6973862600025</v>
      </c>
      <c r="P56" s="68">
        <v>-8402.3953080699976</v>
      </c>
      <c r="Q56" s="68">
        <v>-8107.223</v>
      </c>
      <c r="R56" s="68">
        <v>-8056.39</v>
      </c>
      <c r="S56" s="68">
        <v>-8060.21</v>
      </c>
      <c r="T56" s="68">
        <v>-9156.241</v>
      </c>
      <c r="U56" s="68">
        <v>-8672.0460000000003</v>
      </c>
      <c r="V56" s="68">
        <v>-8720.8960000000006</v>
      </c>
      <c r="W56" s="68">
        <v>-8934.2620000000006</v>
      </c>
      <c r="X56" s="68">
        <v>-9793.0390000000007</v>
      </c>
      <c r="Y56" s="68">
        <v>-11577.499250959991</v>
      </c>
      <c r="Z56" s="68">
        <v>-11212.40297585999</v>
      </c>
      <c r="AA56" s="68">
        <v>-11612.509510360002</v>
      </c>
      <c r="AB56" s="68">
        <v>-11586.480067019998</v>
      </c>
      <c r="AC56" s="68">
        <v>-11228.380370129998</v>
      </c>
    </row>
    <row r="57" spans="1:29">
      <c r="A57" s="57" t="s">
        <v>136</v>
      </c>
      <c r="B57" s="54">
        <v>-4988</v>
      </c>
      <c r="C57" s="54">
        <v>-4901.7830000000004</v>
      </c>
      <c r="D57" s="54">
        <v>-5073.2190000000001</v>
      </c>
      <c r="E57" s="54">
        <v>-4862.8059999999996</v>
      </c>
      <c r="F57" s="54">
        <v>-3161.683</v>
      </c>
      <c r="G57" s="54">
        <v>-3396.0323203200001</v>
      </c>
      <c r="H57" s="54">
        <v>-4003.0880187100001</v>
      </c>
      <c r="I57" s="54">
        <v>-4614.1580992399995</v>
      </c>
      <c r="J57" s="54">
        <v>-4516.4932441299998</v>
      </c>
      <c r="K57" s="54">
        <v>-5286.2104154499993</v>
      </c>
      <c r="L57" s="54">
        <v>-5419.8787004399992</v>
      </c>
      <c r="M57" s="54">
        <v>-4987.4517687600019</v>
      </c>
      <c r="N57" s="54">
        <v>-4220.5408060499994</v>
      </c>
      <c r="O57" s="54">
        <v>-4985.3677855099995</v>
      </c>
      <c r="P57" s="54">
        <v>-4596.3931051</v>
      </c>
      <c r="Q57" s="54">
        <v>-4454.1090000000004</v>
      </c>
      <c r="R57" s="54">
        <v>-4754.4369999999999</v>
      </c>
      <c r="S57" s="54">
        <v>-4612.0469999999996</v>
      </c>
      <c r="T57" s="54">
        <v>-4873.1989999999996</v>
      </c>
      <c r="U57" s="54">
        <v>-4582.7579999999998</v>
      </c>
      <c r="V57" s="54">
        <v>-5264.2179999999998</v>
      </c>
      <c r="W57" s="54">
        <v>-5504.2309999999998</v>
      </c>
      <c r="X57" s="54">
        <v>-5546.4250000000002</v>
      </c>
      <c r="Y57" s="54">
        <v>-7264.2479151599991</v>
      </c>
      <c r="Z57" s="54">
        <v>-7398.2999598800006</v>
      </c>
      <c r="AA57" s="54">
        <v>-7816.8791986699998</v>
      </c>
      <c r="AB57" s="54">
        <v>-7441.8443410900009</v>
      </c>
      <c r="AC57" s="54">
        <v>-7419.4599043900007</v>
      </c>
    </row>
    <row r="58" spans="1:29">
      <c r="A58" s="57" t="s">
        <v>64</v>
      </c>
      <c r="B58" s="54">
        <v>-2</v>
      </c>
      <c r="C58" s="54">
        <v>-1.5369999999999999</v>
      </c>
      <c r="D58" s="54">
        <v>-1.5620000000000001</v>
      </c>
      <c r="E58" s="54">
        <v>-1.3149999999999999</v>
      </c>
      <c r="F58" s="54">
        <v>-3.1930000000000001</v>
      </c>
      <c r="G58" s="54">
        <v>-1.3163366700000168</v>
      </c>
      <c r="H58" s="54">
        <v>-2.8270866600000062</v>
      </c>
      <c r="I58" s="54">
        <v>-3.9526912799999963</v>
      </c>
      <c r="J58" s="54">
        <v>-3.9904141600000003</v>
      </c>
      <c r="K58" s="54">
        <v>-4.9582270600000129</v>
      </c>
      <c r="L58" s="54">
        <v>-4.2515432699999849</v>
      </c>
      <c r="M58" s="54">
        <v>-4.3360518199999944</v>
      </c>
      <c r="N58" s="54">
        <v>-4.8484570600000012</v>
      </c>
      <c r="O58" s="54">
        <v>-5.2126407399999977</v>
      </c>
      <c r="P58" s="54">
        <v>-8.2466979600000059</v>
      </c>
      <c r="Q58" s="54">
        <v>-4.8570000000000002</v>
      </c>
      <c r="R58" s="54">
        <v>-4.3120000000000003</v>
      </c>
      <c r="S58" s="54">
        <v>-5.109</v>
      </c>
      <c r="T58" s="54">
        <v>-7.0759999999999996</v>
      </c>
      <c r="U58" s="54">
        <v>-4.4550000000000001</v>
      </c>
      <c r="V58" s="54">
        <v>-4.5990000000000002</v>
      </c>
      <c r="W58" s="54">
        <v>-5.59</v>
      </c>
      <c r="X58" s="54">
        <v>-7.0069999999999997</v>
      </c>
      <c r="Y58" s="54">
        <v>-2.7861203399999996</v>
      </c>
      <c r="Z58" s="54">
        <v>-3.7702082000000003</v>
      </c>
      <c r="AA58" s="54">
        <v>-5.6840234699999996</v>
      </c>
      <c r="AB58" s="54">
        <v>-6.7588135699999992</v>
      </c>
      <c r="AC58" s="54">
        <v>-3.02037098</v>
      </c>
    </row>
    <row r="59" spans="1:29" ht="15.75" customHeight="1">
      <c r="A59" s="57" t="s">
        <v>65</v>
      </c>
      <c r="B59" s="54">
        <v>-20</v>
      </c>
      <c r="C59" s="54">
        <v>-12.798999999999999</v>
      </c>
      <c r="D59" s="54">
        <v>-14.07</v>
      </c>
      <c r="E59" s="54">
        <v>-8.2210000000000001</v>
      </c>
      <c r="F59" s="54">
        <v>-12.62</v>
      </c>
      <c r="G59" s="54">
        <v>-17.184634409999997</v>
      </c>
      <c r="H59" s="54">
        <v>-21.38694066</v>
      </c>
      <c r="I59" s="54">
        <v>-11.314527140000001</v>
      </c>
      <c r="J59" s="54">
        <v>-16.344081989999999</v>
      </c>
      <c r="K59" s="54">
        <v>-21.66215433</v>
      </c>
      <c r="L59" s="54">
        <v>-20.14012164</v>
      </c>
      <c r="M59" s="54">
        <v>-10.1030199</v>
      </c>
      <c r="N59" s="54">
        <v>-13.32384119</v>
      </c>
      <c r="O59" s="54">
        <v>-17.512368899999998</v>
      </c>
      <c r="P59" s="54">
        <v>-26.919038019999999</v>
      </c>
      <c r="Q59" s="54">
        <v>-10.513</v>
      </c>
      <c r="R59" s="54">
        <v>-15.837999999999999</v>
      </c>
      <c r="S59" s="54">
        <v>-23.654</v>
      </c>
      <c r="T59" s="54">
        <v>-30.832999999999998</v>
      </c>
      <c r="U59" s="54">
        <v>-17.295999999999999</v>
      </c>
      <c r="V59" s="54">
        <v>-22.1</v>
      </c>
      <c r="W59" s="54">
        <v>-23.448</v>
      </c>
      <c r="X59" s="54">
        <v>-30.951000000000001</v>
      </c>
      <c r="Y59" s="54">
        <v>-18.839382720000003</v>
      </c>
      <c r="Z59" s="54">
        <v>-21.657757919999998</v>
      </c>
      <c r="AA59" s="54">
        <v>-23.099386769999999</v>
      </c>
      <c r="AB59" s="54">
        <v>-34.119517009999996</v>
      </c>
      <c r="AC59" s="54">
        <v>-20.137009379999999</v>
      </c>
    </row>
    <row r="60" spans="1:29" ht="15.75" customHeight="1">
      <c r="A60" s="57" t="s">
        <v>640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>
        <v>-156.72300000000001</v>
      </c>
      <c r="R60" s="54">
        <v>-15.195</v>
      </c>
      <c r="S60" s="54">
        <v>-74.722999999999999</v>
      </c>
      <c r="T60" s="54">
        <v>41.670999999999999</v>
      </c>
      <c r="U60" s="54">
        <v>-66.802999999999997</v>
      </c>
      <c r="V60" s="54">
        <v>0</v>
      </c>
      <c r="W60" s="54">
        <v>0</v>
      </c>
      <c r="X60" s="54">
        <v>-0.12</v>
      </c>
      <c r="Y60" s="54">
        <v>-4.8499109999999998E-2</v>
      </c>
      <c r="Z60" s="54">
        <v>-0.11965789</v>
      </c>
      <c r="AA60" s="54">
        <v>-3.4999999999999998E-7</v>
      </c>
      <c r="AB60" s="54">
        <v>-4.9999999999999998E-8</v>
      </c>
      <c r="AC60" s="54">
        <v>-4.9999999999999998E-8</v>
      </c>
    </row>
    <row r="61" spans="1:29">
      <c r="A61" s="57" t="s">
        <v>137</v>
      </c>
      <c r="B61" s="54">
        <v>-502</v>
      </c>
      <c r="C61" s="54">
        <v>-243.65600000000001</v>
      </c>
      <c r="D61" s="54">
        <v>-260.97699999999998</v>
      </c>
      <c r="E61" s="54">
        <v>-227.28899999999999</v>
      </c>
      <c r="F61" s="54">
        <v>-231.7</v>
      </c>
      <c r="G61" s="54">
        <v>-237.28905918000004</v>
      </c>
      <c r="H61" s="54">
        <v>-398.33244097000005</v>
      </c>
      <c r="I61" s="54">
        <v>-176.15135900000001</v>
      </c>
      <c r="J61" s="54">
        <v>-273.41861037000012</v>
      </c>
      <c r="K61" s="54">
        <v>-185.49280711000006</v>
      </c>
      <c r="L61" s="54">
        <v>-209.51552925999999</v>
      </c>
      <c r="M61" s="54">
        <v>-456.66882660000005</v>
      </c>
      <c r="N61" s="54">
        <v>-439.35280315</v>
      </c>
      <c r="O61" s="54">
        <v>-322.14837236000017</v>
      </c>
      <c r="P61" s="54">
        <v>-380.12253135999998</v>
      </c>
      <c r="Q61" s="54">
        <v>-304.83</v>
      </c>
      <c r="R61" s="54">
        <v>-292.988</v>
      </c>
      <c r="S61" s="54">
        <v>-328.43799999999999</v>
      </c>
      <c r="T61" s="54">
        <v>-981.14700000000005</v>
      </c>
      <c r="U61" s="54">
        <v>-869.73599999999999</v>
      </c>
      <c r="V61" s="54">
        <v>-606.29999999999995</v>
      </c>
      <c r="W61" s="54">
        <v>-653.65800000000002</v>
      </c>
      <c r="X61" s="54">
        <v>-820.10199999999998</v>
      </c>
      <c r="Y61" s="54">
        <v>-835.12425464000012</v>
      </c>
      <c r="Z61" s="54">
        <v>-462.98467483000064</v>
      </c>
      <c r="AA61" s="54">
        <v>-544.00063171000011</v>
      </c>
      <c r="AB61" s="54">
        <v>-1120.5080879199986</v>
      </c>
      <c r="AC61" s="54">
        <v>-1113.4327683399997</v>
      </c>
    </row>
    <row r="62" spans="1:29">
      <c r="A62" s="57" t="s">
        <v>138</v>
      </c>
      <c r="B62" s="54">
        <v>-3514</v>
      </c>
      <c r="C62" s="54">
        <v>-3605.35</v>
      </c>
      <c r="D62" s="54">
        <v>-3543.346</v>
      </c>
      <c r="E62" s="54">
        <v>-3476.7860000000001</v>
      </c>
      <c r="F62" s="54">
        <v>-5335.1809999999996</v>
      </c>
      <c r="G62" s="54">
        <v>-4939.2080810799989</v>
      </c>
      <c r="H62" s="54">
        <v>-4387.5700645584411</v>
      </c>
      <c r="I62" s="54">
        <v>-4691.84079329</v>
      </c>
      <c r="J62" s="54">
        <v>-4656.9095812099977</v>
      </c>
      <c r="K62" s="54">
        <v>-4585.6200064000004</v>
      </c>
      <c r="L62" s="54">
        <v>-4589.6276244200035</v>
      </c>
      <c r="M62" s="54">
        <v>-4470.631583149996</v>
      </c>
      <c r="N62" s="54">
        <v>-3975.7198312000005</v>
      </c>
      <c r="O62" s="54">
        <v>-3885.4562187500014</v>
      </c>
      <c r="P62" s="54">
        <v>-3390.7139356299986</v>
      </c>
      <c r="Q62" s="54">
        <v>-3176.1909999999998</v>
      </c>
      <c r="R62" s="54">
        <v>-2973.62</v>
      </c>
      <c r="S62" s="54">
        <v>-3016.2370000000001</v>
      </c>
      <c r="T62" s="54">
        <v>-3305.6570000000002</v>
      </c>
      <c r="U62" s="54">
        <v>-3130.998</v>
      </c>
      <c r="V62" s="54">
        <v>-2823.6790000000001</v>
      </c>
      <c r="W62" s="54">
        <v>-2747.335</v>
      </c>
      <c r="X62" s="54">
        <v>-3388.433</v>
      </c>
      <c r="Y62" s="54">
        <v>-3456.4530789900018</v>
      </c>
      <c r="Z62" s="54">
        <v>-3325.5707171400013</v>
      </c>
      <c r="AA62" s="54">
        <v>-3222.8462693900024</v>
      </c>
      <c r="AB62" s="54">
        <v>-2983</v>
      </c>
      <c r="AC62" s="54">
        <v>-2672.3303169899996</v>
      </c>
    </row>
    <row r="63" spans="1:29">
      <c r="A63" s="35" t="s">
        <v>738</v>
      </c>
      <c r="B63" s="68">
        <v>-9402.2917817900016</v>
      </c>
      <c r="C63" s="68">
        <v>-9504.5656101199984</v>
      </c>
      <c r="D63" s="68">
        <v>-9736.8566881300012</v>
      </c>
      <c r="E63" s="68">
        <v>-9940.6716684147632</v>
      </c>
      <c r="F63" s="68">
        <v>-9927.7448130148041</v>
      </c>
      <c r="G63" s="68">
        <v>-9952.5992746416268</v>
      </c>
      <c r="H63" s="68">
        <v>-8746.5577324621318</v>
      </c>
      <c r="I63" s="68">
        <v>-8777.428093399998</v>
      </c>
      <c r="J63" s="68">
        <v>-8731.5327408400044</v>
      </c>
      <c r="K63" s="68">
        <v>-8435.3354652699982</v>
      </c>
      <c r="L63" s="68">
        <v>-8680.7680315500038</v>
      </c>
      <c r="M63" s="68">
        <v>-8715.1975970700023</v>
      </c>
      <c r="N63" s="68">
        <v>-8644.078470360002</v>
      </c>
      <c r="O63" s="68">
        <v>-8944.1698352700005</v>
      </c>
      <c r="P63" s="68">
        <v>-8965.6079788900024</v>
      </c>
      <c r="Q63" s="68">
        <v>-9364.8960000000006</v>
      </c>
      <c r="R63" s="68">
        <v>-9019.7469999999994</v>
      </c>
      <c r="S63" s="68">
        <v>-9436.6110000000008</v>
      </c>
      <c r="T63" s="68">
        <v>-9446.6689999999999</v>
      </c>
      <c r="U63" s="68">
        <v>-9777.4689999999991</v>
      </c>
      <c r="V63" s="68">
        <v>-8844.5079999999998</v>
      </c>
      <c r="W63" s="68">
        <v>-8846.3070000000007</v>
      </c>
      <c r="X63" s="68">
        <v>-9928.7199999999993</v>
      </c>
      <c r="Y63" s="68">
        <v>-9444.8471713700019</v>
      </c>
      <c r="Z63" s="68">
        <v>-9587.8660963200018</v>
      </c>
      <c r="AA63" s="68">
        <v>-10440.390558369994</v>
      </c>
      <c r="AB63" s="68">
        <v>-10556.093129180001</v>
      </c>
      <c r="AC63" s="68">
        <v>-10828.32257561999</v>
      </c>
    </row>
    <row r="64" spans="1:29" s="71" customFormat="1">
      <c r="A64" s="21" t="s">
        <v>79</v>
      </c>
      <c r="B64" s="70">
        <v>18428.291781790002</v>
      </c>
      <c r="C64" s="70">
        <v>18269.69061012</v>
      </c>
      <c r="D64" s="70">
        <v>18630.030688130002</v>
      </c>
      <c r="E64" s="70">
        <v>-18517.088668414759</v>
      </c>
      <c r="F64" s="70">
        <v>-18672.121813014812</v>
      </c>
      <c r="G64" s="70">
        <v>-18543.629707421631</v>
      </c>
      <c r="H64" s="70">
        <v>-17559.762284020573</v>
      </c>
      <c r="I64" s="70">
        <v>-18274.845563349998</v>
      </c>
      <c r="J64" s="70">
        <v>-18198.688672700002</v>
      </c>
      <c r="K64" s="70">
        <v>-18519.279075619997</v>
      </c>
      <c r="L64" s="70">
        <v>-18924.181550580008</v>
      </c>
      <c r="M64" s="70">
        <v>-18644.388847299997</v>
      </c>
      <c r="N64" s="70">
        <v>-17297.864209010004</v>
      </c>
      <c r="O64" s="70">
        <v>-18159.867221530003</v>
      </c>
      <c r="P64" s="70">
        <v>-17368.00328696</v>
      </c>
      <c r="Q64" s="70">
        <v>-17472.118999999999</v>
      </c>
      <c r="R64" s="70">
        <v>-17076.136999999999</v>
      </c>
      <c r="S64" s="70">
        <v>-17496.821</v>
      </c>
      <c r="T64" s="70">
        <v>-18602.91</v>
      </c>
      <c r="U64" s="70">
        <v>-18449.514999999999</v>
      </c>
      <c r="V64" s="70">
        <v>-17565.403999999999</v>
      </c>
      <c r="W64" s="70">
        <v>-17780.57</v>
      </c>
      <c r="X64" s="70">
        <v>-19721.758000000002</v>
      </c>
      <c r="Y64" s="70">
        <v>-21022.346422329992</v>
      </c>
      <c r="Z64" s="70">
        <v>-20800.269072179992</v>
      </c>
      <c r="AA64" s="70">
        <v>-22052.900068729996</v>
      </c>
      <c r="AB64" s="70">
        <v>-22142</v>
      </c>
      <c r="AC64" s="70">
        <v>-22056.702945749988</v>
      </c>
    </row>
    <row r="65" spans="1:29">
      <c r="A65" s="73"/>
      <c r="B65" s="73"/>
      <c r="C65" s="73"/>
      <c r="D65" s="73"/>
      <c r="E65" s="73"/>
      <c r="F65" s="73"/>
      <c r="G65" s="73"/>
      <c r="H65" s="73"/>
      <c r="AB65" s="72"/>
      <c r="AC65" s="72"/>
    </row>
    <row r="66" spans="1:29">
      <c r="A66" s="73"/>
      <c r="B66" s="73"/>
      <c r="C66" s="73"/>
      <c r="D66" s="73"/>
      <c r="E66" s="73"/>
      <c r="F66" s="73"/>
      <c r="G66" s="73"/>
      <c r="H66" s="73"/>
    </row>
    <row r="67" spans="1:29" s="6" customFormat="1" ht="30">
      <c r="A67" s="160" t="s">
        <v>678</v>
      </c>
      <c r="B67" s="160"/>
      <c r="C67" s="160"/>
      <c r="D67" s="160"/>
      <c r="E67" s="160"/>
      <c r="F67" s="160"/>
      <c r="G67" s="160"/>
      <c r="H67" s="160"/>
      <c r="J67" s="135"/>
      <c r="K67" s="135"/>
      <c r="L67" s="135"/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4:T68"/>
  <sheetViews>
    <sheetView showGridLines="0" zoomScale="90" zoomScaleNormal="90" workbookViewId="0">
      <pane xSplit="1" ySplit="6" topLeftCell="L7" activePane="bottomRight" state="frozen"/>
      <selection activeCell="F19" sqref="F19"/>
      <selection pane="topRight" activeCell="F19" sqref="F19"/>
      <selection pane="bottomLeft" activeCell="F19" sqref="F19"/>
      <selection pane="bottomRight" activeCell="L18" sqref="L18"/>
    </sheetView>
  </sheetViews>
  <sheetFormatPr defaultColWidth="9.140625" defaultRowHeight="15"/>
  <cols>
    <col min="1" max="1" width="48.7109375" style="5" customWidth="1"/>
    <col min="2" max="11" width="9.5703125" style="5" customWidth="1"/>
    <col min="12" max="12" width="10.7109375" style="5" bestFit="1" customWidth="1"/>
    <col min="13" max="15" width="9.140625" style="5"/>
    <col min="16" max="16" width="10.7109375" style="5" bestFit="1" customWidth="1"/>
    <col min="17" max="16384" width="9.140625" style="5"/>
  </cols>
  <sheetData>
    <row r="4" spans="1:20" ht="15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</row>
    <row r="5" spans="1:20">
      <c r="A5" s="151" t="s">
        <v>283</v>
      </c>
      <c r="B5" s="10" t="s">
        <v>376</v>
      </c>
      <c r="C5" s="10" t="s">
        <v>377</v>
      </c>
      <c r="D5" s="10" t="s">
        <v>378</v>
      </c>
      <c r="E5" s="10" t="s">
        <v>379</v>
      </c>
      <c r="F5" s="10" t="s">
        <v>380</v>
      </c>
      <c r="G5" s="11" t="s">
        <v>381</v>
      </c>
      <c r="H5" s="11" t="s">
        <v>2</v>
      </c>
      <c r="I5" s="11" t="s">
        <v>3</v>
      </c>
      <c r="J5" s="11" t="s">
        <v>4</v>
      </c>
      <c r="K5" s="11" t="s">
        <v>5</v>
      </c>
      <c r="L5" s="11" t="s">
        <v>6</v>
      </c>
      <c r="M5" s="11" t="s">
        <v>7</v>
      </c>
      <c r="N5" s="11" t="s">
        <v>8</v>
      </c>
      <c r="O5" s="11" t="s">
        <v>9</v>
      </c>
      <c r="P5" s="11" t="s">
        <v>344</v>
      </c>
      <c r="Q5" s="11" t="s">
        <v>349</v>
      </c>
      <c r="R5" s="11" t="s">
        <v>356</v>
      </c>
      <c r="S5" s="11" t="s">
        <v>394</v>
      </c>
    </row>
    <row r="6" spans="1:20" ht="15" customHeight="1">
      <c r="A6" s="151"/>
      <c r="B6" s="10" t="s">
        <v>13</v>
      </c>
      <c r="C6" s="10" t="s">
        <v>14</v>
      </c>
      <c r="D6" s="10" t="s">
        <v>11</v>
      </c>
      <c r="E6" s="10" t="s">
        <v>12</v>
      </c>
      <c r="F6" s="10" t="s">
        <v>13</v>
      </c>
      <c r="G6" s="11" t="s">
        <v>14</v>
      </c>
      <c r="H6" s="10" t="s">
        <v>11</v>
      </c>
      <c r="I6" s="10" t="s">
        <v>12</v>
      </c>
      <c r="J6" s="10" t="s">
        <v>13</v>
      </c>
      <c r="K6" s="10" t="s">
        <v>14</v>
      </c>
      <c r="L6" s="10" t="s">
        <v>11</v>
      </c>
      <c r="M6" s="10" t="s">
        <v>12</v>
      </c>
      <c r="N6" s="10" t="s">
        <v>13</v>
      </c>
      <c r="O6" s="10" t="s">
        <v>14</v>
      </c>
      <c r="P6" s="10" t="s">
        <v>11</v>
      </c>
      <c r="Q6" s="10" t="s">
        <v>12</v>
      </c>
      <c r="R6" s="10" t="s">
        <v>13</v>
      </c>
      <c r="S6" s="10" t="s">
        <v>14</v>
      </c>
    </row>
    <row r="7" spans="1:20" s="6" customFormat="1">
      <c r="A7" s="24" t="s">
        <v>284</v>
      </c>
      <c r="B7" s="217">
        <v>311.84776929154009</v>
      </c>
      <c r="C7" s="217">
        <v>681.87479999999994</v>
      </c>
      <c r="D7" s="217">
        <v>767.38509799999997</v>
      </c>
      <c r="E7" s="217">
        <v>1166.1761179999999</v>
      </c>
      <c r="F7" s="217">
        <v>1217.1417179999999</v>
      </c>
      <c r="G7" s="292">
        <v>1541</v>
      </c>
      <c r="H7" s="217">
        <v>1617</v>
      </c>
      <c r="I7" s="217">
        <v>1707</v>
      </c>
      <c r="J7" s="217">
        <v>1739.27</v>
      </c>
      <c r="K7" s="217">
        <v>1967.9599999999998</v>
      </c>
      <c r="L7" s="63">
        <v>2332.17</v>
      </c>
      <c r="M7" s="63">
        <v>2429.7299999999996</v>
      </c>
      <c r="N7" s="64">
        <v>2614.2799999999997</v>
      </c>
      <c r="O7" s="63">
        <v>2940.77</v>
      </c>
      <c r="P7" s="63">
        <v>2939.2899999999995</v>
      </c>
      <c r="Q7" s="63">
        <v>2946.78</v>
      </c>
      <c r="R7" s="64">
        <v>3164.57</v>
      </c>
      <c r="S7" s="64">
        <v>3066.76</v>
      </c>
    </row>
    <row r="8" spans="1:20" s="6" customFormat="1">
      <c r="A8" s="91" t="s">
        <v>285</v>
      </c>
      <c r="B8" s="217">
        <v>43368</v>
      </c>
      <c r="C8" s="217">
        <v>63598</v>
      </c>
      <c r="D8" s="217">
        <v>66821</v>
      </c>
      <c r="E8" s="217">
        <v>108129</v>
      </c>
      <c r="F8" s="217">
        <v>112721</v>
      </c>
      <c r="G8" s="292">
        <v>124726</v>
      </c>
      <c r="H8" s="217">
        <v>129041</v>
      </c>
      <c r="I8" s="217">
        <v>131586</v>
      </c>
      <c r="J8" s="217">
        <v>138789.29</v>
      </c>
      <c r="K8" s="217">
        <v>141596.63999999998</v>
      </c>
      <c r="L8" s="63">
        <v>158234.62</v>
      </c>
      <c r="M8" s="63">
        <v>158585.18</v>
      </c>
      <c r="N8" s="64">
        <v>173703.32</v>
      </c>
      <c r="O8" s="63">
        <v>173703.32</v>
      </c>
      <c r="P8" s="63">
        <v>173703.32</v>
      </c>
      <c r="Q8" s="63">
        <v>173442.97</v>
      </c>
      <c r="R8" s="64">
        <v>191185.59</v>
      </c>
      <c r="S8" s="64">
        <v>184209.61</v>
      </c>
    </row>
    <row r="9" spans="1:20" s="6" customFormat="1">
      <c r="A9" s="24" t="s">
        <v>286</v>
      </c>
      <c r="B9" s="217">
        <v>2346</v>
      </c>
      <c r="C9" s="217">
        <v>2420.9</v>
      </c>
      <c r="D9" s="217">
        <v>2473.4</v>
      </c>
      <c r="E9" s="217">
        <v>2476</v>
      </c>
      <c r="F9" s="292">
        <v>2523</v>
      </c>
      <c r="G9" s="292">
        <v>2596</v>
      </c>
      <c r="H9" s="217">
        <v>2534</v>
      </c>
      <c r="I9" s="217">
        <v>2592</v>
      </c>
      <c r="J9" s="217">
        <v>2604.0200000000004</v>
      </c>
      <c r="K9" s="217">
        <v>2667.08</v>
      </c>
      <c r="L9" s="63">
        <v>2679.6500000000005</v>
      </c>
      <c r="M9" s="63">
        <v>2685.9500000000003</v>
      </c>
      <c r="N9" s="64">
        <v>2675.24</v>
      </c>
      <c r="O9" s="63">
        <v>2706.6800000000003</v>
      </c>
      <c r="P9" s="63">
        <v>2706.38</v>
      </c>
      <c r="Q9" s="63">
        <v>2715.2200000000003</v>
      </c>
      <c r="R9" s="64">
        <v>2716.55</v>
      </c>
      <c r="S9" s="64">
        <v>2656.88</v>
      </c>
    </row>
    <row r="10" spans="1:20" s="6" customFormat="1">
      <c r="A10" s="91" t="s">
        <v>285</v>
      </c>
      <c r="B10" s="217">
        <v>107528</v>
      </c>
      <c r="C10" s="217">
        <v>107528</v>
      </c>
      <c r="D10" s="217">
        <v>107528</v>
      </c>
      <c r="E10" s="217">
        <v>107479</v>
      </c>
      <c r="F10" s="292">
        <v>107478</v>
      </c>
      <c r="G10" s="292">
        <v>107279</v>
      </c>
      <c r="H10" s="217">
        <v>106259</v>
      </c>
      <c r="I10" s="217">
        <v>105383</v>
      </c>
      <c r="J10" s="217">
        <v>105291.12</v>
      </c>
      <c r="K10" s="217">
        <v>105087.49</v>
      </c>
      <c r="L10" s="63">
        <v>105030.16</v>
      </c>
      <c r="M10" s="63">
        <v>105030.16</v>
      </c>
      <c r="N10" s="64">
        <v>104862.79</v>
      </c>
      <c r="O10" s="63">
        <v>104862.79</v>
      </c>
      <c r="P10" s="63">
        <v>104862.79</v>
      </c>
      <c r="Q10" s="63">
        <v>104853.69</v>
      </c>
      <c r="R10" s="64">
        <v>103653.93</v>
      </c>
      <c r="S10" s="64">
        <v>103198.03</v>
      </c>
    </row>
    <row r="11" spans="1:20">
      <c r="A11" s="151" t="s">
        <v>120</v>
      </c>
      <c r="B11" s="10" t="s">
        <v>376</v>
      </c>
      <c r="C11" s="10" t="s">
        <v>377</v>
      </c>
      <c r="D11" s="10" t="s">
        <v>378</v>
      </c>
      <c r="E11" s="10" t="s">
        <v>379</v>
      </c>
      <c r="F11" s="10" t="s">
        <v>380</v>
      </c>
      <c r="G11" s="11" t="s">
        <v>381</v>
      </c>
      <c r="H11" s="11" t="s">
        <v>2</v>
      </c>
      <c r="I11" s="11" t="s">
        <v>3</v>
      </c>
      <c r="J11" s="11" t="s">
        <v>4</v>
      </c>
      <c r="K11" s="11" t="s">
        <v>5</v>
      </c>
      <c r="L11" s="11" t="s">
        <v>6</v>
      </c>
      <c r="M11" s="11" t="s">
        <v>7</v>
      </c>
      <c r="N11" s="11" t="s">
        <v>8</v>
      </c>
      <c r="O11" s="11" t="s">
        <v>9</v>
      </c>
      <c r="P11" s="11" t="s">
        <v>344</v>
      </c>
      <c r="Q11" s="11" t="s">
        <v>349</v>
      </c>
      <c r="R11" s="11" t="s">
        <v>356</v>
      </c>
      <c r="S11" s="11" t="s">
        <v>394</v>
      </c>
    </row>
    <row r="12" spans="1:20" ht="15" customHeight="1">
      <c r="A12" s="62" t="s">
        <v>10</v>
      </c>
      <c r="B12" s="10" t="s">
        <v>13</v>
      </c>
      <c r="C12" s="10" t="s">
        <v>14</v>
      </c>
      <c r="D12" s="10" t="s">
        <v>11</v>
      </c>
      <c r="E12" s="10" t="s">
        <v>12</v>
      </c>
      <c r="F12" s="10" t="s">
        <v>13</v>
      </c>
      <c r="G12" s="11" t="s">
        <v>14</v>
      </c>
      <c r="H12" s="10" t="s">
        <v>11</v>
      </c>
      <c r="I12" s="10" t="s">
        <v>12</v>
      </c>
      <c r="J12" s="10" t="s">
        <v>13</v>
      </c>
      <c r="K12" s="10" t="s">
        <v>14</v>
      </c>
      <c r="L12" s="10" t="s">
        <v>11</v>
      </c>
      <c r="M12" s="10" t="s">
        <v>12</v>
      </c>
      <c r="N12" s="10" t="s">
        <v>13</v>
      </c>
      <c r="O12" s="10" t="s">
        <v>14</v>
      </c>
      <c r="P12" s="10" t="s">
        <v>11</v>
      </c>
      <c r="Q12" s="10" t="s">
        <v>12</v>
      </c>
      <c r="R12" s="10" t="s">
        <v>13</v>
      </c>
      <c r="S12" s="10" t="s">
        <v>14</v>
      </c>
    </row>
    <row r="13" spans="1:20">
      <c r="A13" s="24" t="s">
        <v>121</v>
      </c>
      <c r="B13" s="226">
        <v>20.9</v>
      </c>
      <c r="C13" s="226">
        <v>15.6</v>
      </c>
      <c r="D13" s="226">
        <v>15.382579130000002</v>
      </c>
      <c r="E13" s="226">
        <v>19.880477719999998</v>
      </c>
      <c r="F13" s="226">
        <v>16.147003359999999</v>
      </c>
      <c r="G13" s="226">
        <v>18.704025780000002</v>
      </c>
      <c r="H13" s="226">
        <v>63.551988109999996</v>
      </c>
      <c r="I13" s="226">
        <v>35.192438359999997</v>
      </c>
      <c r="J13" s="226">
        <v>27.34793556</v>
      </c>
      <c r="K13" s="226">
        <v>31.469274429999999</v>
      </c>
      <c r="L13" s="66">
        <v>21.606052120000001</v>
      </c>
      <c r="M13" s="66">
        <v>26.92683808</v>
      </c>
      <c r="N13" s="66">
        <v>31.886309350000001</v>
      </c>
      <c r="O13" s="66">
        <v>22.295624440000001</v>
      </c>
      <c r="P13" s="66">
        <v>22.913304549999999</v>
      </c>
      <c r="Q13" s="66">
        <v>24.014364149999999</v>
      </c>
      <c r="R13" s="122">
        <v>25.31505915</v>
      </c>
      <c r="S13" s="122">
        <v>46.579475020000004</v>
      </c>
      <c r="T13" s="313"/>
    </row>
    <row r="14" spans="1:20">
      <c r="A14" s="91" t="s">
        <v>287</v>
      </c>
      <c r="B14" s="225">
        <v>4.7</v>
      </c>
      <c r="C14" s="225">
        <v>0</v>
      </c>
      <c r="D14" s="225">
        <v>0</v>
      </c>
      <c r="E14" s="225">
        <v>5.6937171600000003</v>
      </c>
      <c r="F14" s="225">
        <v>0</v>
      </c>
      <c r="G14" s="225">
        <v>0</v>
      </c>
      <c r="H14" s="225">
        <v>45.58956337</v>
      </c>
      <c r="I14" s="225">
        <v>17.670590000000001</v>
      </c>
      <c r="J14" s="225">
        <v>11.080249999999999</v>
      </c>
      <c r="K14" s="225">
        <v>10.967287279999999</v>
      </c>
      <c r="L14" s="93">
        <v>1.878825</v>
      </c>
      <c r="M14" s="93">
        <v>6.4364865800000004</v>
      </c>
      <c r="N14" s="93">
        <v>11.829376269999999</v>
      </c>
      <c r="O14" s="93">
        <v>4.1886309999999996E-2</v>
      </c>
      <c r="P14" s="93">
        <v>0</v>
      </c>
      <c r="Q14" s="93">
        <v>0</v>
      </c>
      <c r="R14" s="93">
        <v>0</v>
      </c>
      <c r="S14" s="93">
        <v>24.448209370000001</v>
      </c>
    </row>
    <row r="15" spans="1:20">
      <c r="A15" s="91" t="s">
        <v>288</v>
      </c>
      <c r="B15" s="225">
        <v>16.2</v>
      </c>
      <c r="C15" s="225">
        <v>15.6</v>
      </c>
      <c r="D15" s="225">
        <v>15.382579010000001</v>
      </c>
      <c r="E15" s="225">
        <v>14.18520739</v>
      </c>
      <c r="F15" s="225">
        <v>16.14710753</v>
      </c>
      <c r="G15" s="225">
        <v>18.703921609999998</v>
      </c>
      <c r="H15" s="225">
        <v>16.127446429999999</v>
      </c>
      <c r="I15" s="225">
        <v>15.681145769999999</v>
      </c>
      <c r="J15" s="225">
        <v>14.426982899999999</v>
      </c>
      <c r="K15" s="225">
        <v>14.70805247</v>
      </c>
      <c r="L15" s="93">
        <v>16.986727070000001</v>
      </c>
      <c r="M15" s="93">
        <v>16.518681709999999</v>
      </c>
      <c r="N15" s="93">
        <v>16.730258190000001</v>
      </c>
      <c r="O15" s="93">
        <v>18.927095770000001</v>
      </c>
      <c r="P15" s="93">
        <v>19.189248720000002</v>
      </c>
      <c r="Q15" s="93">
        <v>20.163717370000001</v>
      </c>
      <c r="R15" s="93">
        <v>21.462730190000002</v>
      </c>
      <c r="S15" s="93">
        <v>22.533792089999999</v>
      </c>
    </row>
    <row r="16" spans="1:20">
      <c r="A16" s="91" t="s">
        <v>251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1.8349783100000001</v>
      </c>
      <c r="I16" s="225">
        <v>1.84070248</v>
      </c>
      <c r="J16" s="225">
        <v>1.8407024299999999</v>
      </c>
      <c r="K16" s="225">
        <v>5.7939347199999993</v>
      </c>
      <c r="L16" s="93">
        <v>2.7404999999999999</v>
      </c>
      <c r="M16" s="93">
        <v>3.9716698199999998</v>
      </c>
      <c r="N16" s="93">
        <v>3.32667483</v>
      </c>
      <c r="O16" s="93">
        <v>3.3266748399999999</v>
      </c>
      <c r="P16" s="93">
        <v>3.7243395000000001</v>
      </c>
      <c r="Q16" s="93">
        <v>3.8527586299999999</v>
      </c>
      <c r="R16" s="93">
        <v>3.8527586400000002</v>
      </c>
      <c r="S16" s="93">
        <v>-0.40173834999999997</v>
      </c>
    </row>
    <row r="17" spans="1:19">
      <c r="A17" s="24" t="s">
        <v>289</v>
      </c>
      <c r="B17" s="226">
        <v>-1.7</v>
      </c>
      <c r="C17" s="226">
        <v>0</v>
      </c>
      <c r="D17" s="226">
        <v>7.0000000000000005E-8</v>
      </c>
      <c r="E17" s="226">
        <v>-6.0573575700000006</v>
      </c>
      <c r="F17" s="226">
        <v>4.0000000000000001E-8</v>
      </c>
      <c r="G17" s="226">
        <v>-2E-8</v>
      </c>
      <c r="H17" s="226">
        <v>-38.30759003</v>
      </c>
      <c r="I17" s="226">
        <v>-10.08452868</v>
      </c>
      <c r="J17" s="226">
        <v>-6.92912894</v>
      </c>
      <c r="K17" s="226">
        <v>-5.3223128399999995</v>
      </c>
      <c r="L17" s="66">
        <v>-1.73859999</v>
      </c>
      <c r="M17" s="66">
        <v>-5.5297859999999996</v>
      </c>
      <c r="N17" s="66">
        <v>-10.71337265</v>
      </c>
      <c r="O17" s="66">
        <v>0</v>
      </c>
      <c r="P17" s="66">
        <v>0</v>
      </c>
      <c r="Q17" s="66">
        <v>1E-8</v>
      </c>
      <c r="R17" s="122">
        <v>-1E-8</v>
      </c>
      <c r="S17" s="122">
        <v>-16.52271206</v>
      </c>
    </row>
    <row r="18" spans="1:19">
      <c r="A18" s="24" t="s">
        <v>123</v>
      </c>
      <c r="B18" s="226">
        <v>19.2</v>
      </c>
      <c r="C18" s="226">
        <v>15.6</v>
      </c>
      <c r="D18" s="226">
        <v>15.382579199999999</v>
      </c>
      <c r="E18" s="226">
        <v>13.823120150000001</v>
      </c>
      <c r="F18" s="226">
        <v>16.147003399999999</v>
      </c>
      <c r="G18" s="226">
        <v>18.70402576</v>
      </c>
      <c r="H18" s="226">
        <v>25.24439808</v>
      </c>
      <c r="I18" s="226">
        <v>25.107909679999999</v>
      </c>
      <c r="J18" s="226">
        <v>20.418806620000002</v>
      </c>
      <c r="K18" s="226">
        <v>26.14696159</v>
      </c>
      <c r="L18" s="66">
        <v>19.86745213</v>
      </c>
      <c r="M18" s="66">
        <v>21.397052079999998</v>
      </c>
      <c r="N18" s="66">
        <v>21.172936699999998</v>
      </c>
      <c r="O18" s="66">
        <v>22.295624440000001</v>
      </c>
      <c r="P18" s="66">
        <v>22.913304549999999</v>
      </c>
      <c r="Q18" s="66">
        <v>24.01436416</v>
      </c>
      <c r="R18" s="122">
        <v>25.315059139999999</v>
      </c>
      <c r="S18" s="122">
        <v>30.05676296</v>
      </c>
    </row>
    <row r="19" spans="1:19">
      <c r="A19" s="28" t="s">
        <v>124</v>
      </c>
      <c r="B19" s="154">
        <v>0.91700000000000004</v>
      </c>
      <c r="C19" s="154">
        <v>1</v>
      </c>
      <c r="D19" s="154">
        <v>1.0000000045506021</v>
      </c>
      <c r="E19" s="154">
        <v>0.69531126689645772</v>
      </c>
      <c r="F19" s="154">
        <v>1.0000000024772397</v>
      </c>
      <c r="G19" s="154">
        <v>0.99999999893071134</v>
      </c>
      <c r="H19" s="154">
        <v>0.39722436434726982</v>
      </c>
      <c r="I19" s="154">
        <v>0.71344615065200612</v>
      </c>
      <c r="J19" s="154">
        <v>0.74663063964013532</v>
      </c>
      <c r="K19" s="154">
        <v>0.83087271834503496</v>
      </c>
      <c r="L19" s="154">
        <v>0.91953180616505892</v>
      </c>
      <c r="M19" s="154">
        <v>0.79463663785659</v>
      </c>
      <c r="N19" s="154">
        <v>0.66401340047213697</v>
      </c>
      <c r="O19" s="154">
        <v>1</v>
      </c>
      <c r="P19" s="154">
        <v>1</v>
      </c>
      <c r="Q19" s="154">
        <v>1.0000000004164176</v>
      </c>
      <c r="R19" s="154">
        <v>0.99999999960497821</v>
      </c>
      <c r="S19" s="154">
        <v>0.64527912663451903</v>
      </c>
    </row>
    <row r="20" spans="1:19" s="25" customFormat="1">
      <c r="A20" s="24" t="s">
        <v>126</v>
      </c>
      <c r="B20" s="226">
        <v>0</v>
      </c>
      <c r="C20" s="226">
        <v>0</v>
      </c>
      <c r="D20" s="226">
        <v>0</v>
      </c>
      <c r="E20" s="226">
        <v>0</v>
      </c>
      <c r="F20" s="226">
        <v>0</v>
      </c>
      <c r="G20" s="226">
        <v>0</v>
      </c>
      <c r="H20" s="226">
        <v>0</v>
      </c>
      <c r="I20" s="226">
        <v>0</v>
      </c>
      <c r="J20" s="226">
        <v>0</v>
      </c>
      <c r="K20" s="22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122">
        <v>0</v>
      </c>
      <c r="S20" s="122">
        <v>0</v>
      </c>
    </row>
    <row r="21" spans="1:19" s="25" customFormat="1">
      <c r="A21" s="24" t="s">
        <v>127</v>
      </c>
      <c r="B21" s="226">
        <v>-3.9590000000000001</v>
      </c>
      <c r="C21" s="226">
        <v>-6.11786881</v>
      </c>
      <c r="D21" s="226">
        <v>-4.8205887800000005</v>
      </c>
      <c r="E21" s="226">
        <v>-4.9977884800000005</v>
      </c>
      <c r="F21" s="226">
        <v>-5.3139507199999994</v>
      </c>
      <c r="G21" s="226">
        <v>-8.0571329800000004</v>
      </c>
      <c r="H21" s="226">
        <v>-8.3502692599999992</v>
      </c>
      <c r="I21" s="226">
        <v>-8.4959875099999991</v>
      </c>
      <c r="J21" s="226">
        <v>-8.8803092400000008</v>
      </c>
      <c r="K21" s="226">
        <v>-10.798618320000001</v>
      </c>
      <c r="L21" s="66">
        <v>-7.2071440099999995</v>
      </c>
      <c r="M21" s="66">
        <v>-6.9878538399999996</v>
      </c>
      <c r="N21" s="66">
        <v>-8.0302472199999997</v>
      </c>
      <c r="O21" s="66">
        <v>-5.7464354999999996</v>
      </c>
      <c r="P21" s="66">
        <v>-7.5760891699999995</v>
      </c>
      <c r="Q21" s="66">
        <v>-7.1141957300000005</v>
      </c>
      <c r="R21" s="122">
        <v>-8.5589340399999987</v>
      </c>
      <c r="S21" s="122">
        <v>-9.8981134100000006</v>
      </c>
    </row>
    <row r="22" spans="1:19" s="25" customFormat="1">
      <c r="A22" s="24" t="s">
        <v>128</v>
      </c>
      <c r="B22" s="226">
        <v>3.01</v>
      </c>
      <c r="C22" s="226">
        <v>86.917352429999994</v>
      </c>
      <c r="D22" s="226">
        <v>54.417064000000003</v>
      </c>
      <c r="E22" s="226">
        <v>8.98118309</v>
      </c>
      <c r="F22" s="226">
        <v>46.800228359999998</v>
      </c>
      <c r="G22" s="226">
        <v>75.409474519999989</v>
      </c>
      <c r="H22" s="226">
        <v>-23.045393409999999</v>
      </c>
      <c r="I22" s="226">
        <v>67.908894189999998</v>
      </c>
      <c r="J22" s="226">
        <v>18.755973989999998</v>
      </c>
      <c r="K22" s="226">
        <v>67.973729730000002</v>
      </c>
      <c r="L22" s="66">
        <v>14.32364754</v>
      </c>
      <c r="M22" s="66">
        <v>6.4597000900000001</v>
      </c>
      <c r="N22" s="66">
        <v>2.2988099999999997E-2</v>
      </c>
      <c r="O22" s="66">
        <v>27.937324699999998</v>
      </c>
      <c r="P22" s="66">
        <v>-0.21145223999999999</v>
      </c>
      <c r="Q22" s="66">
        <v>8.8785665600000012</v>
      </c>
      <c r="R22" s="122">
        <v>1.15855044</v>
      </c>
      <c r="S22" s="122">
        <v>-42.737835350000005</v>
      </c>
    </row>
    <row r="23" spans="1:19" s="25" customForma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122"/>
      <c r="M23" s="122"/>
      <c r="N23" s="122"/>
      <c r="O23" s="122"/>
      <c r="P23" s="122"/>
      <c r="Q23" s="122"/>
      <c r="R23" s="122"/>
      <c r="S23" s="122"/>
    </row>
    <row r="24" spans="1:19" s="25" customFormat="1">
      <c r="A24" s="18" t="s">
        <v>361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5">
        <v>0</v>
      </c>
      <c r="S24" s="225">
        <v>0</v>
      </c>
    </row>
    <row r="25" spans="1:19" s="25" customFormat="1">
      <c r="A25" s="18" t="s">
        <v>362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225">
        <v>1.1122508499999999</v>
      </c>
      <c r="M25" s="225">
        <v>1.6011754500000002</v>
      </c>
      <c r="N25" s="225">
        <v>2.7704252400000002</v>
      </c>
      <c r="O25" s="225">
        <v>3.1182457800000001</v>
      </c>
      <c r="P25" s="225">
        <v>3.2905952900000002</v>
      </c>
      <c r="Q25" s="225">
        <v>4.0795119800000004</v>
      </c>
      <c r="R25" s="225">
        <v>4.9311061399999998</v>
      </c>
      <c r="S25" s="225">
        <v>3.8480966200000002</v>
      </c>
    </row>
    <row r="26" spans="1:19" s="25" customFormat="1">
      <c r="A26" s="224" t="s">
        <v>363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6">
        <f>L25+L24</f>
        <v>1.1122508499999999</v>
      </c>
      <c r="M26" s="226">
        <f>M25+M24</f>
        <v>1.6011754500000002</v>
      </c>
      <c r="N26" s="226">
        <f>N25+N24</f>
        <v>2.7704252400000002</v>
      </c>
      <c r="O26" s="226">
        <f>O25+O24</f>
        <v>3.1182457800000001</v>
      </c>
      <c r="P26" s="226">
        <v>3.2905952900000002</v>
      </c>
      <c r="Q26" s="226">
        <v>4.0795119800000004</v>
      </c>
      <c r="R26" s="226">
        <v>4.9311061399999998</v>
      </c>
      <c r="S26" s="226">
        <v>3.8480966200000002</v>
      </c>
    </row>
    <row r="27" spans="1:19" s="25" customFormat="1">
      <c r="A27" s="18" t="s">
        <v>364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225">
        <v>0.59499999999999997</v>
      </c>
      <c r="M27" s="225">
        <v>0.3786699</v>
      </c>
      <c r="N27" s="225">
        <v>0.44105536999999995</v>
      </c>
      <c r="O27" s="225">
        <v>0.52179818</v>
      </c>
      <c r="P27" s="225">
        <v>0.48733175999999956</v>
      </c>
      <c r="Q27" s="225">
        <v>0.28570413000000006</v>
      </c>
      <c r="R27" s="225">
        <v>0.14433729000000017</v>
      </c>
      <c r="S27" s="225">
        <v>0.70449843999999961</v>
      </c>
    </row>
    <row r="28" spans="1:19" s="25" customFormat="1">
      <c r="A28" s="18" t="s">
        <v>365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225">
        <v>-1.519564E-2</v>
      </c>
      <c r="M28" s="225">
        <v>-5.1116000000000009E-4</v>
      </c>
      <c r="N28" s="225">
        <v>-1.2825309999999999E-2</v>
      </c>
      <c r="O28" s="225">
        <v>-1.4196489999999999E-2</v>
      </c>
      <c r="P28" s="225">
        <v>-1.4666520000000001E-2</v>
      </c>
      <c r="Q28" s="225">
        <v>-1.24383E-3</v>
      </c>
      <c r="R28" s="225">
        <v>-1.4172899999999999E-3</v>
      </c>
      <c r="S28" s="225">
        <v>-4.4233419999999996E-2</v>
      </c>
    </row>
    <row r="29" spans="1:19" s="25" customFormat="1">
      <c r="A29" s="224" t="s">
        <v>366</v>
      </c>
      <c r="B29" s="226">
        <v>2.5150000000000001</v>
      </c>
      <c r="C29" s="226">
        <v>0.2212945700000003</v>
      </c>
      <c r="D29" s="226">
        <v>0.32159074000000004</v>
      </c>
      <c r="E29" s="226">
        <v>0.70703704000000012</v>
      </c>
      <c r="F29" s="226">
        <v>0.87294892000000002</v>
      </c>
      <c r="G29" s="226">
        <v>1.5161097399999999</v>
      </c>
      <c r="H29" s="226">
        <v>3.1458528800000005</v>
      </c>
      <c r="I29" s="226">
        <v>2.1458523999999994</v>
      </c>
      <c r="J29" s="226">
        <v>1.59990985</v>
      </c>
      <c r="K29" s="226">
        <v>-0.62272603999999987</v>
      </c>
      <c r="L29" s="226">
        <f>L28+L27+L26</f>
        <v>1.6920552099999999</v>
      </c>
      <c r="M29" s="226">
        <f>M28+M27+M26</f>
        <v>1.9793341900000001</v>
      </c>
      <c r="N29" s="226">
        <f>N28+N27+N26</f>
        <v>3.1986553000000004</v>
      </c>
      <c r="O29" s="226">
        <f>O28+O27+O26</f>
        <v>3.6258474700000001</v>
      </c>
      <c r="P29" s="226">
        <v>3.7632605299999997</v>
      </c>
      <c r="Q29" s="226">
        <v>4.3639722800000005</v>
      </c>
      <c r="R29" s="226">
        <v>5.07402614</v>
      </c>
      <c r="S29" s="226">
        <v>4.5083616399999995</v>
      </c>
    </row>
    <row r="30" spans="1:19" s="25" customForma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122"/>
      <c r="M30" s="122"/>
      <c r="N30" s="122"/>
      <c r="O30" s="122"/>
      <c r="P30" s="122"/>
      <c r="Q30" s="122"/>
      <c r="R30" s="122"/>
      <c r="S30" s="122"/>
    </row>
    <row r="31" spans="1:19" s="25" customFormat="1">
      <c r="A31" s="24" t="s">
        <v>129</v>
      </c>
      <c r="B31" s="226">
        <v>0</v>
      </c>
      <c r="C31" s="226">
        <v>0</v>
      </c>
      <c r="D31" s="226">
        <v>1.4099999999999998E-6</v>
      </c>
      <c r="E31" s="226">
        <v>2.9105269999999999E-2</v>
      </c>
      <c r="F31" s="226">
        <v>0</v>
      </c>
      <c r="G31" s="226">
        <v>-7.7109999999999999E-5</v>
      </c>
      <c r="H31" s="226">
        <v>1E-8</v>
      </c>
      <c r="I31" s="226">
        <v>0</v>
      </c>
      <c r="J31" s="226">
        <v>0</v>
      </c>
      <c r="K31" s="226">
        <v>0</v>
      </c>
      <c r="L31" s="66">
        <v>2.7000000000000001E-7</v>
      </c>
      <c r="M31" s="66">
        <v>-4.0000000000000001E-8</v>
      </c>
      <c r="N31" s="66">
        <v>1.6E-7</v>
      </c>
      <c r="O31" s="66">
        <v>-1E-8</v>
      </c>
      <c r="P31" s="66">
        <v>-1.1000000000000001E-7</v>
      </c>
      <c r="Q31" s="66">
        <v>-1E-8</v>
      </c>
      <c r="R31" s="122">
        <v>-1E-8</v>
      </c>
      <c r="S31" s="122">
        <v>-3.4000000000000003E-7</v>
      </c>
    </row>
    <row r="32" spans="1:19" s="25" customFormat="1">
      <c r="A32" s="26" t="s">
        <v>31</v>
      </c>
      <c r="B32" s="226">
        <v>-3.419</v>
      </c>
      <c r="C32" s="226">
        <v>-6.3381034299999994</v>
      </c>
      <c r="D32" s="226">
        <v>-3.4226451899999999</v>
      </c>
      <c r="E32" s="226">
        <v>-1.13536054</v>
      </c>
      <c r="F32" s="226">
        <v>-3.6250699100000001</v>
      </c>
      <c r="G32" s="226">
        <v>-5.46939054</v>
      </c>
      <c r="H32" s="226">
        <v>-2.7262949300000003</v>
      </c>
      <c r="I32" s="226">
        <v>-5.1125886900000008</v>
      </c>
      <c r="J32" s="226">
        <v>-3.5713413799999998</v>
      </c>
      <c r="K32" s="226">
        <v>-6.2187794699999994</v>
      </c>
      <c r="L32" s="66">
        <v>-3.3438200600000001</v>
      </c>
      <c r="M32" s="66">
        <v>-3.4767146200000001</v>
      </c>
      <c r="N32" s="66">
        <v>-3.5075601700000001</v>
      </c>
      <c r="O32" s="66">
        <v>-4.8061842800000001</v>
      </c>
      <c r="P32" s="66">
        <v>-3.93583689</v>
      </c>
      <c r="Q32" s="66">
        <v>-4.5474000700000001</v>
      </c>
      <c r="R32" s="122">
        <v>-4.6767164499999998</v>
      </c>
      <c r="S32" s="122">
        <v>-3.1126850199999998</v>
      </c>
    </row>
    <row r="33" spans="1:20">
      <c r="A33" s="24" t="s">
        <v>30</v>
      </c>
      <c r="B33" s="226">
        <v>17.308</v>
      </c>
      <c r="C33" s="226">
        <v>90.250655919999986</v>
      </c>
      <c r="D33" s="226">
        <v>61.878001380000001</v>
      </c>
      <c r="E33" s="226">
        <v>17.40729653</v>
      </c>
      <c r="F33" s="226">
        <v>54.881160049999998</v>
      </c>
      <c r="G33" s="226">
        <v>82.103009389999997</v>
      </c>
      <c r="H33" s="226">
        <v>-5.7317066299999997</v>
      </c>
      <c r="I33" s="226">
        <v>81.554080069999998</v>
      </c>
      <c r="J33" s="226">
        <v>28.32303984</v>
      </c>
      <c r="K33" s="226">
        <v>76.480567489999999</v>
      </c>
      <c r="L33" s="66">
        <v>25.332216980000002</v>
      </c>
      <c r="M33" s="66">
        <v>19.371517860000001</v>
      </c>
      <c r="N33" s="66">
        <v>12.856772869999999</v>
      </c>
      <c r="O33" s="66">
        <v>43.306176819999997</v>
      </c>
      <c r="P33" s="66">
        <v>14.953186669999999</v>
      </c>
      <c r="Q33" s="66">
        <v>25.59530719</v>
      </c>
      <c r="R33" s="122">
        <v>18.31198522</v>
      </c>
      <c r="S33" s="122">
        <v>-21.183509520000001</v>
      </c>
      <c r="T33" s="74"/>
    </row>
    <row r="34" spans="1:20">
      <c r="A34" s="151" t="s">
        <v>29</v>
      </c>
      <c r="B34" s="10" t="s">
        <v>376</v>
      </c>
      <c r="C34" s="10" t="s">
        <v>377</v>
      </c>
      <c r="D34" s="10" t="s">
        <v>378</v>
      </c>
      <c r="E34" s="10" t="s">
        <v>379</v>
      </c>
      <c r="F34" s="10" t="s">
        <v>380</v>
      </c>
      <c r="G34" s="11" t="s">
        <v>381</v>
      </c>
      <c r="H34" s="11" t="s">
        <v>2</v>
      </c>
      <c r="I34" s="11" t="s">
        <v>3</v>
      </c>
      <c r="J34" s="11" t="s">
        <v>4</v>
      </c>
      <c r="K34" s="11" t="s">
        <v>5</v>
      </c>
      <c r="L34" s="11" t="s">
        <v>6</v>
      </c>
      <c r="M34" s="11" t="s">
        <v>7</v>
      </c>
      <c r="N34" s="11" t="s">
        <v>8</v>
      </c>
      <c r="O34" s="11" t="s">
        <v>9</v>
      </c>
      <c r="P34" s="11" t="s">
        <v>344</v>
      </c>
      <c r="Q34" s="11" t="s">
        <v>349</v>
      </c>
      <c r="R34" s="11" t="s">
        <v>356</v>
      </c>
      <c r="S34" s="11" t="s">
        <v>394</v>
      </c>
    </row>
    <row r="35" spans="1:20" ht="15" customHeight="1">
      <c r="A35" s="151" t="s">
        <v>10</v>
      </c>
      <c r="B35" s="10" t="s">
        <v>382</v>
      </c>
      <c r="C35" s="10" t="s">
        <v>383</v>
      </c>
      <c r="D35" s="10" t="s">
        <v>384</v>
      </c>
      <c r="E35" s="10" t="s">
        <v>385</v>
      </c>
      <c r="F35" s="10" t="s">
        <v>386</v>
      </c>
      <c r="G35" s="11" t="s">
        <v>387</v>
      </c>
      <c r="H35" s="10" t="s">
        <v>388</v>
      </c>
      <c r="I35" s="10" t="s">
        <v>389</v>
      </c>
      <c r="J35" s="10" t="s">
        <v>13</v>
      </c>
      <c r="K35" s="10" t="s">
        <v>14</v>
      </c>
      <c r="L35" s="10" t="s">
        <v>11</v>
      </c>
      <c r="M35" s="10" t="s">
        <v>12</v>
      </c>
      <c r="N35" s="10" t="s">
        <v>13</v>
      </c>
      <c r="O35" s="10" t="s">
        <v>14</v>
      </c>
      <c r="P35" s="10" t="s">
        <v>11</v>
      </c>
      <c r="Q35" s="10" t="s">
        <v>12</v>
      </c>
      <c r="R35" s="10" t="s">
        <v>13</v>
      </c>
      <c r="S35" s="10" t="s">
        <v>14</v>
      </c>
    </row>
    <row r="36" spans="1:20" s="25" customFormat="1">
      <c r="A36" s="24" t="s">
        <v>30</v>
      </c>
      <c r="B36" s="226">
        <v>17.308</v>
      </c>
      <c r="C36" s="226">
        <v>90.250655919999986</v>
      </c>
      <c r="D36" s="226">
        <v>61.878001380000001</v>
      </c>
      <c r="E36" s="226">
        <v>17.40729653</v>
      </c>
      <c r="F36" s="226">
        <v>54.881160049999998</v>
      </c>
      <c r="G36" s="226">
        <v>82.103009389999997</v>
      </c>
      <c r="H36" s="226">
        <v>-5.7317066299999997</v>
      </c>
      <c r="I36" s="226">
        <v>81.554080069999998</v>
      </c>
      <c r="J36" s="226">
        <v>28.32303984</v>
      </c>
      <c r="K36" s="226">
        <v>76.480567489999999</v>
      </c>
      <c r="L36" s="66">
        <v>25.332216980000002</v>
      </c>
      <c r="M36" s="66">
        <v>19.371517860000001</v>
      </c>
      <c r="N36" s="122">
        <v>12.856772869999999</v>
      </c>
      <c r="O36" s="122">
        <v>43.306176819999997</v>
      </c>
      <c r="P36" s="122">
        <v>14.953186669999999</v>
      </c>
      <c r="Q36" s="63">
        <v>25.59530719</v>
      </c>
      <c r="R36" s="64">
        <v>18.31198522</v>
      </c>
      <c r="S36" s="64">
        <v>-21.183509520000001</v>
      </c>
    </row>
    <row r="37" spans="1:20" s="25" customFormat="1">
      <c r="A37" s="26" t="s">
        <v>31</v>
      </c>
      <c r="B37" s="226">
        <v>3.419</v>
      </c>
      <c r="C37" s="226">
        <v>6.3381034299999994</v>
      </c>
      <c r="D37" s="226">
        <v>-3.4226451899999999</v>
      </c>
      <c r="E37" s="226">
        <v>-1.13536054</v>
      </c>
      <c r="F37" s="226">
        <v>-3.6250699100000001</v>
      </c>
      <c r="G37" s="226">
        <v>-5.46939054</v>
      </c>
      <c r="H37" s="226">
        <v>-2.7262949300000003</v>
      </c>
      <c r="I37" s="226">
        <v>-5.1125886900000008</v>
      </c>
      <c r="J37" s="226">
        <v>-3.5713413799999998</v>
      </c>
      <c r="K37" s="226">
        <v>-6.2187794699999994</v>
      </c>
      <c r="L37" s="66">
        <v>-3.3438200600000001</v>
      </c>
      <c r="M37" s="66">
        <v>-3.4767146200000001</v>
      </c>
      <c r="N37" s="122">
        <v>-3.5075601700000001</v>
      </c>
      <c r="O37" s="122">
        <v>-4.8061842800000001</v>
      </c>
      <c r="P37" s="122">
        <v>-3.93583689</v>
      </c>
      <c r="Q37" s="63">
        <v>-4.5474000700000001</v>
      </c>
      <c r="R37" s="64">
        <v>-4.6767164499999998</v>
      </c>
      <c r="S37" s="64">
        <v>-3.1126850199999998</v>
      </c>
    </row>
    <row r="38" spans="1:20" s="25" customFormat="1">
      <c r="A38" s="24" t="s">
        <v>32</v>
      </c>
      <c r="B38" s="226">
        <v>-2.5150000000000001</v>
      </c>
      <c r="C38" s="226">
        <v>-0.2212945700000003</v>
      </c>
      <c r="D38" s="226">
        <v>0.32159073999999999</v>
      </c>
      <c r="E38" s="226">
        <v>0.70703704000000001</v>
      </c>
      <c r="F38" s="226">
        <v>0.87294892000000002</v>
      </c>
      <c r="G38" s="226">
        <v>1.5161097400000001</v>
      </c>
      <c r="H38" s="226">
        <v>3.1458528800000001</v>
      </c>
      <c r="I38" s="226">
        <v>2.1458523999999999</v>
      </c>
      <c r="J38" s="226">
        <v>1.5999098500000002</v>
      </c>
      <c r="K38" s="226">
        <v>-0.62272604000000009</v>
      </c>
      <c r="L38" s="66">
        <v>1.6920811100000002</v>
      </c>
      <c r="M38" s="66">
        <v>1.9793341899999999</v>
      </c>
      <c r="N38" s="122">
        <v>3.1986553</v>
      </c>
      <c r="O38" s="122">
        <v>3.6258474700000001</v>
      </c>
      <c r="P38" s="122">
        <v>3.7632605299999997</v>
      </c>
      <c r="Q38" s="122">
        <v>4.3639722800000005</v>
      </c>
      <c r="R38" s="122">
        <v>5.07402614</v>
      </c>
      <c r="S38" s="122">
        <v>4.5083616399999995</v>
      </c>
    </row>
    <row r="39" spans="1:20" s="25" customFormat="1">
      <c r="A39" s="24" t="s">
        <v>33</v>
      </c>
      <c r="B39" s="226">
        <v>0.38800000000000168</v>
      </c>
      <c r="C39" s="226">
        <v>0.23299999999998988</v>
      </c>
      <c r="D39" s="226">
        <v>-0.22215711999999999</v>
      </c>
      <c r="E39" s="226">
        <v>-0.23008757000000002</v>
      </c>
      <c r="F39" s="226">
        <v>-0.25437903000000001</v>
      </c>
      <c r="G39" s="226">
        <v>-0.24241857</v>
      </c>
      <c r="H39" s="226">
        <v>-0.24235913000000001</v>
      </c>
      <c r="I39" s="226">
        <v>-0.24235912999999998</v>
      </c>
      <c r="J39" s="226">
        <v>-0.24254051999999998</v>
      </c>
      <c r="K39" s="226">
        <v>-0.24238334</v>
      </c>
      <c r="L39" s="66">
        <v>-0.24498661999999999</v>
      </c>
      <c r="M39" s="66">
        <v>-0.24614085999999999</v>
      </c>
      <c r="N39" s="122">
        <v>-0.10243296</v>
      </c>
      <c r="O39" s="122">
        <v>-0.11802585</v>
      </c>
      <c r="P39" s="122">
        <v>-0.15501235999999999</v>
      </c>
      <c r="Q39" s="63">
        <v>-0.15880392999999998</v>
      </c>
      <c r="R39" s="64">
        <v>-0.21284255999999999</v>
      </c>
      <c r="S39" s="64">
        <v>-0.18835695999999999</v>
      </c>
    </row>
    <row r="40" spans="1:20" s="25" customFormat="1">
      <c r="A40" s="24" t="s">
        <v>35</v>
      </c>
      <c r="B40" s="226">
        <v>18.600000000000001</v>
      </c>
      <c r="C40" s="226">
        <v>96.600464779999982</v>
      </c>
      <c r="D40" s="226">
        <v>65.201212949999999</v>
      </c>
      <c r="E40" s="226">
        <v>18.065707600000003</v>
      </c>
      <c r="F40" s="226">
        <v>57.887660070000003</v>
      </c>
      <c r="G40" s="226">
        <v>86.298708760000011</v>
      </c>
      <c r="H40" s="226">
        <v>-5.9089054499999998</v>
      </c>
      <c r="I40" s="226">
        <v>84.763175489999995</v>
      </c>
      <c r="J40" s="226">
        <v>30.537011890000002</v>
      </c>
      <c r="K40" s="226">
        <v>83.564456340000007</v>
      </c>
      <c r="L40" s="66">
        <v>27.228942549999999</v>
      </c>
      <c r="M40" s="66">
        <v>21.115039149999998</v>
      </c>
      <c r="N40" s="122">
        <v>13.268110699999999</v>
      </c>
      <c r="O40" s="122">
        <v>44.60453948</v>
      </c>
      <c r="P40" s="122">
        <v>15.280775390000001</v>
      </c>
      <c r="Q40" s="63">
        <v>25.937538910000001</v>
      </c>
      <c r="R40" s="64">
        <v>18.127518089999999</v>
      </c>
      <c r="S40" s="64">
        <v>-22.390829180000001</v>
      </c>
    </row>
    <row r="41" spans="1:20" s="6" customFormat="1">
      <c r="A41" s="95" t="s">
        <v>36</v>
      </c>
      <c r="B41" s="124">
        <v>0.88995215311004794</v>
      </c>
      <c r="C41" s="124">
        <v>6.1923374858974345</v>
      </c>
      <c r="D41" s="124">
        <v>4.238639853497701</v>
      </c>
      <c r="E41" s="124">
        <v>0.90871597023172568</v>
      </c>
      <c r="F41" s="124">
        <v>3.5850404424514846</v>
      </c>
      <c r="G41" s="124">
        <v>4.6139109181659821</v>
      </c>
      <c r="H41" s="124">
        <v>-9.2977507482102276E-2</v>
      </c>
      <c r="I41" s="124">
        <v>2.4085621639204882</v>
      </c>
      <c r="J41" s="124">
        <v>1.1166112273083038</v>
      </c>
      <c r="K41" s="124">
        <v>2.6554300298813724</v>
      </c>
      <c r="L41" s="124">
        <v>1.2602460828461612</v>
      </c>
      <c r="M41" s="124">
        <v>0.78416333500676649</v>
      </c>
      <c r="N41" s="124">
        <v>0.41610681732911176</v>
      </c>
      <c r="O41" s="124">
        <v>2.0005961079957983</v>
      </c>
      <c r="P41" s="124">
        <v>0.66689531213864139</v>
      </c>
      <c r="Q41" s="124">
        <v>1.0800843506822562</v>
      </c>
      <c r="R41" s="124">
        <v>0.71607646589283203</v>
      </c>
      <c r="S41" s="124">
        <v>-0.48070162169895575</v>
      </c>
    </row>
    <row r="42" spans="1:20">
      <c r="A42" s="151" t="s">
        <v>37</v>
      </c>
      <c r="B42" s="10" t="s">
        <v>376</v>
      </c>
      <c r="C42" s="10" t="s">
        <v>377</v>
      </c>
      <c r="D42" s="10" t="s">
        <v>378</v>
      </c>
      <c r="E42" s="10" t="s">
        <v>379</v>
      </c>
      <c r="F42" s="10" t="s">
        <v>380</v>
      </c>
      <c r="G42" s="11" t="s">
        <v>381</v>
      </c>
      <c r="H42" s="11" t="s">
        <v>2</v>
      </c>
      <c r="I42" s="11" t="s">
        <v>3</v>
      </c>
      <c r="J42" s="11" t="s">
        <v>4</v>
      </c>
      <c r="K42" s="11" t="s">
        <v>5</v>
      </c>
      <c r="L42" s="11" t="s">
        <v>6</v>
      </c>
      <c r="M42" s="11" t="s">
        <v>7</v>
      </c>
      <c r="N42" s="11" t="s">
        <v>8</v>
      </c>
      <c r="O42" s="11" t="s">
        <v>9</v>
      </c>
      <c r="P42" s="11" t="s">
        <v>344</v>
      </c>
      <c r="Q42" s="11" t="s">
        <v>349</v>
      </c>
      <c r="R42" s="11" t="s">
        <v>356</v>
      </c>
      <c r="S42" s="11" t="s">
        <v>394</v>
      </c>
    </row>
    <row r="43" spans="1:20" ht="15" customHeight="1">
      <c r="A43" s="151" t="s">
        <v>10</v>
      </c>
      <c r="B43" s="10" t="s">
        <v>382</v>
      </c>
      <c r="C43" s="10" t="s">
        <v>383</v>
      </c>
      <c r="D43" s="10" t="s">
        <v>384</v>
      </c>
      <c r="E43" s="10" t="s">
        <v>385</v>
      </c>
      <c r="F43" s="10" t="s">
        <v>386</v>
      </c>
      <c r="G43" s="11" t="s">
        <v>387</v>
      </c>
      <c r="H43" s="10" t="s">
        <v>388</v>
      </c>
      <c r="I43" s="10" t="s">
        <v>389</v>
      </c>
      <c r="J43" s="67">
        <v>41883</v>
      </c>
      <c r="K43" s="67">
        <v>41974</v>
      </c>
      <c r="L43" s="67">
        <v>42064</v>
      </c>
      <c r="M43" s="67">
        <v>42156</v>
      </c>
      <c r="N43" s="67">
        <v>42248</v>
      </c>
      <c r="O43" s="67">
        <v>42339</v>
      </c>
      <c r="P43" s="67">
        <v>42430</v>
      </c>
      <c r="Q43" s="67">
        <v>42522</v>
      </c>
      <c r="R43" s="67">
        <v>42614</v>
      </c>
      <c r="S43" s="67">
        <v>42705</v>
      </c>
    </row>
    <row r="44" spans="1:20">
      <c r="A44" s="35" t="s">
        <v>130</v>
      </c>
      <c r="B44" s="68">
        <v>2518.835</v>
      </c>
      <c r="C44" s="68">
        <v>2524.11</v>
      </c>
      <c r="D44" s="68">
        <v>2597.694</v>
      </c>
      <c r="E44" s="68">
        <v>2627.0210000000002</v>
      </c>
      <c r="F44" s="68">
        <v>2678.7730000000001</v>
      </c>
      <c r="G44" s="68">
        <v>2750.59</v>
      </c>
      <c r="H44" s="68">
        <v>2744.4490000000001</v>
      </c>
      <c r="I44" s="68">
        <v>2768.538</v>
      </c>
      <c r="J44" s="68">
        <v>2803.1809515599998</v>
      </c>
      <c r="K44" s="68">
        <v>2877.9896265600014</v>
      </c>
      <c r="L44" s="68">
        <v>2901.0662396299995</v>
      </c>
      <c r="M44" s="68">
        <v>2928.0785560700006</v>
      </c>
      <c r="N44" s="68">
        <v>2948.2236720699989</v>
      </c>
      <c r="O44" s="68">
        <v>3000.3559081699996</v>
      </c>
      <c r="P44" s="68">
        <v>3011.94257612</v>
      </c>
      <c r="Q44" s="68">
        <v>3043.3806354700009</v>
      </c>
      <c r="R44" s="68">
        <v>3067.0561118300002</v>
      </c>
      <c r="S44" s="68">
        <v>2990.3613574700003</v>
      </c>
    </row>
    <row r="45" spans="1:20">
      <c r="A45" s="57" t="s">
        <v>39</v>
      </c>
      <c r="B45" s="54">
        <v>121.444</v>
      </c>
      <c r="C45" s="54">
        <v>26.530999999999999</v>
      </c>
      <c r="D45" s="54">
        <v>0.122</v>
      </c>
      <c r="E45" s="54">
        <v>0.27</v>
      </c>
      <c r="F45" s="54">
        <v>13.523999999999999</v>
      </c>
      <c r="G45" s="54">
        <v>13.407999999999999</v>
      </c>
      <c r="H45" s="54">
        <v>7.968</v>
      </c>
      <c r="I45" s="54">
        <v>0.498</v>
      </c>
      <c r="J45" s="54">
        <v>0.67822625999999997</v>
      </c>
      <c r="K45" s="54">
        <v>6.0113947199999993</v>
      </c>
      <c r="L45" s="54">
        <v>1.1202001399999999</v>
      </c>
      <c r="M45" s="54">
        <v>1.1193969399999999</v>
      </c>
      <c r="N45" s="54">
        <v>1.1792513500000001</v>
      </c>
      <c r="O45" s="54">
        <v>1.0160889499999999</v>
      </c>
      <c r="P45" s="54">
        <v>0.81715411999999998</v>
      </c>
      <c r="Q45" s="54">
        <v>7.7975356700000003</v>
      </c>
      <c r="R45" s="54">
        <v>9.93204697</v>
      </c>
      <c r="S45" s="54">
        <v>0.91088261999999998</v>
      </c>
    </row>
    <row r="46" spans="1:20">
      <c r="A46" s="57" t="s">
        <v>131</v>
      </c>
      <c r="B46" s="54">
        <v>0</v>
      </c>
      <c r="C46" s="54" t="s">
        <v>390</v>
      </c>
      <c r="D46" s="54">
        <v>29.86</v>
      </c>
      <c r="E46" s="54">
        <v>94.003</v>
      </c>
      <c r="F46" s="54">
        <v>94.685000000000002</v>
      </c>
      <c r="G46" s="54">
        <v>87.977999999999994</v>
      </c>
      <c r="H46" s="54">
        <v>120.875</v>
      </c>
      <c r="I46" s="54">
        <v>129.43199999999999</v>
      </c>
      <c r="J46" s="54">
        <v>137.35247630999999</v>
      </c>
      <c r="K46" s="54">
        <v>149.73518525999998</v>
      </c>
      <c r="L46" s="54">
        <v>45.774947869999998</v>
      </c>
      <c r="M46" s="54">
        <v>74.556935170000003</v>
      </c>
      <c r="N46" s="54">
        <v>89.926425800000004</v>
      </c>
      <c r="O46" s="54">
        <v>97.221881549999992</v>
      </c>
      <c r="P46" s="54">
        <v>112.23366590000001</v>
      </c>
      <c r="Q46" s="54">
        <v>138.55920119000001</v>
      </c>
      <c r="R46" s="54">
        <v>146.74891568000001</v>
      </c>
      <c r="S46" s="54">
        <v>127.35482709</v>
      </c>
    </row>
    <row r="47" spans="1:20">
      <c r="A47" s="57" t="s">
        <v>42</v>
      </c>
      <c r="B47" s="54">
        <v>28.251999999999999</v>
      </c>
      <c r="C47" s="54">
        <v>22.416</v>
      </c>
      <c r="D47" s="54">
        <v>26.638999999999999</v>
      </c>
      <c r="E47" s="54">
        <v>24.692</v>
      </c>
      <c r="F47" s="54">
        <v>22.472999999999999</v>
      </c>
      <c r="G47" s="54">
        <v>28.050999999999998</v>
      </c>
      <c r="H47" s="54">
        <v>51.402000000000001</v>
      </c>
      <c r="I47" s="54">
        <v>14.02</v>
      </c>
      <c r="J47" s="54">
        <v>15.964843440000001</v>
      </c>
      <c r="K47" s="54">
        <v>22.214007990000002</v>
      </c>
      <c r="L47" s="54">
        <v>21.801908600000001</v>
      </c>
      <c r="M47" s="54">
        <v>15.156242630000001</v>
      </c>
      <c r="N47" s="54">
        <v>23.852639449999998</v>
      </c>
      <c r="O47" s="54">
        <v>25.556910430000002</v>
      </c>
      <c r="P47" s="54">
        <v>23.312917559999999</v>
      </c>
      <c r="Q47" s="54">
        <v>14.75331753</v>
      </c>
      <c r="R47" s="54">
        <v>16.196468190000001</v>
      </c>
      <c r="S47" s="54">
        <v>27.302013720000001</v>
      </c>
    </row>
    <row r="48" spans="1:20">
      <c r="A48" s="57" t="s">
        <v>44</v>
      </c>
      <c r="B48" s="54">
        <v>0</v>
      </c>
      <c r="C48" s="54" t="s">
        <v>390</v>
      </c>
      <c r="D48" s="54" t="s">
        <v>390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</row>
    <row r="49" spans="1:20">
      <c r="A49" s="57" t="s">
        <v>132</v>
      </c>
      <c r="B49" s="54">
        <v>10.927</v>
      </c>
      <c r="C49" s="54">
        <v>8.89</v>
      </c>
      <c r="D49" s="54">
        <v>7.3860000000000001</v>
      </c>
      <c r="E49" s="54">
        <v>8.9849999999999994</v>
      </c>
      <c r="F49" s="54">
        <v>8.3000000000000007</v>
      </c>
      <c r="G49" s="54">
        <v>323.476</v>
      </c>
      <c r="H49" s="54">
        <v>285.267</v>
      </c>
      <c r="I49" s="54">
        <v>363.88900000000001</v>
      </c>
      <c r="J49" s="54">
        <v>458.14079250999998</v>
      </c>
      <c r="K49" s="54">
        <v>31.051616080000031</v>
      </c>
      <c r="L49" s="54">
        <v>150.02245065</v>
      </c>
      <c r="M49" s="54">
        <v>171.5092453</v>
      </c>
      <c r="N49" s="54">
        <v>423.04024637999999</v>
      </c>
      <c r="O49" s="54">
        <v>264.82358300000004</v>
      </c>
      <c r="P49" s="54">
        <v>333.07097099999999</v>
      </c>
      <c r="Q49" s="54">
        <v>278.14372384000001</v>
      </c>
      <c r="R49" s="54">
        <v>291.47018739000004</v>
      </c>
      <c r="S49" s="54">
        <v>234.96606517000006</v>
      </c>
    </row>
    <row r="50" spans="1:20">
      <c r="A50" s="57" t="s">
        <v>56</v>
      </c>
      <c r="B50" s="54">
        <v>11.786</v>
      </c>
      <c r="C50" s="54">
        <v>25.111999999999998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-5.0000000000000004E-8</v>
      </c>
      <c r="L50" s="54">
        <v>2.9999999999999997E-8</v>
      </c>
      <c r="M50" s="54">
        <v>1E-8</v>
      </c>
      <c r="N50" s="54">
        <v>-8.0000000000000002E-8</v>
      </c>
      <c r="O50" s="54">
        <v>1.1999999999999999E-7</v>
      </c>
      <c r="P50" s="54">
        <v>4.0000000000000001E-8</v>
      </c>
      <c r="Q50" s="54">
        <v>-2E-8</v>
      </c>
      <c r="R50" s="54">
        <v>-5.0000000000000004E-8</v>
      </c>
      <c r="S50" s="54">
        <v>-4.0000000000000001E-8</v>
      </c>
    </row>
    <row r="51" spans="1:20">
      <c r="A51" s="57" t="s">
        <v>232</v>
      </c>
      <c r="B51" s="54">
        <v>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/>
      <c r="L51" s="54"/>
      <c r="M51" s="54"/>
      <c r="N51" s="54"/>
      <c r="O51" s="54"/>
      <c r="P51" s="54"/>
      <c r="Q51" s="54"/>
      <c r="R51" s="54"/>
      <c r="S51" s="54"/>
    </row>
    <row r="52" spans="1:20">
      <c r="A52" s="57" t="s">
        <v>133</v>
      </c>
      <c r="B52" s="54">
        <v>2346.0369999999998</v>
      </c>
      <c r="C52" s="54">
        <v>2420.6849999999999</v>
      </c>
      <c r="D52" s="54">
        <v>2473.4380000000001</v>
      </c>
      <c r="E52" s="54">
        <v>2477.9549999999999</v>
      </c>
      <c r="F52" s="54">
        <v>2523.4050000000002</v>
      </c>
      <c r="G52" s="54">
        <v>2281.509</v>
      </c>
      <c r="H52" s="54">
        <v>2263.3560000000002</v>
      </c>
      <c r="I52" s="54">
        <v>2244.31</v>
      </c>
      <c r="J52" s="54">
        <v>2167.2208048400003</v>
      </c>
      <c r="K52" s="54">
        <v>2641.9783307299999</v>
      </c>
      <c r="L52" s="54">
        <v>2649.9758297399999</v>
      </c>
      <c r="M52" s="54">
        <v>2643.21142392</v>
      </c>
      <c r="N52" s="54">
        <v>2385.93183215</v>
      </c>
      <c r="O52" s="54">
        <v>2595.03492052</v>
      </c>
      <c r="P52" s="54">
        <v>2526.14135072</v>
      </c>
      <c r="Q52" s="54">
        <v>2593.6492419599999</v>
      </c>
      <c r="R52" s="54">
        <v>2594.46184386</v>
      </c>
      <c r="S52" s="54">
        <v>2587.5465394499997</v>
      </c>
    </row>
    <row r="53" spans="1:20">
      <c r="A53" s="57" t="s">
        <v>59</v>
      </c>
      <c r="B53" s="54">
        <v>0.29499999999999998</v>
      </c>
      <c r="C53" s="54">
        <v>11.371</v>
      </c>
      <c r="D53" s="54">
        <v>11.852</v>
      </c>
      <c r="E53" s="54">
        <v>11.661</v>
      </c>
      <c r="F53" s="54">
        <v>11.436999999999999</v>
      </c>
      <c r="G53" s="54">
        <v>11.195</v>
      </c>
      <c r="H53" s="54">
        <v>10.999000000000001</v>
      </c>
      <c r="I53" s="54">
        <v>10.96</v>
      </c>
      <c r="J53" s="54">
        <v>10.86150057</v>
      </c>
      <c r="K53" s="54">
        <v>11.2875576</v>
      </c>
      <c r="L53" s="54">
        <v>11.385549989999999</v>
      </c>
      <c r="M53" s="54">
        <v>2.2235771600000001</v>
      </c>
      <c r="N53" s="54">
        <v>1.74354144</v>
      </c>
      <c r="O53" s="54">
        <v>2.02928284</v>
      </c>
      <c r="P53" s="54">
        <v>1.73970815</v>
      </c>
      <c r="Q53" s="54">
        <v>1.6181156399999999</v>
      </c>
      <c r="R53" s="54">
        <v>1.6523645900000001</v>
      </c>
      <c r="S53" s="54">
        <v>1.2317003200000001</v>
      </c>
    </row>
    <row r="54" spans="1:20">
      <c r="A54" s="57" t="s">
        <v>60</v>
      </c>
      <c r="B54" s="54">
        <v>9.4E-2</v>
      </c>
      <c r="C54" s="54">
        <v>0.104</v>
      </c>
      <c r="D54" s="54">
        <v>9.9000000000000005E-2</v>
      </c>
      <c r="E54" s="54">
        <v>9.1999999999999998E-2</v>
      </c>
      <c r="F54" s="54">
        <v>8.5000000000000006E-2</v>
      </c>
      <c r="G54" s="54">
        <v>8.8999999999999996E-2</v>
      </c>
      <c r="H54" s="54">
        <v>8.3000000000000004E-2</v>
      </c>
      <c r="I54" s="54">
        <v>9.4E-2</v>
      </c>
      <c r="J54" s="54">
        <v>0.14233515999999999</v>
      </c>
      <c r="K54" s="54">
        <v>0.17317693000000001</v>
      </c>
      <c r="L54" s="54">
        <v>0.49856040000000001</v>
      </c>
      <c r="M54" s="54">
        <v>0.70799562000000005</v>
      </c>
      <c r="N54" s="54">
        <v>1.7490880200000001</v>
      </c>
      <c r="O54" s="54">
        <v>1.6686656899999999</v>
      </c>
      <c r="P54" s="54">
        <v>1.9028388500000002</v>
      </c>
      <c r="Q54" s="54">
        <v>1.8885661200000001</v>
      </c>
      <c r="R54" s="54">
        <v>1.8223418600000001</v>
      </c>
      <c r="S54" s="54">
        <v>1.5068996799999999</v>
      </c>
    </row>
    <row r="55" spans="1:20">
      <c r="A55" s="57" t="s">
        <v>134</v>
      </c>
      <c r="B55" s="54">
        <v>0</v>
      </c>
      <c r="C55" s="54">
        <v>9.0009999999999994</v>
      </c>
      <c r="D55" s="54">
        <v>48.298000000000002</v>
      </c>
      <c r="E55" s="54">
        <v>9.3629999999999995</v>
      </c>
      <c r="F55" s="54">
        <v>4.8639999999999999</v>
      </c>
      <c r="G55" s="54">
        <v>4.8840000000000003</v>
      </c>
      <c r="H55" s="54">
        <v>4.4989999999999997</v>
      </c>
      <c r="I55" s="54">
        <v>5.335</v>
      </c>
      <c r="J55" s="54">
        <v>12.819972420000001</v>
      </c>
      <c r="K55" s="54">
        <v>15.53835730000128</v>
      </c>
      <c r="L55" s="54">
        <v>20.486792209999749</v>
      </c>
      <c r="M55" s="54">
        <v>19.593739320000623</v>
      </c>
      <c r="N55" s="54">
        <v>20.800647559999106</v>
      </c>
      <c r="O55" s="54">
        <v>13.004575069999191</v>
      </c>
      <c r="P55" s="54">
        <v>12.723969780000061</v>
      </c>
      <c r="Q55" s="54">
        <v>6.9709335400011696</v>
      </c>
      <c r="R55" s="54">
        <v>4.7719433399997797</v>
      </c>
      <c r="S55" s="54">
        <v>9.5424294600002213</v>
      </c>
    </row>
    <row r="56" spans="1:20" s="71" customFormat="1">
      <c r="A56" s="21" t="s">
        <v>61</v>
      </c>
      <c r="B56" s="70">
        <v>2518.835</v>
      </c>
      <c r="C56" s="70">
        <v>2524.11</v>
      </c>
      <c r="D56" s="70">
        <v>2597.694</v>
      </c>
      <c r="E56" s="70">
        <v>2627.0210000000002</v>
      </c>
      <c r="F56" s="70">
        <v>2678.7730000000001</v>
      </c>
      <c r="G56" s="70">
        <v>2750.59</v>
      </c>
      <c r="H56" s="70">
        <v>2744.4490000000001</v>
      </c>
      <c r="I56" s="70">
        <v>2768.538</v>
      </c>
      <c r="J56" s="70">
        <v>2803.1809515599998</v>
      </c>
      <c r="K56" s="70">
        <v>2877.9896265600014</v>
      </c>
      <c r="L56" s="70">
        <v>2901.0662396299995</v>
      </c>
      <c r="M56" s="70">
        <v>2928.0785560700006</v>
      </c>
      <c r="N56" s="70">
        <v>2948.2236720699989</v>
      </c>
      <c r="O56" s="70">
        <v>3000.3559081699996</v>
      </c>
      <c r="P56" s="70">
        <v>3011.94257612</v>
      </c>
      <c r="Q56" s="70">
        <v>3043.3806354700009</v>
      </c>
      <c r="R56" s="70">
        <v>3067.0561118300002</v>
      </c>
      <c r="S56" s="70">
        <v>2990.3613574700003</v>
      </c>
    </row>
    <row r="57" spans="1:20">
      <c r="A57" s="2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</row>
    <row r="58" spans="1:20">
      <c r="A58" s="35" t="s">
        <v>135</v>
      </c>
      <c r="B58" s="68">
        <v>-195.779</v>
      </c>
      <c r="C58" s="68">
        <v>-110.693</v>
      </c>
      <c r="D58" s="68">
        <v>-115.443</v>
      </c>
      <c r="E58" s="68">
        <v>-124.783</v>
      </c>
      <c r="F58" s="68">
        <v>-121.04600000000001</v>
      </c>
      <c r="G58" s="68">
        <v>-122.434</v>
      </c>
      <c r="H58" s="68">
        <v>-121.753</v>
      </c>
      <c r="I58" s="68">
        <v>-114.66500000000001</v>
      </c>
      <c r="J58" s="68">
        <v>-120.97016129999997</v>
      </c>
      <c r="K58" s="68">
        <v>-120.46123763</v>
      </c>
      <c r="L58" s="68">
        <v>-116.79687264</v>
      </c>
      <c r="M58" s="68">
        <v>-122.07252992000001</v>
      </c>
      <c r="N58" s="68">
        <v>-127.60376625000001</v>
      </c>
      <c r="O58" s="68">
        <v>-148.06149614</v>
      </c>
      <c r="P58" s="68">
        <v>-146.09987723</v>
      </c>
      <c r="Q58" s="68">
        <v>-151.20435196</v>
      </c>
      <c r="R58" s="68">
        <v>-155.21949061000001</v>
      </c>
      <c r="S58" s="68">
        <v>-153.36254952000002</v>
      </c>
      <c r="T58" s="72"/>
    </row>
    <row r="59" spans="1:20">
      <c r="A59" s="57" t="s">
        <v>136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72"/>
    </row>
    <row r="60" spans="1:20">
      <c r="A60" s="57" t="s">
        <v>64</v>
      </c>
      <c r="B60" s="54">
        <v>-4.2229999999999999</v>
      </c>
      <c r="C60" s="54">
        <v>-2.1070000000000002</v>
      </c>
      <c r="D60" s="54">
        <v>-0.996</v>
      </c>
      <c r="E60" s="54">
        <v>-1.069</v>
      </c>
      <c r="F60" s="54">
        <v>-0.93600000000000005</v>
      </c>
      <c r="G60" s="54">
        <v>-1.216</v>
      </c>
      <c r="H60" s="54">
        <v>-0.76600000000000001</v>
      </c>
      <c r="I60" s="54">
        <v>-0.84599999999999997</v>
      </c>
      <c r="J60" s="54">
        <v>-0.78867535999999994</v>
      </c>
      <c r="K60" s="54">
        <v>-0.78968210999999977</v>
      </c>
      <c r="L60" s="54">
        <v>-0.88885385999999977</v>
      </c>
      <c r="M60" s="54">
        <v>-0.79852800999999984</v>
      </c>
      <c r="N60" s="54">
        <v>-0.6685751900000001</v>
      </c>
      <c r="O60" s="54">
        <v>-2.5107988899999998</v>
      </c>
      <c r="P60" s="54">
        <v>-2.2942825899999999</v>
      </c>
      <c r="Q60" s="54">
        <v>-2.2094905000000002</v>
      </c>
      <c r="R60" s="54">
        <v>-0.50716609000000012</v>
      </c>
      <c r="S60" s="54">
        <v>-0.81947838000000006</v>
      </c>
      <c r="T60" s="72"/>
    </row>
    <row r="61" spans="1:20" ht="15.75" customHeight="1">
      <c r="A61" s="57" t="s">
        <v>65</v>
      </c>
      <c r="B61" s="54">
        <v>-12.922000000000001</v>
      </c>
      <c r="C61" s="54">
        <v>-14.433999999999999</v>
      </c>
      <c r="D61" s="54">
        <v>-13.39</v>
      </c>
      <c r="E61" s="54">
        <v>-14.558</v>
      </c>
      <c r="F61" s="54">
        <v>-15.928000000000001</v>
      </c>
      <c r="G61" s="54">
        <v>-4.2469999999999999</v>
      </c>
      <c r="H61" s="54">
        <v>-6.3659999999999997</v>
      </c>
      <c r="I61" s="54">
        <v>-9.2929999999999993</v>
      </c>
      <c r="J61" s="54">
        <v>-13.192229939999999</v>
      </c>
      <c r="K61" s="54">
        <v>-5.3364319199999999</v>
      </c>
      <c r="L61" s="54">
        <v>-3.3826017000000004</v>
      </c>
      <c r="M61" s="54">
        <v>-5.0353683299999998</v>
      </c>
      <c r="N61" s="54">
        <v>-6.3024878800000002</v>
      </c>
      <c r="O61" s="54">
        <v>-5.6837881399999999</v>
      </c>
      <c r="P61" s="54">
        <v>-4.1223491599999997</v>
      </c>
      <c r="Q61" s="54">
        <v>-5.2014579400000001</v>
      </c>
      <c r="R61" s="54">
        <v>-6.09643829</v>
      </c>
      <c r="S61" s="54">
        <v>0</v>
      </c>
      <c r="T61" s="72"/>
    </row>
    <row r="62" spans="1:20">
      <c r="A62" s="57" t="s">
        <v>137</v>
      </c>
      <c r="B62" s="54">
        <v>-113.351</v>
      </c>
      <c r="C62" s="54">
        <v>-24.838000000000001</v>
      </c>
      <c r="D62" s="54">
        <v>-26.244</v>
      </c>
      <c r="E62" s="54">
        <v>-33.448999999999998</v>
      </c>
      <c r="F62" s="54">
        <v>-27.184999999999999</v>
      </c>
      <c r="G62" s="54">
        <v>-31.02</v>
      </c>
      <c r="H62" s="54">
        <v>-30.414000000000001</v>
      </c>
      <c r="I62" s="54">
        <v>-17.96</v>
      </c>
      <c r="J62" s="54">
        <v>-19.60194328</v>
      </c>
      <c r="K62" s="54">
        <v>-20.783239290000001</v>
      </c>
      <c r="L62" s="54">
        <v>-17.857170299999996</v>
      </c>
      <c r="M62" s="54">
        <v>-17.55828202</v>
      </c>
      <c r="N62" s="54">
        <v>-20.430600590000001</v>
      </c>
      <c r="O62" s="54">
        <v>-35.464268810000007</v>
      </c>
      <c r="P62" s="54">
        <v>-34.498722600000001</v>
      </c>
      <c r="Q62" s="54">
        <v>-37.483861879999999</v>
      </c>
      <c r="R62" s="54">
        <v>-40.106206549999996</v>
      </c>
      <c r="S62" s="54">
        <v>-48.722605940000001</v>
      </c>
      <c r="T62" s="72"/>
    </row>
    <row r="63" spans="1:20">
      <c r="A63" s="57" t="s">
        <v>138</v>
      </c>
      <c r="B63" s="54">
        <v>-65.283000000000001</v>
      </c>
      <c r="C63" s="54">
        <v>-69.313999999999993</v>
      </c>
      <c r="D63" s="54">
        <v>-74.813000000000002</v>
      </c>
      <c r="E63" s="54">
        <v>-75.706999999999994</v>
      </c>
      <c r="F63" s="54">
        <v>-76.997</v>
      </c>
      <c r="G63" s="54">
        <v>-85.950999999999993</v>
      </c>
      <c r="H63" s="54">
        <v>-84.206999999999994</v>
      </c>
      <c r="I63" s="54">
        <v>-86.566000000000003</v>
      </c>
      <c r="J63" s="54">
        <v>-87.387312719999983</v>
      </c>
      <c r="K63" s="54">
        <v>-93.551884310000005</v>
      </c>
      <c r="L63" s="54">
        <v>-94.668246780000004</v>
      </c>
      <c r="M63" s="54">
        <v>-98.680351560000005</v>
      </c>
      <c r="N63" s="54">
        <v>-100.20210259000001</v>
      </c>
      <c r="O63" s="54">
        <v>-104.4026403</v>
      </c>
      <c r="P63" s="54">
        <v>-105.18452287999999</v>
      </c>
      <c r="Q63" s="54">
        <v>-106.30954164000001</v>
      </c>
      <c r="R63" s="54">
        <v>-108.50967968</v>
      </c>
      <c r="S63" s="54">
        <v>-103.8204652</v>
      </c>
      <c r="T63" s="72"/>
    </row>
    <row r="64" spans="1:20">
      <c r="A64" s="35" t="s">
        <v>73</v>
      </c>
      <c r="B64" s="68">
        <v>-2323.056</v>
      </c>
      <c r="C64" s="68">
        <v>-2413.4169999999999</v>
      </c>
      <c r="D64" s="68">
        <v>-2482.2510000000002</v>
      </c>
      <c r="E64" s="68">
        <v>-2502.2379999999998</v>
      </c>
      <c r="F64" s="68">
        <v>-2557.7269999999999</v>
      </c>
      <c r="G64" s="68">
        <v>-2628.1559999999999</v>
      </c>
      <c r="H64" s="68">
        <v>-2622.6959999999999</v>
      </c>
      <c r="I64" s="68">
        <v>-2653.873</v>
      </c>
      <c r="J64" s="68">
        <v>-2682.2107898500003</v>
      </c>
      <c r="K64" s="68">
        <v>-2757.52838853</v>
      </c>
      <c r="L64" s="68">
        <v>-2784.2693664899998</v>
      </c>
      <c r="M64" s="68">
        <v>-2806.006025839999</v>
      </c>
      <c r="N64" s="68">
        <v>-2820.6199058299981</v>
      </c>
      <c r="O64" s="68">
        <v>-2852.2944115999981</v>
      </c>
      <c r="P64" s="68">
        <v>-2865.8426985399992</v>
      </c>
      <c r="Q64" s="68">
        <v>-2892.1762832499999</v>
      </c>
      <c r="R64" s="68">
        <v>-2911.8366208900006</v>
      </c>
      <c r="S64" s="68">
        <v>-2836.9988076600007</v>
      </c>
      <c r="T64" s="72"/>
    </row>
    <row r="65" spans="1:20" s="71" customFormat="1">
      <c r="A65" s="21" t="s">
        <v>79</v>
      </c>
      <c r="B65" s="70">
        <v>-2518.835</v>
      </c>
      <c r="C65" s="70">
        <v>-2524.11</v>
      </c>
      <c r="D65" s="70">
        <v>-2597.694</v>
      </c>
      <c r="E65" s="70">
        <v>-2627.0210000000002</v>
      </c>
      <c r="F65" s="70">
        <v>-2678.7730000000001</v>
      </c>
      <c r="G65" s="70">
        <v>-2750.59</v>
      </c>
      <c r="H65" s="70">
        <v>-2744.4490000000001</v>
      </c>
      <c r="I65" s="70">
        <v>-2768.538</v>
      </c>
      <c r="J65" s="70">
        <v>-2803.1809515599998</v>
      </c>
      <c r="K65" s="70">
        <v>-2877.9896261600002</v>
      </c>
      <c r="L65" s="70">
        <v>-2901.0662391299998</v>
      </c>
      <c r="M65" s="70">
        <v>-2928.0785557599988</v>
      </c>
      <c r="N65" s="70">
        <v>-2948.2236720799979</v>
      </c>
      <c r="O65" s="70">
        <v>-3000.3559077399982</v>
      </c>
      <c r="P65" s="70">
        <v>-3011.9425757699992</v>
      </c>
      <c r="Q65" s="70">
        <v>-3043.38063521</v>
      </c>
      <c r="R65" s="70">
        <v>-3067.0561115000005</v>
      </c>
      <c r="S65" s="70">
        <v>-2990.3613571800006</v>
      </c>
      <c r="T65" s="72"/>
    </row>
    <row r="66" spans="1:20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R66" s="70"/>
    </row>
    <row r="67" spans="1:20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R67" s="72"/>
    </row>
    <row r="68" spans="1:20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</sheetData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E36"/>
  <sheetViews>
    <sheetView showGridLines="0" zoomScale="80" zoomScaleNormal="80" workbookViewId="0">
      <pane xSplit="1" ySplit="9" topLeftCell="B10" activePane="bottomRight" state="frozen"/>
      <selection sqref="A1:XFD1048576"/>
      <selection pane="topRight" sqref="A1:XFD1048576"/>
      <selection pane="bottomLeft" sqref="A1:XFD1048576"/>
      <selection pane="bottomRight" activeCell="D16" sqref="D16"/>
    </sheetView>
  </sheetViews>
  <sheetFormatPr defaultRowHeight="15" outlineLevelCol="1"/>
  <cols>
    <col min="1" max="1" width="64.5703125" customWidth="1"/>
    <col min="2" max="9" width="13.7109375" customWidth="1"/>
    <col min="10" max="10" width="1.7109375" customWidth="1"/>
    <col min="11" max="17" width="13.7109375" hidden="1" customWidth="1" outlineLevel="1"/>
    <col min="18" max="18" width="13.7109375" customWidth="1" collapsed="1"/>
    <col min="19" max="19" width="1.7109375" customWidth="1"/>
    <col min="20" max="26" width="13.7109375" hidden="1" customWidth="1" outlineLevel="1"/>
    <col min="27" max="27" width="13.7109375" customWidth="1" collapsed="1"/>
    <col min="28" max="28" width="1.7109375" customWidth="1"/>
    <col min="29" max="35" width="13.7109375" hidden="1" customWidth="1" outlineLevel="1"/>
    <col min="36" max="36" width="13.7109375" customWidth="1" collapsed="1"/>
    <col min="37" max="37" width="1.7109375" customWidth="1"/>
    <col min="38" max="44" width="13.7109375" hidden="1" customWidth="1" outlineLevel="1"/>
    <col min="45" max="45" width="13.7109375" customWidth="1" collapsed="1"/>
    <col min="46" max="46" width="1.7109375" customWidth="1"/>
    <col min="47" max="53" width="13.7109375" hidden="1" customWidth="1" outlineLevel="1"/>
    <col min="54" max="54" width="13.7109375" customWidth="1" collapsed="1"/>
    <col min="55" max="55" width="1.7109375" customWidth="1"/>
    <col min="56" max="62" width="13.7109375" hidden="1" customWidth="1" outlineLevel="1"/>
    <col min="63" max="63" width="13.7109375" customWidth="1" collapsed="1"/>
    <col min="64" max="64" width="1.7109375" customWidth="1"/>
    <col min="65" max="71" width="13.7109375" hidden="1" customWidth="1" outlineLevel="1"/>
    <col min="72" max="72" width="13.7109375" customWidth="1" collapsed="1"/>
    <col min="73" max="73" width="1.7109375" customWidth="1"/>
    <col min="74" max="80" width="13.7109375" hidden="1" customWidth="1" outlineLevel="1"/>
    <col min="81" max="81" width="13.7109375" customWidth="1" collapsed="1"/>
    <col min="82" max="82" width="1.7109375" customWidth="1"/>
    <col min="83" max="89" width="13.7109375" hidden="1" customWidth="1" outlineLevel="1"/>
    <col min="90" max="90" width="13.7109375" customWidth="1" collapsed="1"/>
    <col min="91" max="91" width="1.7109375" customWidth="1"/>
    <col min="92" max="98" width="13.7109375" hidden="1" customWidth="1" outlineLevel="1"/>
    <col min="99" max="99" width="13.7109375" customWidth="1" collapsed="1"/>
    <col min="100" max="100" width="1.7109375" customWidth="1"/>
    <col min="101" max="107" width="13.7109375" hidden="1" customWidth="1" outlineLevel="1"/>
    <col min="108" max="108" width="13.7109375" customWidth="1" collapsed="1"/>
    <col min="109" max="109" width="1.7109375" customWidth="1"/>
    <col min="110" max="116" width="13.7109375" hidden="1" customWidth="1" outlineLevel="1"/>
    <col min="117" max="117" width="13.7109375" customWidth="1" collapsed="1"/>
    <col min="118" max="118" width="1.7109375" customWidth="1"/>
    <col min="119" max="125" width="13.7109375" hidden="1" customWidth="1" outlineLevel="1"/>
    <col min="126" max="126" width="13.7109375" customWidth="1" collapsed="1"/>
    <col min="127" max="127" width="1.7109375" customWidth="1"/>
    <col min="128" max="134" width="13.7109375" hidden="1" customWidth="1" outlineLevel="1"/>
    <col min="135" max="135" width="13.7109375" customWidth="1" collapsed="1"/>
    <col min="136" max="136" width="1.7109375" customWidth="1"/>
    <col min="137" max="143" width="13.7109375" hidden="1" customWidth="1" outlineLevel="1"/>
    <col min="144" max="144" width="13.7109375" customWidth="1" collapsed="1"/>
    <col min="145" max="145" width="1.7109375" customWidth="1"/>
    <col min="146" max="153" width="13.7109375" hidden="1" customWidth="1" outlineLevel="1"/>
    <col min="154" max="154" width="13.7109375" customWidth="1" collapsed="1"/>
    <col min="155" max="155" width="1.7109375" customWidth="1"/>
    <col min="156" max="163" width="13.7109375" hidden="1" customWidth="1" outlineLevel="1"/>
    <col min="164" max="164" width="13.7109375" customWidth="1" collapsed="1"/>
    <col min="165" max="165" width="1.7109375" customWidth="1"/>
    <col min="166" max="173" width="13.7109375" hidden="1" customWidth="1" outlineLevel="1"/>
    <col min="174" max="174" width="13.7109375" customWidth="1" collapsed="1"/>
    <col min="175" max="175" width="1.7109375" customWidth="1"/>
    <col min="176" max="183" width="13.7109375" hidden="1" customWidth="1" outlineLevel="1"/>
    <col min="184" max="184" width="13.7109375" customWidth="1" collapsed="1"/>
    <col min="185" max="185" width="1.7109375" customWidth="1"/>
    <col min="186" max="193" width="13.7109375" hidden="1" customWidth="1" outlineLevel="1"/>
    <col min="194" max="194" width="13.7109375" customWidth="1" collapsed="1"/>
    <col min="195" max="195" width="1.7109375" customWidth="1"/>
    <col min="196" max="203" width="13.7109375" hidden="1" customWidth="1" outlineLevel="1"/>
    <col min="204" max="204" width="13.7109375" customWidth="1" collapsed="1"/>
    <col min="205" max="205" width="14.5703125" customWidth="1"/>
    <col min="206" max="206" width="1.7109375" customWidth="1"/>
    <col min="207" max="214" width="13.7109375" hidden="1" customWidth="1" outlineLevel="1"/>
    <col min="215" max="215" width="13.7109375" customWidth="1" collapsed="1"/>
    <col min="216" max="216" width="13.7109375" customWidth="1"/>
    <col min="217" max="217" width="1.7109375" customWidth="1"/>
    <col min="218" max="225" width="13.7109375" hidden="1" customWidth="1" outlineLevel="1"/>
    <col min="226" max="226" width="13.7109375" customWidth="1" collapsed="1"/>
    <col min="227" max="227" width="13.7109375" customWidth="1"/>
    <col min="228" max="228" width="1.7109375" customWidth="1"/>
    <col min="229" max="236" width="13.7109375" hidden="1" customWidth="1" outlineLevel="1"/>
    <col min="237" max="237" width="13.7109375" customWidth="1" collapsed="1"/>
    <col min="238" max="238" width="13.7109375" customWidth="1"/>
  </cols>
  <sheetData>
    <row r="2" spans="1:238">
      <c r="FB2" s="318"/>
      <c r="FC2" s="317"/>
      <c r="FF2" s="319"/>
      <c r="FH2" s="321"/>
      <c r="FK2" s="315"/>
    </row>
    <row r="3" spans="1:238">
      <c r="I3" s="344"/>
      <c r="R3" s="344"/>
      <c r="AA3" s="344"/>
      <c r="AJ3" s="344"/>
      <c r="FB3" s="318"/>
      <c r="FC3" s="317"/>
      <c r="FF3" s="319"/>
      <c r="FH3" s="321"/>
      <c r="FK3" s="315"/>
    </row>
    <row r="4" spans="1:238">
      <c r="BT4" s="344"/>
      <c r="FB4" s="318"/>
      <c r="FC4" s="317"/>
      <c r="FF4" s="319"/>
      <c r="FH4" s="321"/>
      <c r="FK4" s="315"/>
    </row>
    <row r="5" spans="1:238">
      <c r="FC5" s="150"/>
      <c r="FF5" s="319"/>
      <c r="FH5" s="319"/>
      <c r="FK5" s="314"/>
    </row>
    <row r="6" spans="1:238">
      <c r="D6" s="150"/>
      <c r="G6" s="150"/>
      <c r="M6" s="150"/>
      <c r="P6" s="150"/>
      <c r="V6" s="150"/>
      <c r="Y6" s="150"/>
      <c r="AE6" s="150"/>
      <c r="AH6" s="150"/>
      <c r="AN6" s="150"/>
      <c r="AQ6" s="150"/>
      <c r="AW6" s="150"/>
      <c r="AZ6" s="150"/>
      <c r="BF6" s="150"/>
      <c r="BI6" s="150"/>
      <c r="BO6" s="150"/>
      <c r="BR6" s="150"/>
      <c r="BX6" s="150"/>
      <c r="CA6" s="150"/>
      <c r="CG6" s="150"/>
      <c r="CJ6" s="150"/>
      <c r="CP6" s="150"/>
      <c r="CY6" s="150"/>
      <c r="DH6" s="150"/>
      <c r="DQ6" s="150"/>
      <c r="DZ6" s="150"/>
      <c r="FC6" s="222"/>
      <c r="FE6" s="150"/>
      <c r="FF6" s="320"/>
      <c r="FH6" s="319"/>
    </row>
    <row r="7" spans="1:238">
      <c r="F7" s="222"/>
      <c r="G7" s="150"/>
      <c r="O7" s="222"/>
      <c r="P7" s="150"/>
      <c r="W7" s="150"/>
      <c r="X7" s="222"/>
      <c r="Y7" s="150"/>
      <c r="AE7" s="314"/>
      <c r="AG7" s="222"/>
      <c r="AH7" s="150"/>
      <c r="AP7" s="222"/>
      <c r="AQ7" s="150"/>
      <c r="AW7" s="150"/>
      <c r="AX7" s="150"/>
      <c r="AY7" s="222"/>
      <c r="AZ7" s="150"/>
      <c r="BG7" s="150"/>
      <c r="BH7" s="222"/>
      <c r="BI7" s="150"/>
      <c r="BP7" s="150"/>
      <c r="BQ7" s="222"/>
      <c r="BR7" s="150"/>
      <c r="BY7" s="150"/>
      <c r="BZ7" s="222"/>
      <c r="CA7" s="150"/>
      <c r="CI7" s="222"/>
      <c r="CJ7" s="150"/>
      <c r="CR7" s="222"/>
      <c r="CS7" s="150"/>
      <c r="DA7" s="222"/>
      <c r="DB7" s="150"/>
      <c r="DJ7" s="222"/>
      <c r="DK7" s="150"/>
      <c r="DS7" s="222"/>
      <c r="EB7" s="222"/>
      <c r="EI7" s="123"/>
      <c r="EN7" s="222"/>
      <c r="ES7" s="123"/>
      <c r="FC7" s="229"/>
      <c r="FE7" s="150"/>
      <c r="FF7" s="322"/>
      <c r="FH7" s="150"/>
      <c r="FM7" s="226"/>
      <c r="FR7" s="150"/>
      <c r="FW7" s="123"/>
      <c r="GG7" s="123"/>
    </row>
    <row r="8" spans="1:238" ht="15" customHeight="1">
      <c r="A8" s="161" t="s">
        <v>290</v>
      </c>
      <c r="B8" s="451" t="s">
        <v>722</v>
      </c>
      <c r="C8" s="451">
        <v>0</v>
      </c>
      <c r="D8" s="451">
        <v>0</v>
      </c>
      <c r="E8" s="451">
        <v>0</v>
      </c>
      <c r="F8" s="451">
        <v>0</v>
      </c>
      <c r="G8" s="451">
        <v>0</v>
      </c>
      <c r="H8" s="451">
        <v>0</v>
      </c>
      <c r="I8" s="451">
        <v>0</v>
      </c>
      <c r="K8" s="451" t="s">
        <v>716</v>
      </c>
      <c r="L8" s="451">
        <v>0</v>
      </c>
      <c r="M8" s="451">
        <v>0</v>
      </c>
      <c r="N8" s="451">
        <v>0</v>
      </c>
      <c r="O8" s="451">
        <v>0</v>
      </c>
      <c r="P8" s="451">
        <v>0</v>
      </c>
      <c r="Q8" s="451">
        <v>0</v>
      </c>
      <c r="R8" s="451">
        <v>0</v>
      </c>
      <c r="T8" s="451" t="s">
        <v>702</v>
      </c>
      <c r="U8" s="451">
        <v>0</v>
      </c>
      <c r="V8" s="451">
        <v>0</v>
      </c>
      <c r="W8" s="451">
        <v>0</v>
      </c>
      <c r="X8" s="451">
        <v>0</v>
      </c>
      <c r="Y8" s="451">
        <v>0</v>
      </c>
      <c r="Z8" s="451">
        <v>0</v>
      </c>
      <c r="AA8" s="451">
        <v>0</v>
      </c>
      <c r="AC8" s="451" t="s">
        <v>641</v>
      </c>
      <c r="AD8" s="451">
        <v>0</v>
      </c>
      <c r="AE8" s="451">
        <v>0</v>
      </c>
      <c r="AF8" s="451">
        <v>0</v>
      </c>
      <c r="AG8" s="451">
        <v>0</v>
      </c>
      <c r="AH8" s="451">
        <v>0</v>
      </c>
      <c r="AI8" s="451">
        <v>0</v>
      </c>
      <c r="AJ8" s="451">
        <v>0</v>
      </c>
      <c r="AL8" s="451" t="s">
        <v>629</v>
      </c>
      <c r="AM8" s="451">
        <v>0</v>
      </c>
      <c r="AN8" s="451">
        <v>0</v>
      </c>
      <c r="AO8" s="451">
        <v>0</v>
      </c>
      <c r="AP8" s="451">
        <v>0</v>
      </c>
      <c r="AQ8" s="451">
        <v>0</v>
      </c>
      <c r="AR8" s="451">
        <v>0</v>
      </c>
      <c r="AS8" s="451">
        <v>0</v>
      </c>
      <c r="AU8" s="451" t="s">
        <v>625</v>
      </c>
      <c r="AV8" s="451">
        <v>0</v>
      </c>
      <c r="AW8" s="451">
        <v>0</v>
      </c>
      <c r="AX8" s="451">
        <v>0</v>
      </c>
      <c r="AY8" s="451">
        <v>0</v>
      </c>
      <c r="AZ8" s="451">
        <v>0</v>
      </c>
      <c r="BA8" s="451">
        <v>0</v>
      </c>
      <c r="BB8" s="451">
        <v>0</v>
      </c>
      <c r="BD8" s="451" t="s">
        <v>509</v>
      </c>
      <c r="BE8" s="451">
        <v>0</v>
      </c>
      <c r="BF8" s="451">
        <v>0</v>
      </c>
      <c r="BG8" s="451">
        <v>0</v>
      </c>
      <c r="BH8" s="451">
        <v>0</v>
      </c>
      <c r="BI8" s="451">
        <v>0</v>
      </c>
      <c r="BJ8" s="451">
        <v>0</v>
      </c>
      <c r="BK8" s="451">
        <v>0</v>
      </c>
      <c r="BM8" s="451" t="s">
        <v>426</v>
      </c>
      <c r="BN8" s="451">
        <v>0</v>
      </c>
      <c r="BO8" s="451">
        <v>0</v>
      </c>
      <c r="BP8" s="451">
        <v>0</v>
      </c>
      <c r="BQ8" s="451">
        <v>0</v>
      </c>
      <c r="BR8" s="451">
        <v>0</v>
      </c>
      <c r="BS8" s="451">
        <v>0</v>
      </c>
      <c r="BT8" s="451">
        <v>0</v>
      </c>
      <c r="BV8" s="451" t="s">
        <v>423</v>
      </c>
      <c r="BW8" s="451">
        <v>0</v>
      </c>
      <c r="BX8" s="451">
        <v>0</v>
      </c>
      <c r="BY8" s="451">
        <v>0</v>
      </c>
      <c r="BZ8" s="451">
        <v>0</v>
      </c>
      <c r="CA8" s="451">
        <v>0</v>
      </c>
      <c r="CB8" s="451">
        <v>0</v>
      </c>
      <c r="CC8" s="451">
        <v>0</v>
      </c>
      <c r="CE8" s="451" t="s">
        <v>420</v>
      </c>
      <c r="CF8" s="451">
        <v>0</v>
      </c>
      <c r="CG8" s="451">
        <v>0</v>
      </c>
      <c r="CH8" s="451">
        <v>0</v>
      </c>
      <c r="CI8" s="451">
        <v>0</v>
      </c>
      <c r="CJ8" s="451">
        <v>0</v>
      </c>
      <c r="CK8" s="451">
        <v>0</v>
      </c>
      <c r="CL8" s="451">
        <v>0</v>
      </c>
      <c r="CN8" s="451" t="s">
        <v>414</v>
      </c>
      <c r="CO8" s="451">
        <v>0</v>
      </c>
      <c r="CP8" s="451">
        <v>0</v>
      </c>
      <c r="CQ8" s="451">
        <v>0</v>
      </c>
      <c r="CR8" s="451">
        <v>0</v>
      </c>
      <c r="CS8" s="451">
        <v>0</v>
      </c>
      <c r="CT8" s="451">
        <v>0</v>
      </c>
      <c r="CU8" s="451">
        <v>0</v>
      </c>
      <c r="CW8" s="451" t="s">
        <v>409</v>
      </c>
      <c r="CX8" s="451">
        <v>0</v>
      </c>
      <c r="CY8" s="451">
        <v>0</v>
      </c>
      <c r="CZ8" s="451">
        <v>0</v>
      </c>
      <c r="DA8" s="451">
        <v>0</v>
      </c>
      <c r="DB8" s="451">
        <v>0</v>
      </c>
      <c r="DC8" s="451">
        <v>0</v>
      </c>
      <c r="DD8" s="451">
        <v>0</v>
      </c>
      <c r="DF8" s="451" t="s">
        <v>397</v>
      </c>
      <c r="DG8" s="451">
        <v>0</v>
      </c>
      <c r="DH8" s="451">
        <v>0</v>
      </c>
      <c r="DI8" s="451">
        <v>0</v>
      </c>
      <c r="DJ8" s="451">
        <v>0</v>
      </c>
      <c r="DK8" s="451">
        <v>0</v>
      </c>
      <c r="DL8" s="451">
        <v>0</v>
      </c>
      <c r="DM8" s="451">
        <v>0</v>
      </c>
      <c r="DO8" s="451" t="s">
        <v>394</v>
      </c>
      <c r="DP8" s="451">
        <v>0</v>
      </c>
      <c r="DQ8" s="451">
        <v>0</v>
      </c>
      <c r="DR8" s="451">
        <v>0</v>
      </c>
      <c r="DS8" s="451">
        <v>0</v>
      </c>
      <c r="DT8" s="451">
        <v>0</v>
      </c>
      <c r="DU8" s="451">
        <v>0</v>
      </c>
      <c r="DV8" s="451">
        <v>0</v>
      </c>
      <c r="DX8" s="451" t="s">
        <v>356</v>
      </c>
      <c r="DY8" s="451">
        <v>0</v>
      </c>
      <c r="DZ8" s="451">
        <v>0</v>
      </c>
      <c r="EA8" s="451">
        <v>0</v>
      </c>
      <c r="EB8" s="451">
        <v>0</v>
      </c>
      <c r="EC8" s="451">
        <v>0</v>
      </c>
      <c r="ED8" s="451">
        <v>0</v>
      </c>
      <c r="EE8" s="451">
        <v>0</v>
      </c>
      <c r="EG8" s="451" t="s">
        <v>349</v>
      </c>
      <c r="EH8" s="451">
        <v>0</v>
      </c>
      <c r="EI8" s="451">
        <v>0</v>
      </c>
      <c r="EJ8" s="451">
        <v>0</v>
      </c>
      <c r="EK8" s="451">
        <v>0</v>
      </c>
      <c r="EL8" s="451">
        <v>0</v>
      </c>
      <c r="EM8" s="451">
        <v>0</v>
      </c>
      <c r="EN8" s="451">
        <v>0</v>
      </c>
      <c r="EP8" s="451" t="s">
        <v>344</v>
      </c>
      <c r="EQ8" s="451"/>
      <c r="ER8" s="451"/>
      <c r="ES8" s="451"/>
      <c r="ET8" s="451"/>
      <c r="EU8" s="451"/>
      <c r="EV8" s="451"/>
      <c r="EW8" s="451"/>
      <c r="EX8" s="451"/>
      <c r="EZ8" s="451" t="s">
        <v>9</v>
      </c>
      <c r="FA8" s="451"/>
      <c r="FB8" s="451"/>
      <c r="FC8" s="451"/>
      <c r="FD8" s="451"/>
      <c r="FE8" s="451"/>
      <c r="FF8" s="451"/>
      <c r="FG8" s="451"/>
      <c r="FH8" s="451"/>
      <c r="FJ8" s="451" t="s">
        <v>8</v>
      </c>
      <c r="FK8" s="451"/>
      <c r="FL8" s="451"/>
      <c r="FM8" s="451"/>
      <c r="FN8" s="451"/>
      <c r="FO8" s="451"/>
      <c r="FP8" s="451"/>
      <c r="FQ8" s="451"/>
      <c r="FR8" s="451"/>
      <c r="FT8" s="451" t="s">
        <v>7</v>
      </c>
      <c r="FU8" s="451"/>
      <c r="FV8" s="451"/>
      <c r="FW8" s="451"/>
      <c r="FX8" s="451"/>
      <c r="FY8" s="451"/>
      <c r="FZ8" s="451"/>
      <c r="GA8" s="451"/>
      <c r="GB8" s="451"/>
      <c r="GD8" s="451" t="s">
        <v>6</v>
      </c>
      <c r="GE8" s="451"/>
      <c r="GF8" s="451"/>
      <c r="GG8" s="451"/>
      <c r="GH8" s="451"/>
      <c r="GI8" s="451"/>
      <c r="GJ8" s="451"/>
      <c r="GK8" s="451"/>
      <c r="GL8" s="451"/>
      <c r="GN8" s="451" t="s">
        <v>5</v>
      </c>
      <c r="GO8" s="451"/>
      <c r="GP8" s="451"/>
      <c r="GQ8" s="451"/>
      <c r="GR8" s="451"/>
      <c r="GS8" s="451"/>
      <c r="GT8" s="451"/>
      <c r="GU8" s="451"/>
      <c r="GV8" s="451"/>
      <c r="GW8" s="162"/>
      <c r="GY8" s="451" t="s">
        <v>4</v>
      </c>
      <c r="GZ8" s="451"/>
      <c r="HA8" s="451"/>
      <c r="HB8" s="451"/>
      <c r="HC8" s="451"/>
      <c r="HD8" s="451"/>
      <c r="HE8" s="451"/>
      <c r="HF8" s="451"/>
      <c r="HG8" s="451"/>
      <c r="HH8" s="162"/>
      <c r="HJ8" s="451" t="s">
        <v>3</v>
      </c>
      <c r="HK8" s="451"/>
      <c r="HL8" s="451"/>
      <c r="HM8" s="451"/>
      <c r="HN8" s="451"/>
      <c r="HO8" s="451"/>
      <c r="HP8" s="451"/>
      <c r="HQ8" s="451"/>
      <c r="HR8" s="451"/>
      <c r="HS8" s="162"/>
      <c r="HU8" s="451" t="s">
        <v>2</v>
      </c>
      <c r="HV8" s="451"/>
      <c r="HW8" s="451"/>
      <c r="HX8" s="451"/>
      <c r="HY8" s="451"/>
      <c r="HZ8" s="451"/>
      <c r="IA8" s="451"/>
      <c r="IB8" s="451"/>
      <c r="IC8" s="451"/>
      <c r="ID8" s="162"/>
    </row>
    <row r="9" spans="1:238" ht="41.25" customHeight="1">
      <c r="A9" s="163" t="s">
        <v>10</v>
      </c>
      <c r="B9" s="438" t="s">
        <v>723</v>
      </c>
      <c r="C9" s="438" t="s">
        <v>396</v>
      </c>
      <c r="D9" s="438" t="s">
        <v>347</v>
      </c>
      <c r="E9" s="438" t="s">
        <v>293</v>
      </c>
      <c r="F9" s="438" t="s">
        <v>707</v>
      </c>
      <c r="G9" s="438" t="s">
        <v>295</v>
      </c>
      <c r="H9" s="438" t="s">
        <v>296</v>
      </c>
      <c r="I9" s="438" t="s">
        <v>297</v>
      </c>
      <c r="K9" s="403" t="s">
        <v>291</v>
      </c>
      <c r="L9" s="403" t="s">
        <v>396</v>
      </c>
      <c r="M9" s="403" t="s">
        <v>347</v>
      </c>
      <c r="N9" s="403" t="s">
        <v>293</v>
      </c>
      <c r="O9" s="403" t="s">
        <v>707</v>
      </c>
      <c r="P9" s="403" t="s">
        <v>295</v>
      </c>
      <c r="Q9" s="403" t="s">
        <v>296</v>
      </c>
      <c r="R9" s="403" t="s">
        <v>297</v>
      </c>
      <c r="T9" s="419" t="s">
        <v>291</v>
      </c>
      <c r="U9" s="419" t="s">
        <v>396</v>
      </c>
      <c r="V9" s="419" t="s">
        <v>347</v>
      </c>
      <c r="W9" s="419" t="s">
        <v>293</v>
      </c>
      <c r="X9" s="419" t="s">
        <v>707</v>
      </c>
      <c r="Y9" s="419" t="s">
        <v>295</v>
      </c>
      <c r="Z9" s="419" t="s">
        <v>296</v>
      </c>
      <c r="AA9" s="419" t="s">
        <v>297</v>
      </c>
      <c r="AC9" s="371" t="s">
        <v>291</v>
      </c>
      <c r="AD9" s="371" t="s">
        <v>396</v>
      </c>
      <c r="AE9" s="371" t="s">
        <v>347</v>
      </c>
      <c r="AF9" s="371" t="s">
        <v>293</v>
      </c>
      <c r="AG9" s="371" t="s">
        <v>707</v>
      </c>
      <c r="AH9" s="371" t="s">
        <v>295</v>
      </c>
      <c r="AI9" s="371" t="s">
        <v>296</v>
      </c>
      <c r="AJ9" s="371" t="s">
        <v>297</v>
      </c>
      <c r="AL9" s="371" t="s">
        <v>291</v>
      </c>
      <c r="AM9" s="371" t="s">
        <v>396</v>
      </c>
      <c r="AN9" s="371" t="s">
        <v>347</v>
      </c>
      <c r="AO9" s="371" t="s">
        <v>293</v>
      </c>
      <c r="AP9" s="371" t="s">
        <v>707</v>
      </c>
      <c r="AQ9" s="371" t="s">
        <v>295</v>
      </c>
      <c r="AR9" s="371" t="s">
        <v>296</v>
      </c>
      <c r="AS9" s="371" t="s">
        <v>297</v>
      </c>
      <c r="AU9" s="345" t="s">
        <v>291</v>
      </c>
      <c r="AV9" s="345" t="s">
        <v>396</v>
      </c>
      <c r="AW9" s="345" t="s">
        <v>347</v>
      </c>
      <c r="AX9" s="345" t="s">
        <v>293</v>
      </c>
      <c r="AY9" s="345" t="s">
        <v>294</v>
      </c>
      <c r="AZ9" s="345" t="s">
        <v>295</v>
      </c>
      <c r="BA9" s="345" t="s">
        <v>296</v>
      </c>
      <c r="BB9" s="345" t="s">
        <v>297</v>
      </c>
      <c r="BD9" s="371" t="s">
        <v>291</v>
      </c>
      <c r="BE9" s="371" t="s">
        <v>396</v>
      </c>
      <c r="BF9" s="371" t="s">
        <v>347</v>
      </c>
      <c r="BG9" s="371" t="s">
        <v>293</v>
      </c>
      <c r="BH9" s="371" t="s">
        <v>294</v>
      </c>
      <c r="BI9" s="371" t="s">
        <v>295</v>
      </c>
      <c r="BJ9" s="371" t="s">
        <v>296</v>
      </c>
      <c r="BK9" s="371" t="s">
        <v>297</v>
      </c>
      <c r="BM9" s="362" t="s">
        <v>291</v>
      </c>
      <c r="BN9" s="362" t="s">
        <v>396</v>
      </c>
      <c r="BO9" s="362" t="s">
        <v>347</v>
      </c>
      <c r="BP9" s="362" t="s">
        <v>293</v>
      </c>
      <c r="BQ9" s="362" t="s">
        <v>294</v>
      </c>
      <c r="BR9" s="362" t="s">
        <v>295</v>
      </c>
      <c r="BS9" s="362" t="s">
        <v>296</v>
      </c>
      <c r="BT9" s="362" t="s">
        <v>297</v>
      </c>
      <c r="BV9" s="333" t="s">
        <v>291</v>
      </c>
      <c r="BW9" s="333" t="s">
        <v>396</v>
      </c>
      <c r="BX9" s="333" t="s">
        <v>347</v>
      </c>
      <c r="BY9" s="333" t="s">
        <v>293</v>
      </c>
      <c r="BZ9" s="333" t="s">
        <v>294</v>
      </c>
      <c r="CA9" s="333" t="s">
        <v>295</v>
      </c>
      <c r="CB9" s="333" t="s">
        <v>296</v>
      </c>
      <c r="CC9" s="333" t="s">
        <v>297</v>
      </c>
      <c r="CE9" s="332" t="s">
        <v>291</v>
      </c>
      <c r="CF9" s="332" t="s">
        <v>396</v>
      </c>
      <c r="CG9" s="332" t="s">
        <v>347</v>
      </c>
      <c r="CH9" s="332" t="s">
        <v>293</v>
      </c>
      <c r="CI9" s="332" t="s">
        <v>294</v>
      </c>
      <c r="CJ9" s="332" t="s">
        <v>295</v>
      </c>
      <c r="CK9" s="332" t="s">
        <v>296</v>
      </c>
      <c r="CL9" s="332" t="s">
        <v>297</v>
      </c>
      <c r="CN9" s="329" t="s">
        <v>291</v>
      </c>
      <c r="CO9" s="329" t="s">
        <v>396</v>
      </c>
      <c r="CP9" s="329" t="s">
        <v>347</v>
      </c>
      <c r="CQ9" s="329" t="s">
        <v>293</v>
      </c>
      <c r="CR9" s="329" t="s">
        <v>294</v>
      </c>
      <c r="CS9" s="329" t="s">
        <v>295</v>
      </c>
      <c r="CT9" s="329" t="s">
        <v>296</v>
      </c>
      <c r="CU9" s="329" t="s">
        <v>297</v>
      </c>
      <c r="CW9" s="327" t="s">
        <v>291</v>
      </c>
      <c r="CX9" s="327" t="s">
        <v>396</v>
      </c>
      <c r="CY9" s="327" t="s">
        <v>347</v>
      </c>
      <c r="CZ9" s="327" t="s">
        <v>293</v>
      </c>
      <c r="DA9" s="327" t="s">
        <v>294</v>
      </c>
      <c r="DB9" s="327" t="s">
        <v>295</v>
      </c>
      <c r="DC9" s="327" t="s">
        <v>296</v>
      </c>
      <c r="DD9" s="327" t="s">
        <v>297</v>
      </c>
      <c r="DF9" s="324" t="s">
        <v>291</v>
      </c>
      <c r="DG9" s="324" t="s">
        <v>396</v>
      </c>
      <c r="DH9" s="324" t="s">
        <v>347</v>
      </c>
      <c r="DI9" s="324" t="s">
        <v>293</v>
      </c>
      <c r="DJ9" s="324" t="s">
        <v>294</v>
      </c>
      <c r="DK9" s="324" t="s">
        <v>295</v>
      </c>
      <c r="DL9" s="324" t="s">
        <v>296</v>
      </c>
      <c r="DM9" s="324" t="s">
        <v>297</v>
      </c>
      <c r="DO9" s="310" t="s">
        <v>291</v>
      </c>
      <c r="DP9" s="310" t="s">
        <v>396</v>
      </c>
      <c r="DQ9" s="310" t="s">
        <v>347</v>
      </c>
      <c r="DR9" s="310" t="s">
        <v>293</v>
      </c>
      <c r="DS9" s="310" t="s">
        <v>294</v>
      </c>
      <c r="DT9" s="310" t="s">
        <v>295</v>
      </c>
      <c r="DU9" s="310" t="s">
        <v>296</v>
      </c>
      <c r="DV9" s="310" t="s">
        <v>297</v>
      </c>
      <c r="DX9" s="215" t="s">
        <v>291</v>
      </c>
      <c r="DY9" s="323" t="s">
        <v>396</v>
      </c>
      <c r="DZ9" s="215" t="s">
        <v>347</v>
      </c>
      <c r="EA9" s="215" t="s">
        <v>293</v>
      </c>
      <c r="EB9" s="215" t="s">
        <v>294</v>
      </c>
      <c r="EC9" s="215" t="s">
        <v>295</v>
      </c>
      <c r="ED9" s="215" t="s">
        <v>296</v>
      </c>
      <c r="EE9" s="215" t="s">
        <v>297</v>
      </c>
      <c r="EG9" s="202" t="s">
        <v>291</v>
      </c>
      <c r="EH9" s="323" t="s">
        <v>396</v>
      </c>
      <c r="EI9" s="202" t="s">
        <v>347</v>
      </c>
      <c r="EJ9" s="202" t="s">
        <v>293</v>
      </c>
      <c r="EK9" s="202" t="s">
        <v>294</v>
      </c>
      <c r="EL9" s="202" t="s">
        <v>295</v>
      </c>
      <c r="EM9" s="202" t="s">
        <v>296</v>
      </c>
      <c r="EN9" s="202" t="s">
        <v>297</v>
      </c>
      <c r="EP9" s="195" t="s">
        <v>291</v>
      </c>
      <c r="EQ9" s="195" t="s">
        <v>292</v>
      </c>
      <c r="ER9" s="323" t="s">
        <v>396</v>
      </c>
      <c r="ES9" s="195" t="s">
        <v>347</v>
      </c>
      <c r="ET9" s="195" t="s">
        <v>293</v>
      </c>
      <c r="EU9" s="195" t="s">
        <v>294</v>
      </c>
      <c r="EV9" s="195" t="s">
        <v>295</v>
      </c>
      <c r="EW9" s="195" t="s">
        <v>296</v>
      </c>
      <c r="EX9" s="363" t="s">
        <v>297</v>
      </c>
      <c r="EZ9" s="162" t="s">
        <v>291</v>
      </c>
      <c r="FA9" s="162" t="s">
        <v>292</v>
      </c>
      <c r="FB9" s="323" t="s">
        <v>396</v>
      </c>
      <c r="FC9" s="201" t="s">
        <v>347</v>
      </c>
      <c r="FD9" s="162" t="s">
        <v>293</v>
      </c>
      <c r="FE9" s="162" t="s">
        <v>294</v>
      </c>
      <c r="FF9" s="162" t="s">
        <v>295</v>
      </c>
      <c r="FG9" s="162" t="s">
        <v>296</v>
      </c>
      <c r="FH9" s="162" t="s">
        <v>297</v>
      </c>
      <c r="FJ9" s="162" t="s">
        <v>291</v>
      </c>
      <c r="FK9" s="162" t="s">
        <v>292</v>
      </c>
      <c r="FL9" s="323" t="s">
        <v>396</v>
      </c>
      <c r="FM9" s="201" t="s">
        <v>347</v>
      </c>
      <c r="FN9" s="162" t="s">
        <v>293</v>
      </c>
      <c r="FO9" s="162" t="s">
        <v>294</v>
      </c>
      <c r="FP9" s="162" t="s">
        <v>295</v>
      </c>
      <c r="FQ9" s="162" t="s">
        <v>296</v>
      </c>
      <c r="FR9" s="162" t="s">
        <v>297</v>
      </c>
      <c r="FT9" s="162" t="s">
        <v>291</v>
      </c>
      <c r="FU9" s="162" t="s">
        <v>292</v>
      </c>
      <c r="FV9" s="323" t="s">
        <v>396</v>
      </c>
      <c r="FW9" s="201" t="s">
        <v>347</v>
      </c>
      <c r="FX9" s="162" t="s">
        <v>293</v>
      </c>
      <c r="FY9" s="162" t="s">
        <v>294</v>
      </c>
      <c r="FZ9" s="162" t="s">
        <v>298</v>
      </c>
      <c r="GA9" s="162" t="s">
        <v>296</v>
      </c>
      <c r="GB9" s="162" t="s">
        <v>297</v>
      </c>
      <c r="GD9" s="162" t="s">
        <v>291</v>
      </c>
      <c r="GE9" s="162" t="s">
        <v>292</v>
      </c>
      <c r="GF9" s="323" t="s">
        <v>396</v>
      </c>
      <c r="GG9" s="201" t="s">
        <v>347</v>
      </c>
      <c r="GH9" s="162" t="s">
        <v>293</v>
      </c>
      <c r="GI9" s="162" t="s">
        <v>294</v>
      </c>
      <c r="GJ9" s="162" t="s">
        <v>298</v>
      </c>
      <c r="GK9" s="162" t="s">
        <v>296</v>
      </c>
      <c r="GL9" s="162" t="s">
        <v>297</v>
      </c>
      <c r="GN9" s="162" t="s">
        <v>291</v>
      </c>
      <c r="GO9" s="162" t="s">
        <v>292</v>
      </c>
      <c r="GP9" s="323" t="s">
        <v>396</v>
      </c>
      <c r="GQ9" s="201" t="s">
        <v>347</v>
      </c>
      <c r="GR9" s="162" t="s">
        <v>293</v>
      </c>
      <c r="GS9" s="162" t="s">
        <v>294</v>
      </c>
      <c r="GT9" s="162" t="s">
        <v>298</v>
      </c>
      <c r="GU9" s="162" t="s">
        <v>296</v>
      </c>
      <c r="GV9" s="162" t="s">
        <v>297</v>
      </c>
      <c r="GW9" s="363" t="s">
        <v>143</v>
      </c>
      <c r="GY9" s="162" t="s">
        <v>291</v>
      </c>
      <c r="GZ9" s="162" t="s">
        <v>292</v>
      </c>
      <c r="HA9" s="323" t="s">
        <v>396</v>
      </c>
      <c r="HB9" s="201" t="s">
        <v>347</v>
      </c>
      <c r="HC9" s="162" t="s">
        <v>293</v>
      </c>
      <c r="HD9" s="162" t="s">
        <v>294</v>
      </c>
      <c r="HE9" s="162" t="s">
        <v>298</v>
      </c>
      <c r="HF9" s="162" t="s">
        <v>296</v>
      </c>
      <c r="HG9" s="162" t="s">
        <v>297</v>
      </c>
      <c r="HH9" s="363" t="s">
        <v>143</v>
      </c>
      <c r="HJ9" s="162" t="s">
        <v>291</v>
      </c>
      <c r="HK9" s="162" t="s">
        <v>292</v>
      </c>
      <c r="HL9" s="323" t="s">
        <v>396</v>
      </c>
      <c r="HM9" s="201" t="s">
        <v>347</v>
      </c>
      <c r="HN9" s="162" t="s">
        <v>293</v>
      </c>
      <c r="HO9" s="162" t="s">
        <v>294</v>
      </c>
      <c r="HP9" s="162" t="s">
        <v>298</v>
      </c>
      <c r="HQ9" s="162" t="s">
        <v>296</v>
      </c>
      <c r="HR9" s="162" t="s">
        <v>297</v>
      </c>
      <c r="HS9" s="363" t="s">
        <v>143</v>
      </c>
      <c r="HU9" s="162" t="s">
        <v>291</v>
      </c>
      <c r="HV9" s="162" t="s">
        <v>292</v>
      </c>
      <c r="HW9" s="323" t="s">
        <v>396</v>
      </c>
      <c r="HX9" s="201" t="s">
        <v>347</v>
      </c>
      <c r="HY9" s="162" t="s">
        <v>293</v>
      </c>
      <c r="HZ9" s="162" t="s">
        <v>294</v>
      </c>
      <c r="IA9" s="162" t="s">
        <v>298</v>
      </c>
      <c r="IB9" s="162" t="s">
        <v>296</v>
      </c>
      <c r="IC9" s="162" t="s">
        <v>297</v>
      </c>
      <c r="ID9" s="363" t="s">
        <v>143</v>
      </c>
    </row>
    <row r="10" spans="1:238" s="168" customFormat="1">
      <c r="A10" s="164" t="s">
        <v>35</v>
      </c>
      <c r="B10" s="166">
        <v>677.84120476000032</v>
      </c>
      <c r="C10" s="166">
        <v>111.9444503400001</v>
      </c>
      <c r="D10" s="166">
        <v>476.93956924999992</v>
      </c>
      <c r="E10" s="166">
        <v>-397.48158151000018</v>
      </c>
      <c r="F10" s="167">
        <v>869.24364284000023</v>
      </c>
      <c r="G10" s="166">
        <v>1303.1930789299993</v>
      </c>
      <c r="H10" s="166">
        <v>-190.83385586999907</v>
      </c>
      <c r="I10" s="167">
        <v>1981.6028659000006</v>
      </c>
      <c r="J10" s="165"/>
      <c r="K10" s="166">
        <v>633.73993640000117</v>
      </c>
      <c r="L10" s="166">
        <v>85.392957670000044</v>
      </c>
      <c r="M10" s="166">
        <v>796.9841858599998</v>
      </c>
      <c r="N10" s="166">
        <v>-336.27448181000011</v>
      </c>
      <c r="O10" s="167">
        <v>1179.8425981200007</v>
      </c>
      <c r="P10" s="166">
        <v>1542.6963000500029</v>
      </c>
      <c r="Q10" s="166">
        <v>-622.9357087800006</v>
      </c>
      <c r="R10" s="167">
        <v>2099.6031893900026</v>
      </c>
      <c r="S10" s="165"/>
      <c r="T10" s="166">
        <v>761.11988031000089</v>
      </c>
      <c r="U10" s="166">
        <v>80.016814829999504</v>
      </c>
      <c r="V10" s="166">
        <v>1008.2014556000004</v>
      </c>
      <c r="W10" s="166">
        <v>-408.75311002000035</v>
      </c>
      <c r="X10" s="167">
        <v>1440.5850407200005</v>
      </c>
      <c r="Y10" s="166">
        <v>905.79303159999756</v>
      </c>
      <c r="Z10" s="166">
        <v>-151.61147430999938</v>
      </c>
      <c r="AA10" s="167">
        <v>2194.7665980099987</v>
      </c>
      <c r="AB10" s="165"/>
      <c r="AC10" s="166">
        <v>678.99847238000063</v>
      </c>
      <c r="AD10" s="166">
        <v>77.960308160000181</v>
      </c>
      <c r="AE10" s="166">
        <v>385.02172368999999</v>
      </c>
      <c r="AF10" s="166">
        <v>-372.20065083000003</v>
      </c>
      <c r="AG10" s="167">
        <v>769.77985340000077</v>
      </c>
      <c r="AH10" s="166">
        <v>705.74806550999995</v>
      </c>
      <c r="AI10" s="166">
        <v>-62.077581629999599</v>
      </c>
      <c r="AJ10" s="167">
        <v>1413.4503372800009</v>
      </c>
      <c r="AK10" s="165"/>
      <c r="AL10" s="166">
        <v>447.1433244000001</v>
      </c>
      <c r="AM10" s="166">
        <v>81.558920790000087</v>
      </c>
      <c r="AN10" s="166">
        <v>440.46596219999998</v>
      </c>
      <c r="AO10" s="166">
        <v>-189.22039228</v>
      </c>
      <c r="AP10" s="167">
        <v>779.94781511000019</v>
      </c>
      <c r="AQ10" s="166">
        <v>974.66650000000004</v>
      </c>
      <c r="AR10" s="166">
        <v>-305.3294574199997</v>
      </c>
      <c r="AS10" s="167">
        <v>1449.2848576900005</v>
      </c>
      <c r="AT10" s="165"/>
      <c r="AU10" s="166">
        <v>1092.9194067999995</v>
      </c>
      <c r="AV10" s="166">
        <v>60.60370683999944</v>
      </c>
      <c r="AW10" s="166">
        <v>1280.903595209998</v>
      </c>
      <c r="AX10" s="423">
        <v>-674.18200000000002</v>
      </c>
      <c r="AY10" s="167">
        <v>1760.2447088499969</v>
      </c>
      <c r="AZ10" s="166">
        <v>991.95965000999456</v>
      </c>
      <c r="BA10" s="166">
        <v>-514.0783037499998</v>
      </c>
      <c r="BB10" s="167">
        <v>2238.1260551099913</v>
      </c>
      <c r="BC10" s="165"/>
      <c r="BD10" s="166">
        <v>387.60498347000004</v>
      </c>
      <c r="BE10" s="166">
        <v>59.772147899999993</v>
      </c>
      <c r="BF10" s="166">
        <v>176.86721459999998</v>
      </c>
      <c r="BG10" s="166">
        <v>-152.41958144</v>
      </c>
      <c r="BH10" s="167">
        <v>471.82476453000004</v>
      </c>
      <c r="BI10" s="166">
        <v>545.484000000008</v>
      </c>
      <c r="BJ10" s="166">
        <v>-84.092916079999995</v>
      </c>
      <c r="BK10" s="167">
        <v>933.21584845000802</v>
      </c>
      <c r="BL10" s="165"/>
      <c r="BM10" s="166">
        <v>330.81329524999899</v>
      </c>
      <c r="BN10" s="166">
        <v>65.510466770000008</v>
      </c>
      <c r="BO10" s="166">
        <v>126.63934168</v>
      </c>
      <c r="BP10" s="166">
        <v>-109.51309358999998</v>
      </c>
      <c r="BQ10" s="167">
        <v>413.45001010999903</v>
      </c>
      <c r="BR10" s="166">
        <v>441.3279</v>
      </c>
      <c r="BS10" s="166">
        <v>-50.407566229999993</v>
      </c>
      <c r="BT10" s="167">
        <v>804.37034387999904</v>
      </c>
      <c r="BU10" s="165"/>
      <c r="BV10" s="166">
        <v>374.36987550999999</v>
      </c>
      <c r="BW10" s="166">
        <v>51.341077459999994</v>
      </c>
      <c r="BX10" s="166">
        <v>397.70202412000003</v>
      </c>
      <c r="BY10" s="166">
        <v>-139.95672317</v>
      </c>
      <c r="BZ10" s="167">
        <v>683.45625391999999</v>
      </c>
      <c r="CA10" s="166">
        <v>808.85378376000108</v>
      </c>
      <c r="CB10" s="166">
        <v>-298.39172525999999</v>
      </c>
      <c r="CC10" s="167">
        <v>1193.9183124200013</v>
      </c>
      <c r="CD10" s="165"/>
      <c r="CE10" s="166">
        <v>374.96424863999999</v>
      </c>
      <c r="CF10" s="166">
        <v>33.937048009999998</v>
      </c>
      <c r="CG10" s="166">
        <v>1332.5564678500014</v>
      </c>
      <c r="CH10" s="166">
        <v>-105.06635717000002</v>
      </c>
      <c r="CI10" s="167">
        <v>1636.3914073300014</v>
      </c>
      <c r="CJ10" s="166">
        <v>833.77794801001403</v>
      </c>
      <c r="CK10" s="166">
        <v>-278.81959866</v>
      </c>
      <c r="CL10" s="167">
        <v>2191.3497566800156</v>
      </c>
      <c r="CM10" s="165"/>
      <c r="CN10" s="166">
        <v>463.25348582999999</v>
      </c>
      <c r="CO10" s="166">
        <v>44.473208869999993</v>
      </c>
      <c r="CP10" s="166">
        <v>487.63660328000003</v>
      </c>
      <c r="CQ10" s="166">
        <v>-125.9686501</v>
      </c>
      <c r="CR10" s="167">
        <v>869.39464787999998</v>
      </c>
      <c r="CS10" s="166">
        <v>975.75026024000204</v>
      </c>
      <c r="CT10" s="166">
        <v>-410.64616838000001</v>
      </c>
      <c r="CU10" s="167">
        <v>1434.4987397400021</v>
      </c>
      <c r="CV10" s="165"/>
      <c r="CW10" s="166">
        <v>366.29180031000004</v>
      </c>
      <c r="CX10" s="166">
        <v>52.978084469999999</v>
      </c>
      <c r="CY10" s="166">
        <v>70.051880730000008</v>
      </c>
      <c r="CZ10" s="166">
        <v>-97.24490376</v>
      </c>
      <c r="DA10" s="167">
        <v>392.07686175000003</v>
      </c>
      <c r="DB10" s="166">
        <v>452.12191905999703</v>
      </c>
      <c r="DC10" s="166">
        <v>-39.99346705</v>
      </c>
      <c r="DD10" s="167">
        <v>804.20531375999701</v>
      </c>
      <c r="DE10" s="165"/>
      <c r="DF10" s="166">
        <v>313.41417942999999</v>
      </c>
      <c r="DG10" s="166">
        <v>43.323361450000007</v>
      </c>
      <c r="DH10" s="166">
        <v>262.21008489000002</v>
      </c>
      <c r="DI10" s="166">
        <v>-53.474492170000005</v>
      </c>
      <c r="DJ10" s="167">
        <v>565.4731336000001</v>
      </c>
      <c r="DK10" s="166">
        <v>664.73388128000192</v>
      </c>
      <c r="DL10" s="166">
        <v>-256.42082668</v>
      </c>
      <c r="DM10" s="167">
        <v>973.78618820000213</v>
      </c>
      <c r="DN10" s="165"/>
      <c r="DO10" s="166">
        <v>308.02315531999898</v>
      </c>
      <c r="DP10" s="166">
        <v>46.245036900000002</v>
      </c>
      <c r="DQ10" s="166">
        <v>485.18544188999903</v>
      </c>
      <c r="DR10" s="166">
        <v>-73.094438990000015</v>
      </c>
      <c r="DS10" s="167">
        <v>766.35919511999805</v>
      </c>
      <c r="DT10" s="166">
        <v>1054.9799995100002</v>
      </c>
      <c r="DU10" s="166">
        <v>-469.28937077999996</v>
      </c>
      <c r="DV10" s="167">
        <v>1352.0498238499983</v>
      </c>
      <c r="DW10" s="165"/>
      <c r="DX10" s="166">
        <v>494.95546894</v>
      </c>
      <c r="DY10" s="166">
        <v>36.223986040001002</v>
      </c>
      <c r="DZ10" s="166">
        <v>472.25117476419234</v>
      </c>
      <c r="EA10" s="166">
        <v>-119.12983495419232</v>
      </c>
      <c r="EB10" s="167">
        <v>884.30079479000096</v>
      </c>
      <c r="EC10" s="166">
        <v>943.49030000000198</v>
      </c>
      <c r="ED10" s="166">
        <v>-407.66275152999992</v>
      </c>
      <c r="EE10" s="167">
        <v>1420.128343260003</v>
      </c>
      <c r="EF10" s="165"/>
      <c r="EG10" s="166">
        <v>641.27255539999999</v>
      </c>
      <c r="EH10" s="166">
        <v>27.294077260000002</v>
      </c>
      <c r="EI10" s="166">
        <v>359.70986276285606</v>
      </c>
      <c r="EJ10" s="166">
        <v>-174.81506058285606</v>
      </c>
      <c r="EK10" s="167">
        <v>853.46143483999992</v>
      </c>
      <c r="EL10" s="166">
        <v>635.27560999998309</v>
      </c>
      <c r="EM10" s="166">
        <v>-238.81193085000001</v>
      </c>
      <c r="EN10" s="167">
        <v>1249.92511398998</v>
      </c>
      <c r="EO10" s="165"/>
      <c r="EP10" s="166">
        <v>520.47490235999999</v>
      </c>
      <c r="EQ10" s="166"/>
      <c r="ER10" s="166">
        <v>25.878733210000004</v>
      </c>
      <c r="ES10" s="166">
        <v>468.3634444104228</v>
      </c>
      <c r="ET10" s="166">
        <v>-110.09477805042279</v>
      </c>
      <c r="EU10" s="167">
        <v>904.62230193000005</v>
      </c>
      <c r="EV10" s="166">
        <v>1047.5685000000001</v>
      </c>
      <c r="EW10" s="166">
        <v>-436.53853292000002</v>
      </c>
      <c r="EX10" s="167">
        <v>1515.6522690100001</v>
      </c>
      <c r="EY10" s="165"/>
      <c r="EZ10" s="166">
        <v>413.71936703999603</v>
      </c>
      <c r="FA10" s="166"/>
      <c r="FB10" s="166">
        <v>21.107435620001002</v>
      </c>
      <c r="FC10" s="166">
        <v>808.57699999999966</v>
      </c>
      <c r="FD10" s="166">
        <v>-77.093351831505302</v>
      </c>
      <c r="FE10" s="167">
        <v>1166.3104508284914</v>
      </c>
      <c r="FF10" s="166">
        <v>995.37958149999997</v>
      </c>
      <c r="FG10" s="166">
        <v>-441.844608049969</v>
      </c>
      <c r="FH10" s="167">
        <v>1719.8454242785201</v>
      </c>
      <c r="FI10" s="165"/>
      <c r="FJ10" s="166">
        <v>387.06417719000001</v>
      </c>
      <c r="FK10" s="166"/>
      <c r="FL10" s="166">
        <v>42.147051130000001</v>
      </c>
      <c r="FM10" s="166">
        <v>88.177210289168158</v>
      </c>
      <c r="FN10" s="166">
        <v>-110.43577052916915</v>
      </c>
      <c r="FO10" s="167">
        <v>406.952668079999</v>
      </c>
      <c r="FP10" s="166">
        <v>593.56200749999994</v>
      </c>
      <c r="FQ10" s="166">
        <v>-27.865537500009992</v>
      </c>
      <c r="FR10" s="167">
        <v>972.64913807998903</v>
      </c>
      <c r="FS10" s="165"/>
      <c r="FT10" s="166">
        <v>473.49201460000097</v>
      </c>
      <c r="FU10" s="166"/>
      <c r="FV10" s="166">
        <v>39.062925329999999</v>
      </c>
      <c r="FW10" s="166">
        <v>133.35200039206154</v>
      </c>
      <c r="FX10" s="166">
        <v>-122.61456039721422</v>
      </c>
      <c r="FY10" s="167">
        <v>523.29237992484832</v>
      </c>
      <c r="FZ10" s="166">
        <v>337.38200000000001</v>
      </c>
      <c r="GA10" s="166">
        <v>-57.994703704869295</v>
      </c>
      <c r="GB10" s="167">
        <v>802.67967621997911</v>
      </c>
      <c r="GC10"/>
      <c r="GD10" s="166">
        <v>255.64098269999894</v>
      </c>
      <c r="GE10" s="166"/>
      <c r="GF10" s="166">
        <v>23.4453478</v>
      </c>
      <c r="GG10" s="166">
        <v>51.003038430661761</v>
      </c>
      <c r="GH10" s="166">
        <v>-22.025989054725471</v>
      </c>
      <c r="GI10" s="167">
        <v>308.06337987593525</v>
      </c>
      <c r="GJ10" s="166">
        <v>728.16800000000001</v>
      </c>
      <c r="GK10" s="166">
        <v>-168.6985592359143</v>
      </c>
      <c r="GL10" s="167">
        <v>867.53282064002099</v>
      </c>
      <c r="GM10"/>
      <c r="GN10" s="166">
        <v>295.75569438999986</v>
      </c>
      <c r="GO10" s="166">
        <v>83.564456339999978</v>
      </c>
      <c r="GP10" s="166">
        <v>-6.7896489688293515</v>
      </c>
      <c r="GQ10" s="166">
        <v>117.71004031748804</v>
      </c>
      <c r="GR10" s="166">
        <v>37.834982159177756</v>
      </c>
      <c r="GS10" s="167">
        <v>444.51106789783631</v>
      </c>
      <c r="GT10" s="166">
        <v>637.30001251187628</v>
      </c>
      <c r="GU10" s="166">
        <v>-127.58016558778337</v>
      </c>
      <c r="GV10" s="167">
        <v>954.23091482192922</v>
      </c>
      <c r="GW10" s="166">
        <v>70.703581219999876</v>
      </c>
      <c r="GX10"/>
      <c r="GY10" s="166">
        <v>377.39699398999988</v>
      </c>
      <c r="GZ10" s="166">
        <v>30.538011890000011</v>
      </c>
      <c r="HA10" s="166">
        <v>26.862249649167001</v>
      </c>
      <c r="HB10" s="166">
        <v>124.97503535188767</v>
      </c>
      <c r="HC10" s="166">
        <v>-104.8302896994183</v>
      </c>
      <c r="HD10" s="167">
        <v>424.40398929163626</v>
      </c>
      <c r="HE10" s="166">
        <v>571.38113889641249</v>
      </c>
      <c r="HF10" s="166">
        <v>-68.4121721716363</v>
      </c>
      <c r="HG10" s="167">
        <v>927.37295601641245</v>
      </c>
      <c r="HH10" s="166">
        <v>0</v>
      </c>
      <c r="HJ10" s="166">
        <v>419.51025678999986</v>
      </c>
      <c r="HK10" s="166">
        <v>84.76217548999999</v>
      </c>
      <c r="HL10" s="166">
        <v>13.804010577450914</v>
      </c>
      <c r="HM10" s="166">
        <v>118.21825534612181</v>
      </c>
      <c r="HN10" s="166">
        <v>-108.92458811876008</v>
      </c>
      <c r="HO10" s="167">
        <v>442.60793459481249</v>
      </c>
      <c r="HP10" s="166">
        <v>440.79350935577486</v>
      </c>
      <c r="HQ10" s="166">
        <v>-153.21959584481533</v>
      </c>
      <c r="HR10" s="167">
        <v>730.18184810577202</v>
      </c>
      <c r="HS10" s="166">
        <v>53.978382619999906</v>
      </c>
      <c r="HU10" s="166">
        <v>342.00492915000018</v>
      </c>
      <c r="HV10" s="166">
        <v>-5.9089054599999944</v>
      </c>
      <c r="HW10" s="166">
        <v>18.707957147450898</v>
      </c>
      <c r="HX10" s="166">
        <v>322.67229066935988</v>
      </c>
      <c r="HY10" s="166">
        <v>-135.9649666320509</v>
      </c>
      <c r="HZ10" s="167">
        <v>547.42021033475999</v>
      </c>
      <c r="IA10" s="166">
        <v>628.00615946175583</v>
      </c>
      <c r="IB10" s="166">
        <v>-235.53148524475677</v>
      </c>
      <c r="IC10" s="167">
        <v>939.89488455175888</v>
      </c>
      <c r="ID10" s="166">
        <v>92.846174249999976</v>
      </c>
    </row>
    <row r="11" spans="1:238" s="168" customFormat="1" collapsed="1">
      <c r="A11" s="169" t="s">
        <v>299</v>
      </c>
      <c r="B11" s="170">
        <v>21.986944809999837</v>
      </c>
      <c r="C11" s="170">
        <v>-14.397278189999815</v>
      </c>
      <c r="D11" s="170">
        <v>-515.65078429999983</v>
      </c>
      <c r="E11" s="170">
        <v>397.48158151000018</v>
      </c>
      <c r="F11" s="171">
        <v>-110.57953616999964</v>
      </c>
      <c r="G11" s="170">
        <v>66.159374539999988</v>
      </c>
      <c r="H11" s="170">
        <v>190.83385586999907</v>
      </c>
      <c r="I11" s="171">
        <v>146.41369423999942</v>
      </c>
      <c r="K11" s="170">
        <v>44.594541029999959</v>
      </c>
      <c r="L11" s="170">
        <v>-12.596332960000046</v>
      </c>
      <c r="M11" s="170">
        <v>-860.84418873999982</v>
      </c>
      <c r="N11" s="170">
        <v>336.27448181000011</v>
      </c>
      <c r="O11" s="171">
        <v>-492.57149885999979</v>
      </c>
      <c r="P11" s="170">
        <v>-459.02474999000037</v>
      </c>
      <c r="Q11" s="170">
        <v>622.9357087800006</v>
      </c>
      <c r="R11" s="171">
        <v>-328.66054006999957</v>
      </c>
      <c r="T11" s="170">
        <v>128.49271000999994</v>
      </c>
      <c r="U11" s="170">
        <v>21.540844010000207</v>
      </c>
      <c r="V11" s="170">
        <v>-1102.3487284000003</v>
      </c>
      <c r="W11" s="170">
        <v>408.75311002000035</v>
      </c>
      <c r="X11" s="171">
        <v>-543.56206435999979</v>
      </c>
      <c r="Y11" s="170">
        <v>-37.220854059992718</v>
      </c>
      <c r="Z11" s="170">
        <v>151.61147430999938</v>
      </c>
      <c r="AA11" s="171">
        <v>-429.1714441099931</v>
      </c>
      <c r="AC11" s="170">
        <v>-36.771086690000089</v>
      </c>
      <c r="AD11" s="170">
        <v>20.72867359999999</v>
      </c>
      <c r="AE11" s="170">
        <v>-436.10235550999965</v>
      </c>
      <c r="AF11" s="170">
        <v>372.20065083000003</v>
      </c>
      <c r="AG11" s="171">
        <v>-79.944117769999707</v>
      </c>
      <c r="AH11" s="170">
        <v>72.042850009998389</v>
      </c>
      <c r="AI11" s="170">
        <v>62.077581629999599</v>
      </c>
      <c r="AJ11" s="171">
        <v>54.176313869998282</v>
      </c>
      <c r="AL11" s="170">
        <v>-38.026159319999579</v>
      </c>
      <c r="AM11" s="170">
        <v>13.480919590000035</v>
      </c>
      <c r="AN11" s="170">
        <v>-491.41712857999977</v>
      </c>
      <c r="AO11" s="170">
        <v>189.22039228</v>
      </c>
      <c r="AP11" s="171">
        <v>-326.74197602999931</v>
      </c>
      <c r="AQ11" s="170">
        <v>-88.070000000000178</v>
      </c>
      <c r="AR11" s="170">
        <v>305.3294574199997</v>
      </c>
      <c r="AS11" s="171">
        <v>-109.48251860999977</v>
      </c>
      <c r="AU11" s="170">
        <v>-870.76001340000084</v>
      </c>
      <c r="AV11" s="170">
        <v>-9.2764254900000545</v>
      </c>
      <c r="AW11" s="170">
        <v>-1309.8810498299999</v>
      </c>
      <c r="AX11" s="170">
        <v>674.18200000000002</v>
      </c>
      <c r="AY11" s="171">
        <v>-1515.7354887200006</v>
      </c>
      <c r="AZ11" s="170">
        <v>-160.23250000000218</v>
      </c>
      <c r="BA11" s="170">
        <v>514.0783037499998</v>
      </c>
      <c r="BB11" s="171">
        <v>-1161.8896849700029</v>
      </c>
      <c r="BD11" s="170">
        <v>29.813165990000005</v>
      </c>
      <c r="BE11" s="170">
        <v>9.8220244500000025</v>
      </c>
      <c r="BF11" s="170">
        <v>-216.77928782999999</v>
      </c>
      <c r="BG11" s="170">
        <v>152.41958144</v>
      </c>
      <c r="BH11" s="171">
        <v>-24.724515949999983</v>
      </c>
      <c r="BI11" s="170">
        <v>169.58250000000001</v>
      </c>
      <c r="BJ11" s="170">
        <v>84.092916079999995</v>
      </c>
      <c r="BK11" s="171">
        <v>228.95090013000004</v>
      </c>
      <c r="BM11" s="170">
        <v>14.141637340000001</v>
      </c>
      <c r="BN11" s="170">
        <v>-6.548560740000001</v>
      </c>
      <c r="BO11" s="170">
        <v>-153.76651874000001</v>
      </c>
      <c r="BP11" s="170">
        <v>109.51309358999998</v>
      </c>
      <c r="BQ11" s="171">
        <v>-36.660348550000037</v>
      </c>
      <c r="BR11" s="170">
        <v>49.632500010000001</v>
      </c>
      <c r="BS11" s="170">
        <v>50.407566229999993</v>
      </c>
      <c r="BT11" s="171">
        <v>63.379717689999957</v>
      </c>
      <c r="BV11" s="170">
        <v>9.8278422200000009</v>
      </c>
      <c r="BW11" s="170">
        <v>16.488403170000002</v>
      </c>
      <c r="BX11" s="170">
        <v>-429.67365720999993</v>
      </c>
      <c r="BY11" s="170">
        <v>139.95672317</v>
      </c>
      <c r="BZ11" s="171">
        <v>-263.40068864999989</v>
      </c>
      <c r="CA11" s="170">
        <v>50.220999990000003</v>
      </c>
      <c r="CB11" s="170">
        <v>298.39172525999999</v>
      </c>
      <c r="CC11" s="171">
        <v>85.21203660000009</v>
      </c>
      <c r="CE11" s="170">
        <v>63.439199419999994</v>
      </c>
      <c r="CF11" s="170">
        <v>12.290977660000001</v>
      </c>
      <c r="CG11" s="170">
        <v>-1362.8250597400001</v>
      </c>
      <c r="CH11" s="170">
        <v>105.06635717000002</v>
      </c>
      <c r="CI11" s="171">
        <v>-1182.0285254900002</v>
      </c>
      <c r="CJ11" s="170">
        <v>-51.46</v>
      </c>
      <c r="CK11" s="170">
        <v>278.81959866</v>
      </c>
      <c r="CL11" s="171">
        <v>-954.66892683000026</v>
      </c>
      <c r="CN11" s="170">
        <v>31.117585910000003</v>
      </c>
      <c r="CO11" s="170">
        <v>11.688539879999999</v>
      </c>
      <c r="CP11" s="170">
        <v>-522.77245520000008</v>
      </c>
      <c r="CQ11" s="170">
        <v>125.9686501</v>
      </c>
      <c r="CR11" s="171">
        <v>-353.99767931000008</v>
      </c>
      <c r="CS11" s="170">
        <v>15.028499999999999</v>
      </c>
      <c r="CT11" s="170">
        <v>410.64616838000001</v>
      </c>
      <c r="CU11" s="171">
        <v>71.676989069999934</v>
      </c>
      <c r="CW11" s="170">
        <v>26.327371540000001</v>
      </c>
      <c r="CX11" s="170">
        <v>9.1277121199999982</v>
      </c>
      <c r="CY11" s="170">
        <v>-121.45436485000002</v>
      </c>
      <c r="CZ11" s="170">
        <v>97.24490376</v>
      </c>
      <c r="DA11" s="171">
        <v>11.245622569999981</v>
      </c>
      <c r="DB11" s="170">
        <v>102.93704685000002</v>
      </c>
      <c r="DC11" s="170">
        <v>39.99346705</v>
      </c>
      <c r="DD11" s="171">
        <v>154.17613646999999</v>
      </c>
      <c r="DF11" s="170">
        <v>11.560985259999999</v>
      </c>
      <c r="DG11" s="170">
        <v>6.5088595199999988</v>
      </c>
      <c r="DH11" s="170">
        <v>-296.83639605999991</v>
      </c>
      <c r="DI11" s="170">
        <v>53.474492170000005</v>
      </c>
      <c r="DJ11" s="171">
        <v>-225.29205910999991</v>
      </c>
      <c r="DK11" s="170">
        <v>124.70224315</v>
      </c>
      <c r="DL11" s="170">
        <v>256.42082668</v>
      </c>
      <c r="DM11" s="171">
        <v>155.83101072000011</v>
      </c>
      <c r="DO11" s="170">
        <v>55.187201770000001</v>
      </c>
      <c r="DP11" s="170">
        <v>7.4834410699999996</v>
      </c>
      <c r="DQ11" s="170">
        <v>-515.01131069000098</v>
      </c>
      <c r="DR11" s="170">
        <v>73.094438990000015</v>
      </c>
      <c r="DS11" s="171">
        <v>-379.246228860001</v>
      </c>
      <c r="DT11" s="170">
        <v>-227.86149999999998</v>
      </c>
      <c r="DU11" s="170">
        <v>469.28937077999996</v>
      </c>
      <c r="DV11" s="171">
        <v>-137.81835808000091</v>
      </c>
      <c r="DX11" s="170">
        <v>15.230162350000002</v>
      </c>
      <c r="DY11" s="170">
        <v>4.8720667899999999</v>
      </c>
      <c r="DZ11" s="170">
        <v>-502.94746384419221</v>
      </c>
      <c r="EA11" s="170">
        <v>119.12983495419232</v>
      </c>
      <c r="EB11" s="171">
        <v>-363.71539974999985</v>
      </c>
      <c r="EC11" s="170">
        <v>-156.30000000000001</v>
      </c>
      <c r="ED11" s="170">
        <v>407.7</v>
      </c>
      <c r="EE11" s="171">
        <v>-112.31539974999993</v>
      </c>
      <c r="EG11" s="170">
        <v>14.304294460000001</v>
      </c>
      <c r="EH11" s="170">
        <v>6.1231581100000003</v>
      </c>
      <c r="EI11" s="170">
        <v>-400.1364665928561</v>
      </c>
      <c r="EJ11" s="170">
        <v>174.81506058285606</v>
      </c>
      <c r="EK11" s="171">
        <v>-204.89395344000002</v>
      </c>
      <c r="EL11" s="170">
        <v>62.908390000016901</v>
      </c>
      <c r="EM11" s="170">
        <v>238.81193085000001</v>
      </c>
      <c r="EN11" s="171">
        <v>96.8263674100169</v>
      </c>
      <c r="EP11" s="170">
        <v>14.31978054</v>
      </c>
      <c r="EQ11" s="170"/>
      <c r="ER11" s="170">
        <v>1.7839229700000003</v>
      </c>
      <c r="ES11" s="170">
        <v>-522.68630012042274</v>
      </c>
      <c r="ET11" s="170">
        <v>110.09477805042279</v>
      </c>
      <c r="EU11" s="171">
        <v>-396.48781855999994</v>
      </c>
      <c r="EV11" s="170">
        <v>-145.79050000000001</v>
      </c>
      <c r="EW11" s="170">
        <v>436.53853292000002</v>
      </c>
      <c r="EX11" s="171">
        <v>-105.73978563999999</v>
      </c>
      <c r="EZ11" s="170">
        <v>37.425766860000003</v>
      </c>
      <c r="FA11" s="170"/>
      <c r="FB11" s="170">
        <v>5.0158229722121099</v>
      </c>
      <c r="FC11" s="170">
        <v>-828.28785952221165</v>
      </c>
      <c r="FD11" s="170">
        <v>77.093351831505302</v>
      </c>
      <c r="FE11" s="171">
        <v>-708.75291785849424</v>
      </c>
      <c r="FF11" s="170">
        <v>11.593418500000308</v>
      </c>
      <c r="FG11" s="170">
        <v>441.844608049969</v>
      </c>
      <c r="FH11" s="171">
        <v>-255.31489130852501</v>
      </c>
      <c r="FJ11" s="170">
        <v>19.361065249999999</v>
      </c>
      <c r="FK11" s="170"/>
      <c r="FL11" s="170">
        <v>3.1343237300000002</v>
      </c>
      <c r="FM11" s="170">
        <v>-109.74638275916917</v>
      </c>
      <c r="FN11" s="170">
        <v>110.43577052916915</v>
      </c>
      <c r="FO11" s="171">
        <v>23.184776749999983</v>
      </c>
      <c r="FP11" s="170">
        <v>-34.974507499999987</v>
      </c>
      <c r="FQ11" s="170">
        <v>27.865537500009992</v>
      </c>
      <c r="FR11" s="171">
        <v>16.075806750009988</v>
      </c>
      <c r="FT11" s="170">
        <v>11.066567610000002</v>
      </c>
      <c r="FU11" s="170"/>
      <c r="FV11" s="170">
        <v>6.4503037634999991</v>
      </c>
      <c r="FW11" s="170">
        <v>-168.12118047556152</v>
      </c>
      <c r="FX11" s="170">
        <v>122.61456039721422</v>
      </c>
      <c r="FY11" s="171">
        <v>-27.989748704847287</v>
      </c>
      <c r="FZ11" s="170">
        <v>54.2545</v>
      </c>
      <c r="GA11" s="170">
        <v>57.994703704869295</v>
      </c>
      <c r="GB11" s="171">
        <v>84.259455000022001</v>
      </c>
      <c r="GC11"/>
      <c r="GD11" s="170">
        <v>13.525745449999999</v>
      </c>
      <c r="GE11" s="170"/>
      <c r="GF11" s="170">
        <v>10.894581719</v>
      </c>
      <c r="GG11" s="170">
        <v>-180.63535261966177</v>
      </c>
      <c r="GH11" s="170">
        <v>22.025989054725471</v>
      </c>
      <c r="GI11" s="171">
        <v>-134.18903639593631</v>
      </c>
      <c r="GJ11" s="170">
        <v>-81.813000000000002</v>
      </c>
      <c r="GK11" s="170">
        <v>168.6985592359143</v>
      </c>
      <c r="GL11" s="171">
        <v>-47.303477160022027</v>
      </c>
      <c r="GM11"/>
      <c r="GN11" s="170">
        <v>19.072172099999989</v>
      </c>
      <c r="GO11" s="170">
        <v>-65.865265220000012</v>
      </c>
      <c r="GP11" s="170">
        <v>6.0027377826821651</v>
      </c>
      <c r="GQ11" s="170">
        <v>-146.71500690813403</v>
      </c>
      <c r="GR11" s="170">
        <v>-37.834982159177756</v>
      </c>
      <c r="GS11" s="171">
        <v>-159.47507918462964</v>
      </c>
      <c r="GT11" s="170">
        <v>50.72848748812374</v>
      </c>
      <c r="GU11" s="170">
        <v>127.58016558778337</v>
      </c>
      <c r="GV11" s="171">
        <v>18.833573891277467</v>
      </c>
      <c r="GW11" s="170">
        <v>4.7839397400000001</v>
      </c>
      <c r="GX11"/>
      <c r="GY11" s="170">
        <v>19.342150200000003</v>
      </c>
      <c r="GZ11" s="170">
        <v>-17.716752110000002</v>
      </c>
      <c r="HA11" s="170">
        <v>8.1008909481795204</v>
      </c>
      <c r="HB11" s="170">
        <v>-151.97902148188768</v>
      </c>
      <c r="HC11" s="170">
        <v>104.8302896994183</v>
      </c>
      <c r="HD11" s="171">
        <v>-19.705690634289851</v>
      </c>
      <c r="HE11" s="170">
        <v>39.966361103587502</v>
      </c>
      <c r="HF11" s="170">
        <v>68.4121721716363</v>
      </c>
      <c r="HG11" s="171">
        <v>88.672842640933951</v>
      </c>
      <c r="HH11" s="170">
        <v>90.46051321999991</v>
      </c>
      <c r="HJ11" s="170">
        <v>10.395367590000005</v>
      </c>
      <c r="HK11" s="170">
        <v>-65.755429419999999</v>
      </c>
      <c r="HL11" s="170">
        <v>12.982359823700872</v>
      </c>
      <c r="HM11" s="170">
        <v>-252.76094068612184</v>
      </c>
      <c r="HN11" s="170">
        <v>108.92458811876008</v>
      </c>
      <c r="HO11" s="171">
        <v>-120.45862515366088</v>
      </c>
      <c r="HP11" s="170">
        <v>10.696490644225101</v>
      </c>
      <c r="HQ11" s="170">
        <v>153.21959584481533</v>
      </c>
      <c r="HR11" s="171">
        <v>43.457461335379548</v>
      </c>
      <c r="HS11" s="170">
        <v>3.1061143300000005</v>
      </c>
      <c r="HU11" s="170">
        <v>15.747508379999989</v>
      </c>
      <c r="HV11" s="170">
        <v>25.179259696500004</v>
      </c>
      <c r="HW11" s="170">
        <v>7.355517748181982</v>
      </c>
      <c r="HX11" s="170">
        <v>-342.10466381935987</v>
      </c>
      <c r="HY11" s="170">
        <v>135.9649666320509</v>
      </c>
      <c r="HZ11" s="171">
        <v>-183.036671059127</v>
      </c>
      <c r="IA11" s="170">
        <v>-48.85415946175592</v>
      </c>
      <c r="IB11" s="170">
        <v>235.53148524475677</v>
      </c>
      <c r="IC11" s="171">
        <v>3.6406547238738369</v>
      </c>
      <c r="ID11" s="170">
        <v>-0.2592001900000005</v>
      </c>
    </row>
    <row r="12" spans="1:238" s="168" customFormat="1">
      <c r="A12" s="169" t="s">
        <v>300</v>
      </c>
      <c r="B12" s="170">
        <v>-495.91094689000005</v>
      </c>
      <c r="C12" s="170">
        <v>-80.302966020000014</v>
      </c>
      <c r="D12" s="170">
        <v>-257.30595782999995</v>
      </c>
      <c r="E12" s="170">
        <v>-2E-8</v>
      </c>
      <c r="F12" s="171">
        <v>-833.51987076</v>
      </c>
      <c r="G12" s="170">
        <v>2016.6955465299998</v>
      </c>
      <c r="H12" s="170">
        <v>0</v>
      </c>
      <c r="I12" s="171">
        <v>1183.1756757699998</v>
      </c>
      <c r="K12" s="170">
        <v>-102.10335781000005</v>
      </c>
      <c r="L12" s="170">
        <v>-18.581452400000035</v>
      </c>
      <c r="M12" s="170">
        <v>392.40749727000002</v>
      </c>
      <c r="N12" s="170">
        <v>-24.517118</v>
      </c>
      <c r="O12" s="171">
        <v>247.20556905999993</v>
      </c>
      <c r="P12" s="170">
        <v>-486.68205004000009</v>
      </c>
      <c r="Q12" s="170">
        <v>0</v>
      </c>
      <c r="R12" s="171">
        <v>-239.47648098000016</v>
      </c>
      <c r="T12" s="170">
        <v>44.507590610000015</v>
      </c>
      <c r="U12" s="170">
        <v>-22.639782180000008</v>
      </c>
      <c r="V12" s="170">
        <v>34.700000000000003</v>
      </c>
      <c r="W12" s="170">
        <v>0</v>
      </c>
      <c r="X12" s="171">
        <v>56.567808430000014</v>
      </c>
      <c r="Y12" s="170">
        <v>-292.98212891999998</v>
      </c>
      <c r="Z12" s="170">
        <v>0</v>
      </c>
      <c r="AA12" s="171">
        <v>-236.41432048999997</v>
      </c>
      <c r="AC12" s="170">
        <v>-5.4850889300000336</v>
      </c>
      <c r="AD12" s="170">
        <v>-44.833694630000018</v>
      </c>
      <c r="AE12" s="170">
        <v>-33.460580520000001</v>
      </c>
      <c r="AF12" s="170">
        <v>0</v>
      </c>
      <c r="AG12" s="171">
        <v>-83.77936408000005</v>
      </c>
      <c r="AH12" s="170">
        <v>-629.38000000000011</v>
      </c>
      <c r="AI12" s="170">
        <v>0</v>
      </c>
      <c r="AJ12" s="171">
        <v>-713.15936408000016</v>
      </c>
      <c r="AL12" s="170">
        <v>-98.121667549999984</v>
      </c>
      <c r="AM12" s="170">
        <v>-140.41657016000005</v>
      </c>
      <c r="AN12" s="170">
        <v>-9.0843966999999974</v>
      </c>
      <c r="AO12" s="170">
        <v>-1.2433111000000001</v>
      </c>
      <c r="AP12" s="171">
        <v>-248.86594551000002</v>
      </c>
      <c r="AQ12" s="170">
        <v>1748.0005000000001</v>
      </c>
      <c r="AR12" s="170">
        <v>0</v>
      </c>
      <c r="AS12" s="171">
        <v>1499.13455449</v>
      </c>
      <c r="AU12" s="170">
        <v>-78.52189754000004</v>
      </c>
      <c r="AV12" s="170">
        <v>22.783625040000008</v>
      </c>
      <c r="AW12" s="170">
        <v>-50.7</v>
      </c>
      <c r="AX12" s="170">
        <v>0</v>
      </c>
      <c r="AY12" s="171">
        <v>-106.43827250000004</v>
      </c>
      <c r="AZ12" s="170">
        <v>471.32649999</v>
      </c>
      <c r="BA12" s="170">
        <v>0</v>
      </c>
      <c r="BB12" s="171">
        <v>364.88822748999996</v>
      </c>
      <c r="BD12" s="170">
        <v>137.70927295999999</v>
      </c>
      <c r="BE12" s="170">
        <v>-53.483073540000007</v>
      </c>
      <c r="BF12" s="170">
        <v>-6.6670897399999998</v>
      </c>
      <c r="BG12" s="170">
        <v>0</v>
      </c>
      <c r="BH12" s="171">
        <v>77.559109679999992</v>
      </c>
      <c r="BI12" s="170">
        <v>-886.88386046000005</v>
      </c>
      <c r="BJ12" s="170">
        <v>0</v>
      </c>
      <c r="BK12" s="171">
        <v>-809.32475078000004</v>
      </c>
      <c r="BM12" s="170">
        <v>-13.322999560000023</v>
      </c>
      <c r="BN12" s="170">
        <v>-54.487092529999984</v>
      </c>
      <c r="BO12" s="170">
        <v>-47.297575379999998</v>
      </c>
      <c r="BP12" s="170">
        <v>0</v>
      </c>
      <c r="BQ12" s="171">
        <v>-115.10766747000001</v>
      </c>
      <c r="BR12" s="170">
        <v>-688.91790000000003</v>
      </c>
      <c r="BS12" s="170">
        <v>0</v>
      </c>
      <c r="BT12" s="171">
        <v>-804.02556747000006</v>
      </c>
      <c r="BV12" s="170">
        <v>-39.988411949999993</v>
      </c>
      <c r="BW12" s="170">
        <v>-84.132586779999983</v>
      </c>
      <c r="BX12" s="170">
        <v>1249.2725484999999</v>
      </c>
      <c r="BY12" s="170">
        <v>-19.930898799999998</v>
      </c>
      <c r="BZ12" s="171">
        <v>1105.22065097</v>
      </c>
      <c r="CA12" s="170">
        <v>981.58206273999997</v>
      </c>
      <c r="CB12" s="170">
        <v>0</v>
      </c>
      <c r="CC12" s="171">
        <v>2086.8027137099998</v>
      </c>
      <c r="CE12" s="170">
        <v>-81.273994290000005</v>
      </c>
      <c r="CF12" s="170">
        <v>-8.6117364900000091</v>
      </c>
      <c r="CG12" s="170">
        <v>-69.13958826999999</v>
      </c>
      <c r="CH12" s="170">
        <v>0</v>
      </c>
      <c r="CI12" s="171">
        <v>-159.02531905000001</v>
      </c>
      <c r="CJ12" s="170">
        <v>-167.92044800999997</v>
      </c>
      <c r="CK12" s="170">
        <v>0</v>
      </c>
      <c r="CL12" s="171">
        <v>-326.94576705999998</v>
      </c>
      <c r="CN12" s="170">
        <v>-23.560003009999999</v>
      </c>
      <c r="CO12" s="170">
        <v>-47.214373039999998</v>
      </c>
      <c r="CP12" s="170">
        <v>30.435759340000004</v>
      </c>
      <c r="CQ12" s="170">
        <v>0</v>
      </c>
      <c r="CR12" s="171">
        <v>-40.338616709999997</v>
      </c>
      <c r="CS12" s="170">
        <v>-643.82414272999995</v>
      </c>
      <c r="CT12" s="170">
        <v>0</v>
      </c>
      <c r="CU12" s="171">
        <v>-684.16275943999995</v>
      </c>
      <c r="CW12" s="170">
        <v>-25.967008879999973</v>
      </c>
      <c r="CX12" s="170">
        <v>17.914767989999991</v>
      </c>
      <c r="CY12" s="170">
        <v>27.754583899999997</v>
      </c>
      <c r="CZ12" s="170">
        <v>0</v>
      </c>
      <c r="DA12" s="171">
        <v>19.702343010000014</v>
      </c>
      <c r="DB12" s="170">
        <v>-123.65958342000002</v>
      </c>
      <c r="DC12" s="170">
        <v>0</v>
      </c>
      <c r="DD12" s="171">
        <v>-103.95724041</v>
      </c>
      <c r="DF12" s="170">
        <v>-54.675552490000008</v>
      </c>
      <c r="DG12" s="170">
        <v>-115.48839431000002</v>
      </c>
      <c r="DH12" s="170">
        <v>190.31680147</v>
      </c>
      <c r="DI12" s="170">
        <v>-21.6555003</v>
      </c>
      <c r="DJ12" s="171">
        <v>-1.5026456300000177</v>
      </c>
      <c r="DK12" s="170">
        <v>773.91837556999997</v>
      </c>
      <c r="DL12" s="170">
        <v>0</v>
      </c>
      <c r="DM12" s="171">
        <v>772.41572993999989</v>
      </c>
      <c r="DO12" s="170">
        <v>44.563945269999991</v>
      </c>
      <c r="DP12" s="170">
        <v>56.40133243999999</v>
      </c>
      <c r="DQ12" s="170">
        <v>32.476859149999996</v>
      </c>
      <c r="DR12" s="170">
        <v>-15.321085999999999</v>
      </c>
      <c r="DS12" s="171">
        <v>118.12105085999998</v>
      </c>
      <c r="DT12" s="170">
        <v>-329.49699949999996</v>
      </c>
      <c r="DU12" s="170"/>
      <c r="DV12" s="171">
        <v>-211.37594863999999</v>
      </c>
      <c r="DX12" s="170">
        <v>-6.0630980400000043</v>
      </c>
      <c r="DY12" s="170">
        <v>37.706511640000002</v>
      </c>
      <c r="DZ12" s="170">
        <v>46.612867350000009</v>
      </c>
      <c r="EA12" s="170">
        <v>0</v>
      </c>
      <c r="EB12" s="171">
        <v>78.256280950000004</v>
      </c>
      <c r="EC12" s="170">
        <v>-409.29999999999995</v>
      </c>
      <c r="ED12" s="170">
        <v>0</v>
      </c>
      <c r="EE12" s="171">
        <v>-331.04371904999994</v>
      </c>
      <c r="EG12" s="170">
        <v>-35.969016400000001</v>
      </c>
      <c r="EH12" s="170">
        <v>9.5801436699999982</v>
      </c>
      <c r="EI12" s="170">
        <v>-7.6408029800000037</v>
      </c>
      <c r="EJ12" s="170">
        <v>0</v>
      </c>
      <c r="EK12" s="171">
        <v>-34.029675710000006</v>
      </c>
      <c r="EL12" s="170">
        <v>-525.58100000000002</v>
      </c>
      <c r="EM12" s="170">
        <v>0</v>
      </c>
      <c r="EN12" s="171">
        <v>-559.61067571000001</v>
      </c>
      <c r="EP12" s="170">
        <v>-159.98227059999999</v>
      </c>
      <c r="EQ12" s="170"/>
      <c r="ER12" s="170">
        <v>-106.62040378</v>
      </c>
      <c r="ES12" s="170">
        <v>18.05497500000001</v>
      </c>
      <c r="ET12" s="170">
        <v>0</v>
      </c>
      <c r="EU12" s="171">
        <v>-248.54769937999998</v>
      </c>
      <c r="EV12" s="170">
        <v>908.68449999999996</v>
      </c>
      <c r="EW12" s="170">
        <v>0</v>
      </c>
      <c r="EX12" s="171">
        <v>660.13680062000003</v>
      </c>
      <c r="EZ12" s="170">
        <v>-3.6834558900000096</v>
      </c>
      <c r="FA12" s="170"/>
      <c r="FB12" s="170">
        <v>22.701845956499998</v>
      </c>
      <c r="FC12" s="170">
        <v>-120.28134257649999</v>
      </c>
      <c r="FD12" s="170">
        <v>0</v>
      </c>
      <c r="FE12" s="171">
        <v>-101.26295251000001</v>
      </c>
      <c r="FF12" s="170">
        <v>-302.20099999999996</v>
      </c>
      <c r="FG12" s="170">
        <v>0</v>
      </c>
      <c r="FH12" s="171">
        <v>-403.46395250999996</v>
      </c>
      <c r="FJ12" s="170">
        <v>156.56826130000002</v>
      </c>
      <c r="FK12" s="170"/>
      <c r="FL12" s="170">
        <v>-81.883815819999995</v>
      </c>
      <c r="FM12" s="170">
        <v>-2.2281799700000002</v>
      </c>
      <c r="FN12" s="170">
        <v>0</v>
      </c>
      <c r="FO12" s="171">
        <v>72.456265510000023</v>
      </c>
      <c r="FP12" s="170">
        <v>-635.15650000000005</v>
      </c>
      <c r="FQ12" s="170">
        <v>0</v>
      </c>
      <c r="FR12" s="171">
        <v>-562.70023449000007</v>
      </c>
      <c r="FT12" s="170">
        <v>-3.5067156799999983</v>
      </c>
      <c r="FU12" s="170"/>
      <c r="FV12" s="170">
        <v>41.43872646749999</v>
      </c>
      <c r="FW12" s="170">
        <v>66.124877582500005</v>
      </c>
      <c r="FX12" s="170">
        <v>0</v>
      </c>
      <c r="FY12" s="171">
        <v>104.05688837</v>
      </c>
      <c r="FZ12" s="170">
        <v>-354.63599999999997</v>
      </c>
      <c r="GA12" s="170">
        <v>0</v>
      </c>
      <c r="GB12" s="171">
        <v>-250.57911162999997</v>
      </c>
      <c r="GC12"/>
      <c r="GD12" s="170">
        <v>204.97305152999999</v>
      </c>
      <c r="GE12" s="170"/>
      <c r="GF12" s="170">
        <v>-56.501714206499997</v>
      </c>
      <c r="GG12" s="170">
        <v>-85.943525793500001</v>
      </c>
      <c r="GH12" s="170">
        <v>0</v>
      </c>
      <c r="GI12" s="171">
        <v>62.527811529999994</v>
      </c>
      <c r="GJ12" s="170">
        <v>566.80050000000006</v>
      </c>
      <c r="GK12" s="170">
        <v>0</v>
      </c>
      <c r="GL12" s="171">
        <v>629.32831153000006</v>
      </c>
      <c r="GM12"/>
      <c r="GN12" s="170">
        <v>3.0208420275379395</v>
      </c>
      <c r="GO12" s="170">
        <v>-0.81598139000000447</v>
      </c>
      <c r="GP12" s="170">
        <v>28.194277877317941</v>
      </c>
      <c r="GQ12" s="170">
        <v>-211.01606684763905</v>
      </c>
      <c r="GR12" s="170">
        <v>0</v>
      </c>
      <c r="GS12" s="171">
        <v>-179.80094694278318</v>
      </c>
      <c r="GT12" s="170">
        <v>-67.102500000000006</v>
      </c>
      <c r="GU12" s="170">
        <v>0</v>
      </c>
      <c r="GV12" s="171">
        <v>-246.90344694278321</v>
      </c>
      <c r="GW12" s="170">
        <v>-55.580331000000008</v>
      </c>
      <c r="GX12"/>
      <c r="GY12" s="170">
        <v>-15.304645716400453</v>
      </c>
      <c r="GZ12" s="170">
        <v>-5.8418343799999972</v>
      </c>
      <c r="HA12" s="170">
        <v>-38.828843295538583</v>
      </c>
      <c r="HB12" s="170">
        <v>36.288262748567313</v>
      </c>
      <c r="HC12" s="170">
        <v>0</v>
      </c>
      <c r="HD12" s="171">
        <v>-17.845226263371721</v>
      </c>
      <c r="HE12" s="170">
        <v>-638.04899999999998</v>
      </c>
      <c r="HF12" s="170">
        <v>0</v>
      </c>
      <c r="HG12" s="171">
        <v>-655.89422626337171</v>
      </c>
      <c r="HH12" s="170">
        <v>-46.868957829999999</v>
      </c>
      <c r="HJ12" s="170">
        <v>-45.557838840694103</v>
      </c>
      <c r="HK12" s="170">
        <v>30.339804399999998</v>
      </c>
      <c r="HL12" s="170">
        <v>-8.5143741873488512</v>
      </c>
      <c r="HM12" s="170">
        <v>7.6945592882131031</v>
      </c>
      <c r="HN12" s="170">
        <v>0</v>
      </c>
      <c r="HO12" s="171">
        <v>-46.377653739829853</v>
      </c>
      <c r="HP12" s="170">
        <v>-960.1825</v>
      </c>
      <c r="HQ12" s="170">
        <v>0</v>
      </c>
      <c r="HR12" s="171">
        <v>-1006.5601537398298</v>
      </c>
      <c r="HS12" s="170">
        <v>-40.154564499999999</v>
      </c>
      <c r="HU12" s="170">
        <v>-34.800325839999964</v>
      </c>
      <c r="HV12" s="170">
        <v>7.2015904635001</v>
      </c>
      <c r="HW12" s="170">
        <v>-38.297874527174905</v>
      </c>
      <c r="HX12" s="170">
        <v>-29.88738976296359</v>
      </c>
      <c r="HY12" s="170">
        <v>0</v>
      </c>
      <c r="HZ12" s="171">
        <v>-102.98559013013846</v>
      </c>
      <c r="IA12" s="170">
        <v>822.25450000000001</v>
      </c>
      <c r="IB12" s="170">
        <v>197</v>
      </c>
      <c r="IC12" s="171">
        <v>916.26890986986155</v>
      </c>
      <c r="ID12" s="170">
        <v>-99.787506179999994</v>
      </c>
    </row>
    <row r="13" spans="1:238" s="168" customFormat="1">
      <c r="A13" s="172" t="s">
        <v>301</v>
      </c>
      <c r="B13" s="170">
        <v>10.310487479999953</v>
      </c>
      <c r="C13" s="170">
        <v>2.1307370200000033</v>
      </c>
      <c r="D13" s="170">
        <v>38.928402850000651</v>
      </c>
      <c r="E13" s="170">
        <v>0</v>
      </c>
      <c r="F13" s="171">
        <v>51.369627350000606</v>
      </c>
      <c r="G13" s="170">
        <v>-455.61899999999986</v>
      </c>
      <c r="H13" s="170">
        <v>0</v>
      </c>
      <c r="I13" s="171">
        <v>-404.24937264999926</v>
      </c>
      <c r="K13" s="170">
        <v>23.28782947000003</v>
      </c>
      <c r="L13" s="170">
        <v>2.6715885500000192</v>
      </c>
      <c r="M13" s="170">
        <v>0.68633646000002324</v>
      </c>
      <c r="N13" s="170">
        <v>0</v>
      </c>
      <c r="O13" s="171">
        <v>26.645754480000075</v>
      </c>
      <c r="P13" s="170">
        <v>78.474500000000063</v>
      </c>
      <c r="Q13" s="170">
        <v>0</v>
      </c>
      <c r="R13" s="171">
        <v>105.12025448000014</v>
      </c>
      <c r="T13" s="170">
        <v>32.641227729999976</v>
      </c>
      <c r="U13" s="170">
        <v>4.83854188000001</v>
      </c>
      <c r="V13" s="170">
        <v>14.247272799999788</v>
      </c>
      <c r="W13" s="170">
        <v>0</v>
      </c>
      <c r="X13" s="171">
        <v>51.727042409999768</v>
      </c>
      <c r="Y13" s="170">
        <v>-204.21809291000014</v>
      </c>
      <c r="Z13" s="170">
        <v>0</v>
      </c>
      <c r="AA13" s="171">
        <v>-152.49105050000037</v>
      </c>
      <c r="AC13" s="170">
        <v>29.253923050000015</v>
      </c>
      <c r="AD13" s="170">
        <v>2.9263528100000022</v>
      </c>
      <c r="AE13" s="170">
        <v>14.487212339999701</v>
      </c>
      <c r="AF13" s="170">
        <v>0</v>
      </c>
      <c r="AG13" s="171">
        <v>46.667488199999717</v>
      </c>
      <c r="AH13" s="170">
        <v>-74.796915499999997</v>
      </c>
      <c r="AI13" s="170">
        <v>0</v>
      </c>
      <c r="AJ13" s="171">
        <v>-28.12942730000028</v>
      </c>
      <c r="AL13" s="170">
        <v>22.31873633999999</v>
      </c>
      <c r="AM13" s="170">
        <v>1.55636237000001</v>
      </c>
      <c r="AN13" s="170">
        <v>27.035563080000003</v>
      </c>
      <c r="AO13" s="170">
        <v>0</v>
      </c>
      <c r="AP13" s="171">
        <v>50.910661790000006</v>
      </c>
      <c r="AQ13" s="170">
        <v>-81.057000000000002</v>
      </c>
      <c r="AR13" s="170">
        <v>0</v>
      </c>
      <c r="AS13" s="171">
        <v>-30.146338209999996</v>
      </c>
      <c r="AU13" s="170">
        <v>132.77915359000002</v>
      </c>
      <c r="AV13" s="170">
        <v>-1.456156400000004</v>
      </c>
      <c r="AW13" s="170">
        <v>14.577454619999855</v>
      </c>
      <c r="AX13" s="170">
        <v>0</v>
      </c>
      <c r="AY13" s="171">
        <v>145.90045180999988</v>
      </c>
      <c r="AZ13" s="170">
        <v>-235.75315000000006</v>
      </c>
      <c r="BA13" s="170">
        <v>0</v>
      </c>
      <c r="BB13" s="171">
        <v>-89.852698190000183</v>
      </c>
      <c r="BD13" s="170">
        <v>35.651306920000003</v>
      </c>
      <c r="BE13" s="170">
        <v>-3.24333961</v>
      </c>
      <c r="BF13" s="170">
        <v>12.279162970000002</v>
      </c>
      <c r="BG13" s="170">
        <v>0</v>
      </c>
      <c r="BH13" s="171">
        <v>44.687130280000005</v>
      </c>
      <c r="BI13" s="170">
        <v>-16.290237040000001</v>
      </c>
      <c r="BJ13" s="170">
        <v>0</v>
      </c>
      <c r="BK13" s="171">
        <v>28.396893240000004</v>
      </c>
      <c r="BM13" s="170">
        <v>27.36152727</v>
      </c>
      <c r="BN13" s="170">
        <v>18.153472220000005</v>
      </c>
      <c r="BO13" s="170">
        <v>25.124752440000002</v>
      </c>
      <c r="BP13" s="170">
        <v>0</v>
      </c>
      <c r="BQ13" s="171">
        <v>70.639751930000017</v>
      </c>
      <c r="BR13" s="170">
        <v>9.1704999999999988</v>
      </c>
      <c r="BS13" s="170">
        <v>0</v>
      </c>
      <c r="BT13" s="171">
        <v>79.810251930000021</v>
      </c>
      <c r="BV13" s="170">
        <v>26.963991020000002</v>
      </c>
      <c r="BW13" s="170">
        <v>-16.98053891</v>
      </c>
      <c r="BX13" s="170">
        <v>15.899084590000001</v>
      </c>
      <c r="BY13" s="170">
        <v>0</v>
      </c>
      <c r="BZ13" s="171">
        <v>25.882536700000003</v>
      </c>
      <c r="CA13" s="170">
        <v>-98.847000000000008</v>
      </c>
      <c r="CB13" s="170">
        <v>0</v>
      </c>
      <c r="CC13" s="171">
        <v>-72.964463300000006</v>
      </c>
      <c r="CE13" s="170">
        <v>39.769060189999998</v>
      </c>
      <c r="CF13" s="170">
        <v>-1.1007005599999999</v>
      </c>
      <c r="CG13" s="170">
        <v>16.04852236</v>
      </c>
      <c r="CH13" s="170">
        <v>0</v>
      </c>
      <c r="CI13" s="171">
        <v>54.716881989999997</v>
      </c>
      <c r="CJ13" s="170">
        <v>-3.5529999999999973</v>
      </c>
      <c r="CK13" s="170">
        <v>0</v>
      </c>
      <c r="CL13" s="171">
        <v>51.16388199</v>
      </c>
      <c r="CN13" s="170">
        <v>46.953086950000007</v>
      </c>
      <c r="CO13" s="170">
        <v>0.17765929000000028</v>
      </c>
      <c r="CP13" s="170">
        <v>23.627947379999998</v>
      </c>
      <c r="CQ13" s="170">
        <v>0</v>
      </c>
      <c r="CR13" s="171">
        <v>70.758693620000003</v>
      </c>
      <c r="CS13" s="170">
        <v>-75.372</v>
      </c>
      <c r="CT13" s="170">
        <v>0</v>
      </c>
      <c r="CU13" s="171">
        <v>-4.6133063799999974</v>
      </c>
      <c r="CW13" s="170">
        <v>47.513074709999998</v>
      </c>
      <c r="CX13" s="170">
        <v>-5.0456009999999878E-2</v>
      </c>
      <c r="CY13" s="170">
        <v>27.204971320000002</v>
      </c>
      <c r="CZ13" s="170">
        <v>0</v>
      </c>
      <c r="DA13" s="171">
        <v>74.667590020000006</v>
      </c>
      <c r="DB13" s="170">
        <v>72.478999999999999</v>
      </c>
      <c r="DC13" s="170">
        <v>0</v>
      </c>
      <c r="DD13" s="171">
        <v>147.14659002000002</v>
      </c>
      <c r="DF13" s="170">
        <v>62.117077649999999</v>
      </c>
      <c r="DG13" s="170">
        <v>0.7501905900000001</v>
      </c>
      <c r="DH13" s="170">
        <v>38.30931665</v>
      </c>
      <c r="DI13" s="170">
        <v>0</v>
      </c>
      <c r="DJ13" s="171">
        <v>101.17658489</v>
      </c>
      <c r="DK13" s="170">
        <v>152.36949999999999</v>
      </c>
      <c r="DL13" s="170">
        <v>0</v>
      </c>
      <c r="DM13" s="171">
        <v>253.54608488999997</v>
      </c>
      <c r="DO13" s="170">
        <v>56.112710420000006</v>
      </c>
      <c r="DP13" s="170">
        <v>0.98700449000000001</v>
      </c>
      <c r="DQ13" s="170">
        <v>25.566680330000001</v>
      </c>
      <c r="DR13" s="170">
        <v>0</v>
      </c>
      <c r="DS13" s="171">
        <v>82.66639524</v>
      </c>
      <c r="DT13" s="170">
        <v>167.01599999999999</v>
      </c>
      <c r="DU13" s="170">
        <v>0</v>
      </c>
      <c r="DV13" s="171">
        <v>249.67915402</v>
      </c>
      <c r="DX13" s="170">
        <v>51.313468289999996</v>
      </c>
      <c r="DY13" s="170">
        <v>0.5165660099999998</v>
      </c>
      <c r="DZ13" s="170">
        <v>41.784797220000002</v>
      </c>
      <c r="EA13" s="170">
        <v>0</v>
      </c>
      <c r="EB13" s="171">
        <v>93.614831519999996</v>
      </c>
      <c r="EC13" s="170">
        <v>183.9</v>
      </c>
      <c r="ED13" s="170">
        <v>0</v>
      </c>
      <c r="EE13" s="171">
        <v>277.51483152000003</v>
      </c>
      <c r="EG13" s="170">
        <v>36.902555439999993</v>
      </c>
      <c r="EH13" s="170">
        <v>0.37143562999999996</v>
      </c>
      <c r="EI13" s="170">
        <v>-2.7771938099999995</v>
      </c>
      <c r="EJ13" s="170">
        <v>0</v>
      </c>
      <c r="EK13" s="171">
        <v>34.496797259999994</v>
      </c>
      <c r="EL13" s="170">
        <v>36.933999999999997</v>
      </c>
      <c r="EM13" s="170">
        <v>0</v>
      </c>
      <c r="EN13" s="171">
        <v>71.430797260000006</v>
      </c>
      <c r="EP13" s="170">
        <v>40.915265560000002</v>
      </c>
      <c r="EQ13" s="170"/>
      <c r="ER13" s="170">
        <v>-5.4324870900000004</v>
      </c>
      <c r="ES13" s="170">
        <v>34.802244250000001</v>
      </c>
      <c r="ET13" s="170">
        <v>0</v>
      </c>
      <c r="EU13" s="171">
        <v>70.285022720000001</v>
      </c>
      <c r="EV13" s="170">
        <v>-59.261499999999998</v>
      </c>
      <c r="EW13" s="170">
        <v>0</v>
      </c>
      <c r="EX13" s="171">
        <v>11.023522720000001</v>
      </c>
      <c r="EZ13" s="170">
        <v>48.066236480000001</v>
      </c>
      <c r="FA13" s="170"/>
      <c r="FB13" s="170">
        <v>-3.82402679</v>
      </c>
      <c r="FC13" s="170">
        <v>7.4468877500010002</v>
      </c>
      <c r="FD13" s="170">
        <v>0</v>
      </c>
      <c r="FE13" s="171">
        <v>51.689097440001007</v>
      </c>
      <c r="FF13" s="170">
        <v>-114.7445</v>
      </c>
      <c r="FG13" s="170">
        <v>0</v>
      </c>
      <c r="FH13" s="171">
        <v>-63.055402559998996</v>
      </c>
      <c r="FJ13" s="170">
        <v>46.892217989999999</v>
      </c>
      <c r="FK13" s="170"/>
      <c r="FL13" s="170">
        <v>0.38389420000000019</v>
      </c>
      <c r="FM13" s="170">
        <v>14.39743415</v>
      </c>
      <c r="FN13" s="170">
        <v>0</v>
      </c>
      <c r="FO13" s="171">
        <v>61.673546340000001</v>
      </c>
      <c r="FP13" s="170">
        <v>98.835499999999996</v>
      </c>
      <c r="FQ13" s="170">
        <v>0</v>
      </c>
      <c r="FR13" s="171">
        <v>160.50904634</v>
      </c>
      <c r="FT13" s="170">
        <v>37.431969119999991</v>
      </c>
      <c r="FU13" s="170"/>
      <c r="FV13" s="170">
        <v>-5.9826746299999991</v>
      </c>
      <c r="FW13" s="170">
        <v>8.50591294</v>
      </c>
      <c r="FX13" s="170">
        <v>0</v>
      </c>
      <c r="FY13" s="171">
        <v>39.955207429999994</v>
      </c>
      <c r="FZ13" s="170">
        <v>56.259500000000003</v>
      </c>
      <c r="GA13" s="170">
        <v>0</v>
      </c>
      <c r="GB13" s="171">
        <v>96.214707430000004</v>
      </c>
      <c r="GC13"/>
      <c r="GD13" s="170">
        <v>31.512702190000009</v>
      </c>
      <c r="GE13" s="170"/>
      <c r="GF13" s="170">
        <v>-0.37160447999999996</v>
      </c>
      <c r="GG13" s="170">
        <v>9.0301875299999974</v>
      </c>
      <c r="GH13" s="170">
        <v>0</v>
      </c>
      <c r="GI13" s="171">
        <v>40.17128524000001</v>
      </c>
      <c r="GJ13" s="170">
        <v>593.28989731499996</v>
      </c>
      <c r="GK13" s="170">
        <v>0</v>
      </c>
      <c r="GL13" s="171">
        <v>633.46118255499994</v>
      </c>
      <c r="GM13"/>
      <c r="GN13" s="170">
        <v>27.445179799999902</v>
      </c>
      <c r="GO13" s="170">
        <v>1.5524151999999996</v>
      </c>
      <c r="GP13" s="170">
        <v>-1.1370579726640071</v>
      </c>
      <c r="GQ13" s="170">
        <v>-38.78717599519517</v>
      </c>
      <c r="GR13" s="170">
        <v>0</v>
      </c>
      <c r="GS13" s="171">
        <v>-12.479054167859275</v>
      </c>
      <c r="GT13" s="170">
        <v>160.15900000000002</v>
      </c>
      <c r="GU13" s="170">
        <v>0</v>
      </c>
      <c r="GV13" s="171">
        <v>147.67994583214073</v>
      </c>
      <c r="GW13" s="170">
        <v>0.83899999999999997</v>
      </c>
      <c r="GX13"/>
      <c r="GY13" s="170">
        <v>22.900897500000013</v>
      </c>
      <c r="GZ13" s="170">
        <v>1.2909020300000003</v>
      </c>
      <c r="HA13" s="170">
        <v>-2.9131013199768776</v>
      </c>
      <c r="HB13" s="170">
        <v>1.2564961176204379</v>
      </c>
      <c r="HC13" s="170">
        <v>0</v>
      </c>
      <c r="HD13" s="171">
        <v>21.244292297643572</v>
      </c>
      <c r="HE13" s="170">
        <v>289.1155</v>
      </c>
      <c r="HF13" s="170">
        <v>0</v>
      </c>
      <c r="HG13" s="171">
        <v>310.35979229764359</v>
      </c>
      <c r="HH13" s="170">
        <v>0</v>
      </c>
      <c r="HJ13" s="170">
        <v>19.062773780000256</v>
      </c>
      <c r="HK13" s="170">
        <v>1.7553388799999998</v>
      </c>
      <c r="HL13" s="170">
        <v>-4.6577031963519842</v>
      </c>
      <c r="HM13" s="170">
        <v>-1.8523388822226261</v>
      </c>
      <c r="HN13" s="170">
        <v>0</v>
      </c>
      <c r="HO13" s="171">
        <v>12.552731701425646</v>
      </c>
      <c r="HP13" s="170">
        <v>12.836500000000001</v>
      </c>
      <c r="HQ13" s="170">
        <v>0</v>
      </c>
      <c r="HR13" s="171">
        <v>25.389231701425647</v>
      </c>
      <c r="HS13" s="170">
        <v>-14.356</v>
      </c>
      <c r="HU13" s="170">
        <v>8.1020586499999983</v>
      </c>
      <c r="HV13" s="170">
        <v>0.61495029000000023</v>
      </c>
      <c r="HW13" s="170">
        <v>1.1227838089928701</v>
      </c>
      <c r="HX13" s="170">
        <v>5.2128484630924943</v>
      </c>
      <c r="HY13" s="170">
        <v>0</v>
      </c>
      <c r="HZ13" s="171">
        <v>14.437690922085363</v>
      </c>
      <c r="IA13" s="170">
        <v>12.408999999999999</v>
      </c>
      <c r="IB13" s="170">
        <v>0</v>
      </c>
      <c r="IC13" s="171">
        <v>26.846690922085362</v>
      </c>
      <c r="ID13" s="170">
        <v>13.43</v>
      </c>
    </row>
    <row r="14" spans="1:238" s="168" customFormat="1">
      <c r="A14" s="164" t="s">
        <v>302</v>
      </c>
      <c r="B14" s="166">
        <v>214.22769016000007</v>
      </c>
      <c r="C14" s="166">
        <v>19.374943150000284</v>
      </c>
      <c r="D14" s="166">
        <v>-257.08877002999918</v>
      </c>
      <c r="E14" s="166">
        <v>-2E-8</v>
      </c>
      <c r="F14" s="167">
        <v>-23.486136739998827</v>
      </c>
      <c r="G14" s="166">
        <v>2930.4289999999992</v>
      </c>
      <c r="H14" s="166">
        <v>0</v>
      </c>
      <c r="I14" s="167">
        <v>2906.9428632600002</v>
      </c>
      <c r="K14" s="166">
        <v>599.51894909000112</v>
      </c>
      <c r="L14" s="166">
        <v>56.886760859999988</v>
      </c>
      <c r="M14" s="166">
        <v>329.23383085</v>
      </c>
      <c r="N14" s="166">
        <v>-24.517118</v>
      </c>
      <c r="O14" s="167">
        <v>961.12242280000112</v>
      </c>
      <c r="P14" s="166">
        <v>675.46400002000246</v>
      </c>
      <c r="Q14" s="166">
        <v>0</v>
      </c>
      <c r="R14" s="167">
        <v>1636.5864228200035</v>
      </c>
      <c r="T14" s="166">
        <v>966.76140866000082</v>
      </c>
      <c r="U14" s="166">
        <v>83.7564185399997</v>
      </c>
      <c r="V14" s="166">
        <v>-45.200000000000088</v>
      </c>
      <c r="W14" s="166">
        <v>0</v>
      </c>
      <c r="X14" s="167">
        <v>1005.3178272000005</v>
      </c>
      <c r="Y14" s="166">
        <v>371.37195571000473</v>
      </c>
      <c r="Z14" s="166">
        <v>0</v>
      </c>
      <c r="AA14" s="167">
        <v>1376.6897829100053</v>
      </c>
      <c r="AC14" s="166">
        <v>665.99621981000053</v>
      </c>
      <c r="AD14" s="166">
        <v>56.781639940000161</v>
      </c>
      <c r="AE14" s="166">
        <v>-70.053999999999974</v>
      </c>
      <c r="AF14" s="166">
        <v>0</v>
      </c>
      <c r="AG14" s="167">
        <v>652.72385975000077</v>
      </c>
      <c r="AH14" s="166">
        <v>73.614000019998187</v>
      </c>
      <c r="AI14" s="166">
        <v>0</v>
      </c>
      <c r="AJ14" s="167">
        <v>726.337859769999</v>
      </c>
      <c r="AL14" s="166">
        <v>333.31423387000052</v>
      </c>
      <c r="AM14" s="166">
        <v>-43.820367409999911</v>
      </c>
      <c r="AN14" s="166">
        <v>-32.999999999999787</v>
      </c>
      <c r="AO14" s="166">
        <v>-1.2433111000000001</v>
      </c>
      <c r="AP14" s="167">
        <v>255.25055536000085</v>
      </c>
      <c r="AQ14" s="166">
        <v>2553.54</v>
      </c>
      <c r="AR14" s="166">
        <v>0</v>
      </c>
      <c r="AS14" s="167">
        <v>2808.7905553600008</v>
      </c>
      <c r="AU14" s="166">
        <v>276.4166494499986</v>
      </c>
      <c r="AV14" s="166">
        <v>72.654749989999388</v>
      </c>
      <c r="AW14" s="166">
        <v>-65.100000000002083</v>
      </c>
      <c r="AX14" s="166">
        <v>0</v>
      </c>
      <c r="AY14" s="167">
        <v>283.97139943999593</v>
      </c>
      <c r="AZ14" s="166">
        <v>1067.3004999999923</v>
      </c>
      <c r="BA14" s="166">
        <v>0</v>
      </c>
      <c r="BB14" s="167">
        <v>1351.2718994399884</v>
      </c>
      <c r="BD14" s="166">
        <v>590.77872934000004</v>
      </c>
      <c r="BE14" s="166">
        <v>12.867759199999988</v>
      </c>
      <c r="BF14" s="166">
        <v>-34.300000000000004</v>
      </c>
      <c r="BG14" s="166">
        <v>0</v>
      </c>
      <c r="BH14" s="167">
        <v>569.34648854000011</v>
      </c>
      <c r="BI14" s="166">
        <v>-188.10759749999207</v>
      </c>
      <c r="BJ14" s="166">
        <v>0</v>
      </c>
      <c r="BK14" s="167">
        <v>381.23889104000807</v>
      </c>
      <c r="BM14" s="166">
        <v>358.99346029999896</v>
      </c>
      <c r="BN14" s="166">
        <v>22.628285720000029</v>
      </c>
      <c r="BO14" s="166">
        <v>-49.300000000000004</v>
      </c>
      <c r="BP14" s="166">
        <v>0</v>
      </c>
      <c r="BQ14" s="167">
        <v>332.32174601999895</v>
      </c>
      <c r="BR14" s="166">
        <v>-188.78699999000003</v>
      </c>
      <c r="BS14" s="166">
        <v>0</v>
      </c>
      <c r="BT14" s="167">
        <v>143.53474602999893</v>
      </c>
      <c r="BV14" s="166">
        <v>371.17329679999995</v>
      </c>
      <c r="BW14" s="166">
        <v>-33.283645059999991</v>
      </c>
      <c r="BX14" s="166">
        <v>1233.2</v>
      </c>
      <c r="BY14" s="166">
        <v>-19.930898799999998</v>
      </c>
      <c r="BZ14" s="167">
        <v>1551.1587529400001</v>
      </c>
      <c r="CA14" s="166">
        <v>1741.8098464900011</v>
      </c>
      <c r="CB14" s="166">
        <v>0</v>
      </c>
      <c r="CC14" s="167">
        <v>3292.9685994300012</v>
      </c>
      <c r="CE14" s="166">
        <v>396.89851395999995</v>
      </c>
      <c r="CF14" s="166">
        <v>36.515588619999996</v>
      </c>
      <c r="CG14" s="166">
        <v>-83.359657799998786</v>
      </c>
      <c r="CH14" s="166">
        <v>0</v>
      </c>
      <c r="CI14" s="167">
        <v>350.05444478000118</v>
      </c>
      <c r="CJ14" s="166">
        <v>610.84450000001402</v>
      </c>
      <c r="CK14" s="166">
        <v>0</v>
      </c>
      <c r="CL14" s="167">
        <v>960.89894478001554</v>
      </c>
      <c r="CN14" s="166">
        <v>517.76415568000004</v>
      </c>
      <c r="CO14" s="166">
        <v>9.1250349999999969</v>
      </c>
      <c r="CP14" s="166">
        <v>18.927854799999952</v>
      </c>
      <c r="CQ14" s="166">
        <v>0</v>
      </c>
      <c r="CR14" s="167">
        <v>545.81704548000005</v>
      </c>
      <c r="CS14" s="166">
        <v>271.58261751000208</v>
      </c>
      <c r="CT14" s="166">
        <v>0</v>
      </c>
      <c r="CU14" s="167">
        <v>817.39966299000207</v>
      </c>
      <c r="CW14" s="166">
        <v>414.16523768000008</v>
      </c>
      <c r="CX14" s="166">
        <v>79.970108569999979</v>
      </c>
      <c r="CY14" s="166">
        <v>3.5570710999999875</v>
      </c>
      <c r="CZ14" s="166">
        <v>0</v>
      </c>
      <c r="DA14" s="167">
        <v>497.69241735000003</v>
      </c>
      <c r="DB14" s="166">
        <v>503.87838248999702</v>
      </c>
      <c r="DC14" s="166">
        <v>0</v>
      </c>
      <c r="DD14" s="167">
        <v>1001.5707998399971</v>
      </c>
      <c r="DF14" s="166">
        <v>332.41668984999995</v>
      </c>
      <c r="DG14" s="166">
        <v>-64.905982750000007</v>
      </c>
      <c r="DH14" s="166">
        <v>193.99980695000011</v>
      </c>
      <c r="DI14" s="166">
        <v>-21.6555003</v>
      </c>
      <c r="DJ14" s="167">
        <v>439.85501375000001</v>
      </c>
      <c r="DK14" s="166">
        <v>1715.7239999999999</v>
      </c>
      <c r="DL14" s="166">
        <v>0</v>
      </c>
      <c r="DM14" s="167">
        <v>2155.5790137500003</v>
      </c>
      <c r="DO14" s="166">
        <v>463.88701277999894</v>
      </c>
      <c r="DP14" s="166">
        <v>111.11681489999999</v>
      </c>
      <c r="DQ14" s="166">
        <v>28.21767067999804</v>
      </c>
      <c r="DR14" s="166">
        <v>-15.321085999999999</v>
      </c>
      <c r="DS14" s="167">
        <v>587.90041235999695</v>
      </c>
      <c r="DT14" s="166">
        <v>664.63750001000028</v>
      </c>
      <c r="DU14" s="166">
        <v>1.6875389974302402E-14</v>
      </c>
      <c r="DV14" s="167">
        <v>1252.5381711500015</v>
      </c>
      <c r="DX14" s="166">
        <v>555.43600154000001</v>
      </c>
      <c r="DY14" s="166">
        <v>79.319130480001007</v>
      </c>
      <c r="DZ14" s="166">
        <v>57.701375490000139</v>
      </c>
      <c r="EA14" s="166">
        <v>0</v>
      </c>
      <c r="EB14" s="167">
        <v>692.45650751000119</v>
      </c>
      <c r="EC14" s="166">
        <v>561.79030000000205</v>
      </c>
      <c r="ED14" s="166">
        <v>3.7248470000065481E-2</v>
      </c>
      <c r="EE14" s="167">
        <v>1254.2840559800034</v>
      </c>
      <c r="EG14" s="166">
        <v>656.51038890000007</v>
      </c>
      <c r="EH14" s="166">
        <v>43.368814669999999</v>
      </c>
      <c r="EI14" s="166">
        <v>-50.844600620000037</v>
      </c>
      <c r="EJ14" s="166">
        <v>0</v>
      </c>
      <c r="EK14" s="167">
        <v>649.03460295000002</v>
      </c>
      <c r="EL14" s="166">
        <v>209.53699999999995</v>
      </c>
      <c r="EM14" s="166">
        <v>0</v>
      </c>
      <c r="EN14" s="167">
        <v>858.57160294999983</v>
      </c>
      <c r="EP14" s="166">
        <v>415.72767786000003</v>
      </c>
      <c r="EQ14" s="166"/>
      <c r="ER14" s="166">
        <v>-84.39023469</v>
      </c>
      <c r="ES14" s="166">
        <v>-1.4656364599999279</v>
      </c>
      <c r="ET14" s="166">
        <v>0</v>
      </c>
      <c r="EU14" s="167">
        <v>329.8718067100001</v>
      </c>
      <c r="EV14" s="166">
        <v>1751.201</v>
      </c>
      <c r="EW14" s="166">
        <v>0</v>
      </c>
      <c r="EX14" s="167">
        <v>2081.0728067100003</v>
      </c>
      <c r="EZ14" s="166">
        <v>495.52791448999602</v>
      </c>
      <c r="FA14" s="166"/>
      <c r="FB14" s="166">
        <v>45.001077758713116</v>
      </c>
      <c r="FC14" s="166">
        <v>-132.54531434871097</v>
      </c>
      <c r="FD14" s="166">
        <v>0</v>
      </c>
      <c r="FE14" s="167">
        <v>407.98367789999821</v>
      </c>
      <c r="FF14" s="166">
        <v>590.02750000000037</v>
      </c>
      <c r="FG14" s="166">
        <v>0</v>
      </c>
      <c r="FH14" s="167">
        <v>998.01117789999853</v>
      </c>
      <c r="FJ14" s="166">
        <v>609.88572173</v>
      </c>
      <c r="FK14" s="166"/>
      <c r="FL14" s="166">
        <v>-36.218546759999995</v>
      </c>
      <c r="FM14" s="166">
        <v>-9.3999182900010059</v>
      </c>
      <c r="FN14" s="166">
        <v>0</v>
      </c>
      <c r="FO14" s="167">
        <v>564.26725667999904</v>
      </c>
      <c r="FP14" s="166">
        <v>22.266499999999922</v>
      </c>
      <c r="FQ14" s="166">
        <v>0</v>
      </c>
      <c r="FR14" s="167">
        <v>586.53375667999899</v>
      </c>
      <c r="FT14" s="166">
        <v>518.48383565000097</v>
      </c>
      <c r="FU14" s="166"/>
      <c r="FV14" s="166">
        <v>80.969280930999986</v>
      </c>
      <c r="FW14" s="166">
        <v>39.861610439000032</v>
      </c>
      <c r="FX14" s="166">
        <v>0</v>
      </c>
      <c r="FY14" s="167">
        <v>639.31472702000099</v>
      </c>
      <c r="FZ14" s="166">
        <v>93.260000000000048</v>
      </c>
      <c r="GA14" s="166">
        <v>0</v>
      </c>
      <c r="GB14" s="167">
        <v>732.57472702000121</v>
      </c>
      <c r="GC14"/>
      <c r="GD14" s="166">
        <v>505.65248186999895</v>
      </c>
      <c r="GE14" s="166"/>
      <c r="GF14" s="166">
        <v>-22.533389167499994</v>
      </c>
      <c r="GG14" s="166">
        <v>-206.54565245249998</v>
      </c>
      <c r="GH14" s="166">
        <v>0</v>
      </c>
      <c r="GI14" s="167">
        <v>276.57344024999895</v>
      </c>
      <c r="GJ14" s="166">
        <v>1806.445397315</v>
      </c>
      <c r="GK14" s="166">
        <v>0</v>
      </c>
      <c r="GL14" s="167">
        <v>2083.0188375649991</v>
      </c>
      <c r="GM14"/>
      <c r="GN14" s="166">
        <v>345.29388831753766</v>
      </c>
      <c r="GO14" s="166">
        <v>18.43562492999996</v>
      </c>
      <c r="GP14" s="166">
        <v>26.270308718506747</v>
      </c>
      <c r="GQ14" s="166">
        <v>-278.80820943348022</v>
      </c>
      <c r="GR14" s="166">
        <v>0</v>
      </c>
      <c r="GS14" s="167">
        <v>92.755987602564176</v>
      </c>
      <c r="GT14" s="166">
        <v>781.08500000000004</v>
      </c>
      <c r="GU14" s="166">
        <v>0</v>
      </c>
      <c r="GV14" s="167">
        <v>873.84098760256416</v>
      </c>
      <c r="GW14" s="166">
        <v>20.746189959999867</v>
      </c>
      <c r="GX14"/>
      <c r="GY14" s="166">
        <v>404.33539597359947</v>
      </c>
      <c r="GZ14" s="166">
        <v>8.2703274300000125</v>
      </c>
      <c r="HA14" s="166">
        <v>-6.7788040181689375</v>
      </c>
      <c r="HB14" s="166">
        <v>10.540772736187735</v>
      </c>
      <c r="HC14" s="166">
        <v>0</v>
      </c>
      <c r="HD14" s="167">
        <v>408.09736469161828</v>
      </c>
      <c r="HE14" s="166">
        <v>262.41399999999999</v>
      </c>
      <c r="HF14" s="166">
        <v>0</v>
      </c>
      <c r="HG14" s="167">
        <v>670.51136469161827</v>
      </c>
      <c r="HH14" s="166">
        <v>43.591555389999911</v>
      </c>
      <c r="HJ14" s="166">
        <v>403.410559319306</v>
      </c>
      <c r="HK14" s="166">
        <v>51.101889349999986</v>
      </c>
      <c r="HL14" s="166">
        <v>13.614293017450951</v>
      </c>
      <c r="HM14" s="166">
        <v>-128.70046493400957</v>
      </c>
      <c r="HN14" s="166">
        <v>0</v>
      </c>
      <c r="HO14" s="167">
        <v>288.32438740274739</v>
      </c>
      <c r="HP14" s="166">
        <v>-495.85600000000005</v>
      </c>
      <c r="HQ14" s="166">
        <v>0</v>
      </c>
      <c r="HR14" s="167">
        <v>-207.53161259725266</v>
      </c>
      <c r="HS14" s="166">
        <v>2.5739324499999015</v>
      </c>
      <c r="HU14" s="166">
        <v>331.05417034000021</v>
      </c>
      <c r="HV14" s="166">
        <v>27.086894990000111</v>
      </c>
      <c r="HW14" s="166">
        <v>-11.111615822549155</v>
      </c>
      <c r="HX14" s="166">
        <v>-44.106914449871091</v>
      </c>
      <c r="HY14" s="166">
        <v>0</v>
      </c>
      <c r="HZ14" s="167">
        <v>275.83564006757996</v>
      </c>
      <c r="IA14" s="166">
        <v>1413.8155000000002</v>
      </c>
      <c r="IB14" s="166">
        <v>197</v>
      </c>
      <c r="IC14" s="167">
        <v>1886.6511400675802</v>
      </c>
      <c r="ID14" s="166">
        <v>6.229467879999973</v>
      </c>
    </row>
    <row r="15" spans="1:238" s="168" customFormat="1" collapsed="1">
      <c r="A15" s="169" t="s">
        <v>231</v>
      </c>
      <c r="B15" s="174">
        <v>-250.75766373000002</v>
      </c>
      <c r="C15" s="174">
        <v>-3.1398438099999999</v>
      </c>
      <c r="D15" s="174">
        <v>-4.7469947300000008</v>
      </c>
      <c r="E15" s="174">
        <v>0</v>
      </c>
      <c r="F15" s="171">
        <v>-258.64450227000003</v>
      </c>
      <c r="G15" s="174">
        <v>-615.30200000000002</v>
      </c>
      <c r="H15" s="174">
        <v>0</v>
      </c>
      <c r="I15" s="171">
        <v>-873.94650227000011</v>
      </c>
      <c r="K15" s="174">
        <v>-247.56806746000004</v>
      </c>
      <c r="L15" s="174">
        <v>-14.410992109999999</v>
      </c>
      <c r="M15" s="174">
        <v>-4.7340906500000006</v>
      </c>
      <c r="N15" s="174">
        <v>0</v>
      </c>
      <c r="O15" s="171">
        <v>-266.71315022000005</v>
      </c>
      <c r="P15" s="174">
        <v>-419.13</v>
      </c>
      <c r="Q15" s="174">
        <v>0</v>
      </c>
      <c r="R15" s="171">
        <v>-685.8431502200001</v>
      </c>
      <c r="T15" s="174">
        <v>-207.81431026999999</v>
      </c>
      <c r="U15" s="174">
        <v>-9.0416692200000011</v>
      </c>
      <c r="V15" s="174">
        <v>-2.07150729</v>
      </c>
      <c r="W15" s="174">
        <v>0</v>
      </c>
      <c r="X15" s="171">
        <v>-218.92748677999998</v>
      </c>
      <c r="Y15" s="174">
        <v>-368.649</v>
      </c>
      <c r="Z15" s="174">
        <v>0</v>
      </c>
      <c r="AA15" s="171">
        <v>-587.57648677999998</v>
      </c>
      <c r="AC15" s="174">
        <v>-174.20455121999998</v>
      </c>
      <c r="AD15" s="174">
        <v>-6.1192851699999995</v>
      </c>
      <c r="AE15" s="174">
        <v>-2.7836259600000002</v>
      </c>
      <c r="AF15" s="174">
        <v>0</v>
      </c>
      <c r="AG15" s="171">
        <v>-183.10746234999999</v>
      </c>
      <c r="AH15" s="174">
        <v>-420.6035</v>
      </c>
      <c r="AI15" s="174">
        <v>0</v>
      </c>
      <c r="AJ15" s="171">
        <v>-603.71096235000005</v>
      </c>
      <c r="AL15" s="174">
        <v>-146.18219802000002</v>
      </c>
      <c r="AM15" s="174">
        <v>-3.2816430899999998</v>
      </c>
      <c r="AN15" s="174">
        <v>-1.536</v>
      </c>
      <c r="AO15" s="174">
        <v>0</v>
      </c>
      <c r="AP15" s="171">
        <v>-150.99984111000001</v>
      </c>
      <c r="AQ15" s="174">
        <v>-584.74800000000005</v>
      </c>
      <c r="AR15" s="174">
        <v>0</v>
      </c>
      <c r="AS15" s="171">
        <v>-735.74784111000008</v>
      </c>
      <c r="AU15" s="174">
        <v>-149.71378359999997</v>
      </c>
      <c r="AV15" s="174">
        <v>-14.89137689</v>
      </c>
      <c r="AW15" s="174">
        <v>-49.834997799999996</v>
      </c>
      <c r="AX15" s="174">
        <v>0</v>
      </c>
      <c r="AY15" s="171">
        <v>-214.44015828999997</v>
      </c>
      <c r="AZ15" s="174">
        <v>-412.815</v>
      </c>
      <c r="BA15" s="174">
        <v>0</v>
      </c>
      <c r="BB15" s="171">
        <v>-627.25515828999994</v>
      </c>
      <c r="BD15" s="174">
        <v>-130.39766227000001</v>
      </c>
      <c r="BE15" s="174">
        <v>-11.120627990000001</v>
      </c>
      <c r="BF15" s="174">
        <v>-1.9629635600000002</v>
      </c>
      <c r="BG15" s="174">
        <v>0</v>
      </c>
      <c r="BH15" s="171">
        <v>-143.48125382000001</v>
      </c>
      <c r="BI15" s="174">
        <v>-258.20249999999999</v>
      </c>
      <c r="BJ15" s="174">
        <v>0</v>
      </c>
      <c r="BK15" s="171">
        <v>-401.68375381999999</v>
      </c>
      <c r="BM15" s="174">
        <v>-123.31216251000001</v>
      </c>
      <c r="BN15" s="174">
        <v>-10.135707609999999</v>
      </c>
      <c r="BO15" s="174">
        <v>-0.51100000000000001</v>
      </c>
      <c r="BP15" s="174">
        <v>0</v>
      </c>
      <c r="BQ15" s="171">
        <v>-133.95887012</v>
      </c>
      <c r="BR15" s="174">
        <v>-259.57050000000004</v>
      </c>
      <c r="BS15" s="174">
        <v>0</v>
      </c>
      <c r="BT15" s="171">
        <v>-393.52937012000007</v>
      </c>
      <c r="BV15" s="174">
        <v>-128.3152709</v>
      </c>
      <c r="BW15" s="174">
        <v>-11.198268029999999</v>
      </c>
      <c r="BX15" s="174">
        <v>-7.9001449999999987E-2</v>
      </c>
      <c r="BY15" s="174">
        <v>0</v>
      </c>
      <c r="BZ15" s="171">
        <v>-139.59254038</v>
      </c>
      <c r="CA15" s="174">
        <v>-552.48699999999997</v>
      </c>
      <c r="CB15" s="174">
        <v>0</v>
      </c>
      <c r="CC15" s="171">
        <v>-692.07954038000003</v>
      </c>
      <c r="CE15" s="174">
        <v>-108.42855215</v>
      </c>
      <c r="CF15" s="174">
        <v>-26.196832060000002</v>
      </c>
      <c r="CG15" s="174">
        <v>-1.5015725800000002</v>
      </c>
      <c r="CH15" s="174">
        <v>0</v>
      </c>
      <c r="CI15" s="171">
        <v>-136.12695678999998</v>
      </c>
      <c r="CJ15" s="174">
        <v>-386.72699999999998</v>
      </c>
      <c r="CK15" s="174">
        <v>0</v>
      </c>
      <c r="CL15" s="171">
        <v>-522.85395678999998</v>
      </c>
      <c r="CN15" s="174">
        <v>-73.082612260000005</v>
      </c>
      <c r="CO15" s="174">
        <v>-15.644650609999999</v>
      </c>
      <c r="CP15" s="174">
        <v>-3.6553623800000001</v>
      </c>
      <c r="CQ15" s="174">
        <v>0</v>
      </c>
      <c r="CR15" s="171">
        <v>-92.382625250000004</v>
      </c>
      <c r="CS15" s="174">
        <v>-293.411</v>
      </c>
      <c r="CT15" s="174">
        <v>0</v>
      </c>
      <c r="CU15" s="171">
        <v>-385.79362524999999</v>
      </c>
      <c r="CW15" s="174">
        <v>-102.72678126000001</v>
      </c>
      <c r="CX15" s="174">
        <v>-5.0340130200000006</v>
      </c>
      <c r="CY15" s="174">
        <v>-1.45408662</v>
      </c>
      <c r="CZ15" s="174">
        <v>0</v>
      </c>
      <c r="DA15" s="171">
        <v>-109.21488090000001</v>
      </c>
      <c r="DB15" s="174">
        <v>-285.39549999999997</v>
      </c>
      <c r="DC15" s="174">
        <v>0</v>
      </c>
      <c r="DD15" s="171">
        <v>-394.6103809</v>
      </c>
      <c r="DF15" s="174">
        <v>-68.720256789999993</v>
      </c>
      <c r="DG15" s="174">
        <v>-1.7363272300000001</v>
      </c>
      <c r="DH15" s="174">
        <v>-0.30761475999999999</v>
      </c>
      <c r="DI15" s="174">
        <v>0</v>
      </c>
      <c r="DJ15" s="171">
        <v>-70.764198780000001</v>
      </c>
      <c r="DK15" s="174">
        <v>-574.28499999999997</v>
      </c>
      <c r="DL15" s="174">
        <v>0</v>
      </c>
      <c r="DM15" s="171">
        <v>-645.04919877999998</v>
      </c>
      <c r="DO15" s="174">
        <v>-145.61549391999998</v>
      </c>
      <c r="DP15" s="174">
        <v>-11.6815181</v>
      </c>
      <c r="DQ15" s="174">
        <v>-2.7596244500000005</v>
      </c>
      <c r="DR15" s="174">
        <v>0</v>
      </c>
      <c r="DS15" s="171">
        <v>-160.05663646999997</v>
      </c>
      <c r="DT15" s="174">
        <v>-330.82799999999997</v>
      </c>
      <c r="DU15" s="174">
        <v>0</v>
      </c>
      <c r="DV15" s="171">
        <v>-490.88463646999992</v>
      </c>
      <c r="DX15" s="174">
        <v>-89.290691849999988</v>
      </c>
      <c r="DY15" s="174">
        <v>-11.188109500000001</v>
      </c>
      <c r="DZ15" s="174">
        <v>-5.9558187300000007</v>
      </c>
      <c r="EA15" s="174">
        <v>0</v>
      </c>
      <c r="EB15" s="171">
        <v>-106.43462007999999</v>
      </c>
      <c r="EC15" s="174">
        <v>-272.89999999999998</v>
      </c>
      <c r="ED15" s="174">
        <v>0</v>
      </c>
      <c r="EE15" s="171">
        <v>-379.33462007999998</v>
      </c>
      <c r="EG15" s="170">
        <v>-109.32134936</v>
      </c>
      <c r="EH15" s="170">
        <v>-9.3394977499999996</v>
      </c>
      <c r="EI15" s="170">
        <v>-1.8019536300000001</v>
      </c>
      <c r="EJ15" s="170">
        <v>0</v>
      </c>
      <c r="EK15" s="171">
        <v>-120.46280073999999</v>
      </c>
      <c r="EL15" s="170">
        <v>-288.0575</v>
      </c>
      <c r="EM15" s="170">
        <v>0</v>
      </c>
      <c r="EN15" s="171">
        <v>-408.52030073999998</v>
      </c>
      <c r="EP15" s="170">
        <v>-94.138713819999992</v>
      </c>
      <c r="EQ15" s="170"/>
      <c r="ER15" s="170">
        <v>-9.3479212100000009</v>
      </c>
      <c r="ES15" s="170">
        <v>-0.83813638999999995</v>
      </c>
      <c r="ET15" s="170">
        <v>0</v>
      </c>
      <c r="EU15" s="171">
        <v>-104.32477141999999</v>
      </c>
      <c r="EV15" s="170">
        <v>-486.15249999999997</v>
      </c>
      <c r="EW15" s="170">
        <v>0</v>
      </c>
      <c r="EX15" s="171">
        <v>-590.47727141999997</v>
      </c>
      <c r="EZ15" s="170">
        <v>-138.55648360000001</v>
      </c>
      <c r="FA15" s="170"/>
      <c r="FB15" s="170">
        <v>-15.146350199999999</v>
      </c>
      <c r="FC15" s="170">
        <v>-1.9562932900000001</v>
      </c>
      <c r="FD15" s="170">
        <v>0</v>
      </c>
      <c r="FE15" s="171">
        <v>-155.65912709</v>
      </c>
      <c r="FF15" s="170">
        <v>-286.65199999999999</v>
      </c>
      <c r="FG15" s="170">
        <v>0</v>
      </c>
      <c r="FH15" s="171">
        <v>-442.31112709000001</v>
      </c>
      <c r="FJ15" s="170">
        <v>-136.63886647000001</v>
      </c>
      <c r="FK15" s="170"/>
      <c r="FL15" s="170">
        <v>-13.054409229999999</v>
      </c>
      <c r="FM15" s="170">
        <v>-6.9894527900000005</v>
      </c>
      <c r="FN15" s="170">
        <v>0</v>
      </c>
      <c r="FO15" s="171">
        <v>-156.68272849000002</v>
      </c>
      <c r="FP15" s="170">
        <v>-217.60649999999998</v>
      </c>
      <c r="FQ15" s="170">
        <v>0</v>
      </c>
      <c r="FR15" s="171">
        <v>-374.28922849000003</v>
      </c>
      <c r="FT15" s="170">
        <v>-122.45413943000001</v>
      </c>
      <c r="FU15" s="170"/>
      <c r="FV15" s="170">
        <v>-6.9585034099999996</v>
      </c>
      <c r="FW15" s="170">
        <v>-14.95462425</v>
      </c>
      <c r="FX15" s="170">
        <v>0</v>
      </c>
      <c r="FY15" s="171">
        <v>-144.36726709000001</v>
      </c>
      <c r="FZ15" s="170">
        <v>-244.78500000000003</v>
      </c>
      <c r="GA15" s="170">
        <v>0</v>
      </c>
      <c r="GB15" s="171">
        <v>-389.15226709000001</v>
      </c>
      <c r="GC15"/>
      <c r="GD15" s="170">
        <v>-123.56553490999998</v>
      </c>
      <c r="GE15" s="170"/>
      <c r="GF15" s="170">
        <v>-8.3049666200000036</v>
      </c>
      <c r="GG15" s="170">
        <v>-18.161000000000001</v>
      </c>
      <c r="GH15" s="170">
        <v>0</v>
      </c>
      <c r="GI15" s="171">
        <v>-150.03150152999999</v>
      </c>
      <c r="GJ15" s="170">
        <v>-537.79150000000004</v>
      </c>
      <c r="GK15" s="170">
        <v>0</v>
      </c>
      <c r="GL15" s="171">
        <v>-687.82300153000006</v>
      </c>
      <c r="GM15"/>
      <c r="GN15" s="170">
        <v>-169.79651310000003</v>
      </c>
      <c r="GO15" s="170">
        <v>-0.70299999999999996</v>
      </c>
      <c r="GP15" s="170">
        <v>-21.632765290000005</v>
      </c>
      <c r="GQ15" s="170">
        <v>-25.091999999999999</v>
      </c>
      <c r="GR15" s="170">
        <v>0</v>
      </c>
      <c r="GS15" s="171">
        <v>-216.52127839000002</v>
      </c>
      <c r="GT15" s="170">
        <v>-357.26800000000003</v>
      </c>
      <c r="GU15" s="170">
        <v>0</v>
      </c>
      <c r="GV15" s="171">
        <v>-573.78927839000005</v>
      </c>
      <c r="GW15" s="170">
        <v>-90.303939849999963</v>
      </c>
      <c r="GX15"/>
      <c r="GY15" s="170">
        <v>-171.68357160000002</v>
      </c>
      <c r="GZ15" s="170">
        <v>-0.19</v>
      </c>
      <c r="HA15" s="170">
        <v>-15.626894239803699</v>
      </c>
      <c r="HB15" s="170">
        <v>-24.256000000000004</v>
      </c>
      <c r="HC15" s="170">
        <v>0</v>
      </c>
      <c r="HD15" s="171">
        <v>-211.56646583980373</v>
      </c>
      <c r="HE15" s="170">
        <v>-274.44049999999999</v>
      </c>
      <c r="HF15" s="170">
        <v>0</v>
      </c>
      <c r="HG15" s="171">
        <v>-486.00696583980368</v>
      </c>
      <c r="HH15" s="170">
        <v>0</v>
      </c>
      <c r="HJ15" s="170">
        <v>-164.25601946999902</v>
      </c>
      <c r="HK15" s="170">
        <v>-0.214</v>
      </c>
      <c r="HL15" s="170">
        <v>-9.0027742499999963</v>
      </c>
      <c r="HM15" s="170">
        <v>-9.3866765699999988</v>
      </c>
      <c r="HN15" s="170">
        <v>0</v>
      </c>
      <c r="HO15" s="171">
        <v>-182.645470289999</v>
      </c>
      <c r="HP15" s="170">
        <v>-343.70550000000003</v>
      </c>
      <c r="HQ15" s="170">
        <v>0</v>
      </c>
      <c r="HR15" s="171">
        <v>-526.35097028999905</v>
      </c>
      <c r="HS15" s="170">
        <v>-83.781774180000014</v>
      </c>
      <c r="HU15" s="170">
        <v>-155.81012891000037</v>
      </c>
      <c r="HV15" s="170">
        <v>-0.04</v>
      </c>
      <c r="HW15" s="170">
        <v>-5.9162545600000014</v>
      </c>
      <c r="HX15" s="170">
        <v>-16.456318019999998</v>
      </c>
      <c r="HY15" s="170">
        <v>0</v>
      </c>
      <c r="HZ15" s="171">
        <v>-178.18270149000037</v>
      </c>
      <c r="IA15" s="170">
        <v>-647.63750000000005</v>
      </c>
      <c r="IB15" s="170">
        <v>0</v>
      </c>
      <c r="IC15" s="171">
        <v>-825.82020149000039</v>
      </c>
      <c r="ID15" s="170">
        <v>-13.946821620000003</v>
      </c>
    </row>
    <row r="16" spans="1:238" s="168" customFormat="1">
      <c r="A16" s="169" t="s">
        <v>251</v>
      </c>
      <c r="B16" s="170">
        <v>-90.246816999999936</v>
      </c>
      <c r="C16" s="170">
        <v>4.0362599999896887E-3</v>
      </c>
      <c r="D16" s="170">
        <v>-1.1415906299999998</v>
      </c>
      <c r="E16" s="170">
        <v>0</v>
      </c>
      <c r="F16" s="171">
        <v>-91.38437136999994</v>
      </c>
      <c r="G16" s="170">
        <v>127.17350000000005</v>
      </c>
      <c r="H16" s="170">
        <v>0</v>
      </c>
      <c r="I16" s="171">
        <v>35.789128630000107</v>
      </c>
      <c r="K16" s="170">
        <v>0</v>
      </c>
      <c r="L16" s="170">
        <v>0.44205217000000091</v>
      </c>
      <c r="M16" s="170">
        <v>1482.7593932700006</v>
      </c>
      <c r="N16" s="170">
        <v>-1487.1052869999999</v>
      </c>
      <c r="O16" s="171">
        <v>-3.9038415599993641</v>
      </c>
      <c r="P16" s="170">
        <v>-745.81299999999999</v>
      </c>
      <c r="Q16" s="170">
        <v>0</v>
      </c>
      <c r="R16" s="171">
        <v>-749.71684155999935</v>
      </c>
      <c r="T16" s="170">
        <v>0</v>
      </c>
      <c r="U16" s="170">
        <v>-1.0342111999999997</v>
      </c>
      <c r="V16" s="170">
        <v>2.0484095999999998</v>
      </c>
      <c r="W16" s="170">
        <v>0</v>
      </c>
      <c r="X16" s="171">
        <v>1.0141984000000002</v>
      </c>
      <c r="Y16" s="170">
        <v>-86.137999999999977</v>
      </c>
      <c r="Z16" s="170">
        <v>0</v>
      </c>
      <c r="AA16" s="171">
        <v>-85.123801599999979</v>
      </c>
      <c r="AC16" s="170">
        <v>0</v>
      </c>
      <c r="AD16" s="170">
        <v>-8.7852355200000005</v>
      </c>
      <c r="AE16" s="170">
        <v>8.0000000000001137</v>
      </c>
      <c r="AF16" s="170">
        <v>0</v>
      </c>
      <c r="AG16" s="171">
        <v>-0.78523551999988683</v>
      </c>
      <c r="AH16" s="170">
        <v>-120.66749999999999</v>
      </c>
      <c r="AI16" s="170">
        <v>0</v>
      </c>
      <c r="AJ16" s="171">
        <v>-121.45273551999988</v>
      </c>
      <c r="AL16" s="170">
        <v>2.780000000001337E-2</v>
      </c>
      <c r="AM16" s="170">
        <v>5.8000000002778052E-7</v>
      </c>
      <c r="AN16" s="170">
        <v>-26.263999999999999</v>
      </c>
      <c r="AO16" s="170">
        <v>9.9999986069576607E-9</v>
      </c>
      <c r="AP16" s="171">
        <v>-26.236199409999987</v>
      </c>
      <c r="AQ16" s="170">
        <v>55.475000000000023</v>
      </c>
      <c r="AR16" s="170">
        <v>0</v>
      </c>
      <c r="AS16" s="171">
        <v>29.238800590000036</v>
      </c>
      <c r="AU16" s="170">
        <v>0</v>
      </c>
      <c r="AV16" s="170">
        <v>-61.462098249999997</v>
      </c>
      <c r="AW16" s="170">
        <v>-89.794988469999993</v>
      </c>
      <c r="AX16" s="170">
        <v>89.782800000000009</v>
      </c>
      <c r="AY16" s="171">
        <v>-61.474286719999981</v>
      </c>
      <c r="AZ16" s="170">
        <v>-617.15349999999989</v>
      </c>
      <c r="BA16" s="170">
        <v>0</v>
      </c>
      <c r="BB16" s="171">
        <v>-678.6277867199999</v>
      </c>
      <c r="BD16" s="170">
        <v>0</v>
      </c>
      <c r="BE16" s="170">
        <v>-0.73938560999999992</v>
      </c>
      <c r="BF16" s="170">
        <v>-1.3557610199999999</v>
      </c>
      <c r="BG16" s="170">
        <v>0</v>
      </c>
      <c r="BH16" s="171">
        <v>-2.0951466299999999</v>
      </c>
      <c r="BI16" s="170">
        <v>20.7425</v>
      </c>
      <c r="BJ16" s="170">
        <v>0</v>
      </c>
      <c r="BK16" s="171">
        <v>18.647353370000001</v>
      </c>
      <c r="BM16" s="170">
        <v>0</v>
      </c>
      <c r="BN16" s="170">
        <v>-36.869660310000008</v>
      </c>
      <c r="BO16" s="170">
        <v>-6.2889999999999997</v>
      </c>
      <c r="BP16" s="170">
        <v>0</v>
      </c>
      <c r="BQ16" s="171">
        <v>-43.158660310000009</v>
      </c>
      <c r="BR16" s="170">
        <v>-151.119</v>
      </c>
      <c r="BS16" s="170">
        <v>0</v>
      </c>
      <c r="BT16" s="171">
        <v>-194.27766031000002</v>
      </c>
      <c r="BV16" s="170">
        <v>1.1230213999999998</v>
      </c>
      <c r="BW16" s="170">
        <v>-35.869461600000001</v>
      </c>
      <c r="BX16" s="170">
        <v>-1.5341600000000001E-3</v>
      </c>
      <c r="BY16" s="170">
        <v>0</v>
      </c>
      <c r="BZ16" s="171">
        <v>-34.747974360000001</v>
      </c>
      <c r="CA16" s="170">
        <v>94.623999999999995</v>
      </c>
      <c r="CB16" s="170">
        <v>0</v>
      </c>
      <c r="CC16" s="171">
        <v>59.876025639999995</v>
      </c>
      <c r="CE16" s="170">
        <v>0</v>
      </c>
      <c r="CF16" s="170">
        <v>-116.51371595999998</v>
      </c>
      <c r="CG16" s="170">
        <v>-86.985379890000004</v>
      </c>
      <c r="CH16" s="170">
        <v>30.364671810000001</v>
      </c>
      <c r="CI16" s="171">
        <v>-173.13442404</v>
      </c>
      <c r="CJ16" s="170">
        <v>24.227</v>
      </c>
      <c r="CK16" s="170">
        <v>0</v>
      </c>
      <c r="CL16" s="171">
        <v>-148.90742404</v>
      </c>
      <c r="CN16" s="170">
        <v>0</v>
      </c>
      <c r="CO16" s="170">
        <v>0</v>
      </c>
      <c r="CP16" s="170">
        <v>0</v>
      </c>
      <c r="CQ16" s="170">
        <v>0</v>
      </c>
      <c r="CR16" s="171">
        <v>0</v>
      </c>
      <c r="CS16" s="170">
        <v>-378.26349999999996</v>
      </c>
      <c r="CT16" s="170">
        <v>0</v>
      </c>
      <c r="CU16" s="171">
        <v>-378.26349999999996</v>
      </c>
      <c r="CW16" s="170">
        <v>1.09733349</v>
      </c>
      <c r="CX16" s="170">
        <v>-0.19800020000000002</v>
      </c>
      <c r="CY16" s="170">
        <v>-3.7700236499999997</v>
      </c>
      <c r="CZ16" s="170">
        <v>1E-8</v>
      </c>
      <c r="DA16" s="171">
        <v>-2.8706903499999998</v>
      </c>
      <c r="DB16" s="170">
        <v>23.862000000000002</v>
      </c>
      <c r="DC16" s="170">
        <v>0</v>
      </c>
      <c r="DD16" s="171">
        <v>20.991309650000002</v>
      </c>
      <c r="DF16" s="170">
        <v>0</v>
      </c>
      <c r="DG16" s="170">
        <v>0</v>
      </c>
      <c r="DH16" s="170">
        <v>-275.78003815</v>
      </c>
      <c r="DI16" s="170">
        <v>0</v>
      </c>
      <c r="DJ16" s="171">
        <v>-275.78003815</v>
      </c>
      <c r="DK16" s="170">
        <v>18.983499999999999</v>
      </c>
      <c r="DL16" s="170">
        <v>0</v>
      </c>
      <c r="DM16" s="171">
        <v>-256.79653815</v>
      </c>
      <c r="DO16" s="170">
        <v>0</v>
      </c>
      <c r="DP16" s="170">
        <v>13.851493460000002</v>
      </c>
      <c r="DQ16" s="170">
        <v>912.83080322000001</v>
      </c>
      <c r="DR16" s="170">
        <v>0</v>
      </c>
      <c r="DS16" s="171">
        <v>926.68229668000004</v>
      </c>
      <c r="DT16" s="170">
        <v>10.708500000000001</v>
      </c>
      <c r="DU16" s="170">
        <v>0</v>
      </c>
      <c r="DV16" s="171">
        <v>937.39079667999999</v>
      </c>
      <c r="DX16" s="170">
        <v>-1.9180999999999999E-4</v>
      </c>
      <c r="DY16" s="170">
        <v>4.0920000000000003E-4</v>
      </c>
      <c r="DZ16" s="170">
        <v>-61.601999999999997</v>
      </c>
      <c r="EA16" s="170">
        <v>0</v>
      </c>
      <c r="EB16" s="171">
        <v>-61.601782609999994</v>
      </c>
      <c r="EC16" s="170">
        <v>215.1</v>
      </c>
      <c r="ED16" s="170">
        <v>0</v>
      </c>
      <c r="EE16" s="171">
        <v>153.49821739000001</v>
      </c>
      <c r="EG16" s="170">
        <v>5.7680999999999997E-4</v>
      </c>
      <c r="EH16" s="170">
        <v>9.1532000000000007E-4</v>
      </c>
      <c r="EI16" s="170">
        <v>-157.833</v>
      </c>
      <c r="EJ16" s="170">
        <v>0</v>
      </c>
      <c r="EK16" s="171">
        <v>-157.83150787</v>
      </c>
      <c r="EL16" s="170">
        <v>40.042499999999997</v>
      </c>
      <c r="EM16" s="170">
        <v>0</v>
      </c>
      <c r="EN16" s="171">
        <v>-117.78900787000001</v>
      </c>
      <c r="EP16" s="170">
        <v>-3.8500000000000003E-4</v>
      </c>
      <c r="EQ16" s="170"/>
      <c r="ER16" s="170">
        <v>-2.1697545700000003</v>
      </c>
      <c r="ES16" s="170">
        <v>-6.9500000000000004E-6</v>
      </c>
      <c r="ET16" s="170">
        <v>0</v>
      </c>
      <c r="EU16" s="171">
        <v>-2.1701465200000003</v>
      </c>
      <c r="EV16" s="170">
        <v>16.986499999999999</v>
      </c>
      <c r="EW16" s="170">
        <v>0</v>
      </c>
      <c r="EX16" s="171">
        <v>14.81635348</v>
      </c>
      <c r="EZ16" s="170">
        <v>5.2012423800000001</v>
      </c>
      <c r="FA16" s="170"/>
      <c r="FB16" s="170">
        <v>-67.327275150000006</v>
      </c>
      <c r="FC16" s="170">
        <v>123.43554691</v>
      </c>
      <c r="FD16" s="170">
        <v>-16.3</v>
      </c>
      <c r="FE16" s="171">
        <v>45.009514139999993</v>
      </c>
      <c r="FF16" s="170">
        <v>15.464</v>
      </c>
      <c r="FG16" s="170">
        <v>0</v>
      </c>
      <c r="FH16" s="171">
        <v>60.473514139999992</v>
      </c>
      <c r="FJ16" s="170">
        <v>1.8950318799999999</v>
      </c>
      <c r="FK16" s="170"/>
      <c r="FL16" s="170">
        <v>-0.17</v>
      </c>
      <c r="FM16" s="170">
        <v>10.09164442</v>
      </c>
      <c r="FN16" s="170">
        <v>-5.3357462000000009</v>
      </c>
      <c r="FO16" s="171">
        <v>6.4809300999999984</v>
      </c>
      <c r="FP16" s="170">
        <v>27.305000000000007</v>
      </c>
      <c r="FQ16" s="170">
        <v>0</v>
      </c>
      <c r="FR16" s="171">
        <v>33.785930100000002</v>
      </c>
      <c r="FT16" s="170">
        <v>1.6571923799999999</v>
      </c>
      <c r="FU16" s="170"/>
      <c r="FV16" s="170">
        <v>0</v>
      </c>
      <c r="FW16" s="170">
        <v>-0.58518340000000002</v>
      </c>
      <c r="FX16" s="170">
        <v>0</v>
      </c>
      <c r="FY16" s="171">
        <v>1.0720089799999999</v>
      </c>
      <c r="FZ16" s="170">
        <v>16.278500000000008</v>
      </c>
      <c r="GA16" s="170">
        <v>0</v>
      </c>
      <c r="GB16" s="171">
        <v>17.350508980000008</v>
      </c>
      <c r="GC16"/>
      <c r="GD16" s="170">
        <v>-0.34143308</v>
      </c>
      <c r="GE16" s="170"/>
      <c r="GF16" s="170">
        <v>0</v>
      </c>
      <c r="GG16" s="170">
        <v>-11.358278009999999</v>
      </c>
      <c r="GH16" s="170">
        <v>0</v>
      </c>
      <c r="GI16" s="171">
        <v>-11.699711089999999</v>
      </c>
      <c r="GJ16" s="170">
        <v>29.597499999999997</v>
      </c>
      <c r="GK16" s="170">
        <v>0</v>
      </c>
      <c r="GL16" s="171">
        <v>17.897788909999996</v>
      </c>
      <c r="GM16"/>
      <c r="GN16" s="170">
        <v>0</v>
      </c>
      <c r="GO16" s="170">
        <v>-12.80514</v>
      </c>
      <c r="GP16" s="170">
        <v>-1.492</v>
      </c>
      <c r="GQ16" s="170">
        <v>51.99276798999999</v>
      </c>
      <c r="GR16" s="170">
        <v>1.601</v>
      </c>
      <c r="GS16" s="171">
        <v>52.101767989999992</v>
      </c>
      <c r="GT16" s="170">
        <v>22.266500000000001</v>
      </c>
      <c r="GU16" s="170">
        <v>0</v>
      </c>
      <c r="GV16" s="171">
        <v>74.368267989999993</v>
      </c>
      <c r="GW16" s="170">
        <v>0</v>
      </c>
      <c r="GX16"/>
      <c r="GY16" s="170">
        <v>0</v>
      </c>
      <c r="GZ16" s="170">
        <v>-3.077</v>
      </c>
      <c r="HA16" s="170">
        <v>3.0033548896167075E-2</v>
      </c>
      <c r="HB16" s="170">
        <v>-1.8089999999999999</v>
      </c>
      <c r="HC16" s="170">
        <v>0</v>
      </c>
      <c r="HD16" s="171">
        <v>-1.7789664511038328</v>
      </c>
      <c r="HE16" s="170">
        <v>24.03</v>
      </c>
      <c r="HF16" s="170">
        <v>0</v>
      </c>
      <c r="HG16" s="171">
        <v>22.251033548896167</v>
      </c>
      <c r="HH16" s="170">
        <v>-85.551475240000002</v>
      </c>
      <c r="HJ16" s="170">
        <v>0</v>
      </c>
      <c r="HK16" s="170">
        <v>-0.63500000000000001</v>
      </c>
      <c r="HL16" s="170">
        <v>-4.4402948400000026</v>
      </c>
      <c r="HM16" s="170">
        <v>4.6999999999999542E-2</v>
      </c>
      <c r="HN16" s="170">
        <v>0</v>
      </c>
      <c r="HO16" s="171">
        <v>-4.3932948400000029</v>
      </c>
      <c r="HP16" s="170">
        <v>-54.447000000000003</v>
      </c>
      <c r="HQ16" s="170">
        <v>0</v>
      </c>
      <c r="HR16" s="171">
        <v>-58.840294840000006</v>
      </c>
      <c r="HS16" s="170">
        <v>0</v>
      </c>
      <c r="HU16" s="170">
        <v>0</v>
      </c>
      <c r="HV16" s="170">
        <v>-3.4369999999999998</v>
      </c>
      <c r="HW16" s="170">
        <v>0.10082301000000013</v>
      </c>
      <c r="HX16" s="170">
        <v>-3.5071187199999998</v>
      </c>
      <c r="HY16" s="170">
        <v>0</v>
      </c>
      <c r="HZ16" s="171">
        <v>-3.4062957099999998</v>
      </c>
      <c r="IA16" s="170">
        <v>41.549499999999995</v>
      </c>
      <c r="IB16" s="170">
        <v>0</v>
      </c>
      <c r="IC16" s="171">
        <v>38.143204289999993</v>
      </c>
      <c r="ID16" s="170">
        <v>0</v>
      </c>
    </row>
    <row r="17" spans="1:238" s="168" customFormat="1">
      <c r="A17" s="164" t="s">
        <v>303</v>
      </c>
      <c r="B17" s="166">
        <v>-341.00448072999995</v>
      </c>
      <c r="C17" s="166">
        <v>-3.1358075500000102</v>
      </c>
      <c r="D17" s="166">
        <v>-5.8885853600000004</v>
      </c>
      <c r="E17" s="166">
        <v>0</v>
      </c>
      <c r="F17" s="167">
        <v>-350.02887363999997</v>
      </c>
      <c r="G17" s="166">
        <v>-488.12849999999997</v>
      </c>
      <c r="H17" s="166">
        <v>0</v>
      </c>
      <c r="I17" s="167">
        <v>-838.15737363999995</v>
      </c>
      <c r="K17" s="166">
        <v>-247.56806746000004</v>
      </c>
      <c r="L17" s="166">
        <v>-13.968939939999999</v>
      </c>
      <c r="M17" s="166">
        <v>1478.0253026200005</v>
      </c>
      <c r="N17" s="166">
        <v>-1487.1052869999999</v>
      </c>
      <c r="O17" s="167">
        <v>-270.61699177999935</v>
      </c>
      <c r="P17" s="166">
        <v>-1164.943</v>
      </c>
      <c r="Q17" s="166">
        <v>0</v>
      </c>
      <c r="R17" s="167">
        <v>-1435.5599917799993</v>
      </c>
      <c r="T17" s="166">
        <v>-207.81431026999999</v>
      </c>
      <c r="U17" s="166">
        <v>-10.075880420000001</v>
      </c>
      <c r="V17" s="166">
        <v>-2.3097690000000171E-2</v>
      </c>
      <c r="W17" s="166">
        <v>0</v>
      </c>
      <c r="X17" s="167">
        <v>-217.91328837999998</v>
      </c>
      <c r="Y17" s="166">
        <v>-454.78699999999998</v>
      </c>
      <c r="Z17" s="166">
        <v>0</v>
      </c>
      <c r="AA17" s="167">
        <v>-672.70028837999996</v>
      </c>
      <c r="AC17" s="166">
        <v>-174.20455121999998</v>
      </c>
      <c r="AD17" s="166">
        <v>-14.90452069</v>
      </c>
      <c r="AE17" s="166">
        <v>5.2163740400001135</v>
      </c>
      <c r="AF17" s="166">
        <v>0</v>
      </c>
      <c r="AG17" s="167">
        <v>-183.89269786999986</v>
      </c>
      <c r="AH17" s="166">
        <v>-541.27099999999996</v>
      </c>
      <c r="AI17" s="166">
        <v>0</v>
      </c>
      <c r="AJ17" s="167">
        <v>-725.16369786999985</v>
      </c>
      <c r="AL17" s="166">
        <v>-146.15439802</v>
      </c>
      <c r="AM17" s="166">
        <v>-3.2816425099999997</v>
      </c>
      <c r="AN17" s="166">
        <v>-27.8</v>
      </c>
      <c r="AO17" s="166">
        <v>9.9999986069576607E-9</v>
      </c>
      <c r="AP17" s="167">
        <v>-177.23604052000002</v>
      </c>
      <c r="AQ17" s="166">
        <v>-529.27300000000002</v>
      </c>
      <c r="AR17" s="166">
        <v>0</v>
      </c>
      <c r="AS17" s="167">
        <v>-706.5090405200001</v>
      </c>
      <c r="AU17" s="166">
        <v>-149.71378359999997</v>
      </c>
      <c r="AV17" s="166">
        <v>-76.35347514</v>
      </c>
      <c r="AW17" s="166">
        <v>-139.62998626999999</v>
      </c>
      <c r="AX17" s="166">
        <v>89.782800000000009</v>
      </c>
      <c r="AY17" s="167">
        <v>-275.91444500999995</v>
      </c>
      <c r="AZ17" s="166">
        <v>-1029.9684999999999</v>
      </c>
      <c r="BA17" s="166">
        <v>0</v>
      </c>
      <c r="BB17" s="167">
        <v>-1305.88294501</v>
      </c>
      <c r="BD17" s="166">
        <v>-130.39766227000001</v>
      </c>
      <c r="BE17" s="166">
        <v>-11.8600136</v>
      </c>
      <c r="BF17" s="166">
        <v>-3.31872458</v>
      </c>
      <c r="BG17" s="166">
        <v>0</v>
      </c>
      <c r="BH17" s="167">
        <v>-145.57640045000002</v>
      </c>
      <c r="BI17" s="166">
        <v>-237.45999999999998</v>
      </c>
      <c r="BJ17" s="166">
        <v>0</v>
      </c>
      <c r="BK17" s="167">
        <v>-383.03640044999997</v>
      </c>
      <c r="BM17" s="166">
        <v>-123.31216251000001</v>
      </c>
      <c r="BN17" s="166">
        <v>-47.005367920000005</v>
      </c>
      <c r="BO17" s="166">
        <v>-6.8</v>
      </c>
      <c r="BP17" s="166">
        <v>0</v>
      </c>
      <c r="BQ17" s="167">
        <v>-177.11753043000002</v>
      </c>
      <c r="BR17" s="166">
        <v>-410.68950000000007</v>
      </c>
      <c r="BS17" s="166">
        <v>0</v>
      </c>
      <c r="BT17" s="167">
        <v>-587.80703043000005</v>
      </c>
      <c r="BV17" s="166">
        <v>-127.1922495</v>
      </c>
      <c r="BW17" s="166">
        <v>-47.067729630000002</v>
      </c>
      <c r="BX17" s="166">
        <v>-8.0535609999999994E-2</v>
      </c>
      <c r="BY17" s="166">
        <v>0</v>
      </c>
      <c r="BZ17" s="167">
        <v>-174.34051474</v>
      </c>
      <c r="CA17" s="166">
        <v>-457.86299999999994</v>
      </c>
      <c r="CB17" s="166">
        <v>0</v>
      </c>
      <c r="CC17" s="167">
        <v>-632.20351473999995</v>
      </c>
      <c r="CE17" s="166">
        <v>-108.42855215</v>
      </c>
      <c r="CF17" s="166">
        <v>-142.71054801999998</v>
      </c>
      <c r="CG17" s="166">
        <v>-88.486952470000006</v>
      </c>
      <c r="CH17" s="166">
        <v>30.364671810000001</v>
      </c>
      <c r="CI17" s="167">
        <v>-309.26138083000001</v>
      </c>
      <c r="CJ17" s="166">
        <v>-362.5</v>
      </c>
      <c r="CK17" s="166">
        <v>0</v>
      </c>
      <c r="CL17" s="167">
        <v>-671.76138083000001</v>
      </c>
      <c r="CN17" s="166">
        <v>-73.082612260000005</v>
      </c>
      <c r="CO17" s="166">
        <v>-15.644650609999999</v>
      </c>
      <c r="CP17" s="166">
        <v>-3.6553623800000001</v>
      </c>
      <c r="CQ17" s="166">
        <v>0</v>
      </c>
      <c r="CR17" s="167">
        <v>-92.382625250000004</v>
      </c>
      <c r="CS17" s="166">
        <v>-671.67449999999997</v>
      </c>
      <c r="CT17" s="166">
        <v>0</v>
      </c>
      <c r="CU17" s="167">
        <v>-764.0571252499999</v>
      </c>
      <c r="CW17" s="166">
        <v>-101.62944777000001</v>
      </c>
      <c r="CX17" s="166">
        <v>-5.2320132200000007</v>
      </c>
      <c r="CY17" s="166">
        <v>-5.2241102699999997</v>
      </c>
      <c r="CZ17" s="166">
        <v>1E-8</v>
      </c>
      <c r="DA17" s="167">
        <v>-112.08557125000002</v>
      </c>
      <c r="DB17" s="166">
        <v>-261.53349999999995</v>
      </c>
      <c r="DC17" s="166">
        <v>0</v>
      </c>
      <c r="DD17" s="167">
        <v>-373.61907124999999</v>
      </c>
      <c r="DF17" s="166">
        <v>-68.720256789999993</v>
      </c>
      <c r="DG17" s="166">
        <v>-1.7363272300000001</v>
      </c>
      <c r="DH17" s="166">
        <v>-276.08765290999997</v>
      </c>
      <c r="DI17" s="166">
        <v>0</v>
      </c>
      <c r="DJ17" s="167">
        <v>-346.54423692999995</v>
      </c>
      <c r="DK17" s="166">
        <v>-555.30149999999992</v>
      </c>
      <c r="DL17" s="166">
        <v>0</v>
      </c>
      <c r="DM17" s="167">
        <v>-901.84573692999993</v>
      </c>
      <c r="DO17" s="166">
        <v>-145.61549391999998</v>
      </c>
      <c r="DP17" s="166">
        <v>2.1699753600000022</v>
      </c>
      <c r="DQ17" s="166">
        <v>910.07117876999996</v>
      </c>
      <c r="DR17" s="166">
        <v>0</v>
      </c>
      <c r="DS17" s="167">
        <v>766.62566020999998</v>
      </c>
      <c r="DT17" s="166">
        <v>-320.11949999999996</v>
      </c>
      <c r="DU17" s="166">
        <v>0</v>
      </c>
      <c r="DV17" s="167">
        <v>446.50616021000008</v>
      </c>
      <c r="DX17" s="166">
        <v>-89.290883659999992</v>
      </c>
      <c r="DY17" s="166">
        <v>-11.187700300000001</v>
      </c>
      <c r="DZ17" s="166">
        <v>-67.557818729999994</v>
      </c>
      <c r="EA17" s="166">
        <v>0</v>
      </c>
      <c r="EB17" s="167">
        <v>-168.03640268999999</v>
      </c>
      <c r="EC17" s="166">
        <v>-57.799999999999983</v>
      </c>
      <c r="ED17" s="166">
        <v>0</v>
      </c>
      <c r="EE17" s="167">
        <v>-225.83640268999997</v>
      </c>
      <c r="EG17" s="166">
        <v>-109.32077255</v>
      </c>
      <c r="EH17" s="166">
        <v>-9.3385824299999989</v>
      </c>
      <c r="EI17" s="166">
        <v>-159.63495363000001</v>
      </c>
      <c r="EJ17" s="166">
        <v>0</v>
      </c>
      <c r="EK17" s="167">
        <v>-278.29430861000003</v>
      </c>
      <c r="EL17" s="166">
        <v>-248.01499999999999</v>
      </c>
      <c r="EM17" s="166">
        <v>0</v>
      </c>
      <c r="EN17" s="167">
        <v>-526.30930861000002</v>
      </c>
      <c r="EP17" s="166">
        <v>-94.139098819999987</v>
      </c>
      <c r="EQ17" s="166"/>
      <c r="ER17" s="166">
        <v>-11.517675780000001</v>
      </c>
      <c r="ES17" s="166">
        <v>-0.8381433399999999</v>
      </c>
      <c r="ET17" s="166">
        <v>0</v>
      </c>
      <c r="EU17" s="167">
        <v>-106.49491793999999</v>
      </c>
      <c r="EV17" s="166">
        <v>-469.166</v>
      </c>
      <c r="EW17" s="166">
        <v>0</v>
      </c>
      <c r="EX17" s="167">
        <v>-575.6609179400001</v>
      </c>
      <c r="EZ17" s="166">
        <v>-133.35524122000001</v>
      </c>
      <c r="FA17" s="166"/>
      <c r="FB17" s="166">
        <v>-82.473625350000006</v>
      </c>
      <c r="FC17" s="166">
        <v>121.47925361999999</v>
      </c>
      <c r="FD17" s="166">
        <v>-16.3</v>
      </c>
      <c r="FE17" s="167">
        <v>-110.64961295000001</v>
      </c>
      <c r="FF17" s="166">
        <v>-271.18799999999999</v>
      </c>
      <c r="FG17" s="166">
        <v>0</v>
      </c>
      <c r="FH17" s="167">
        <v>-381.83761294999999</v>
      </c>
      <c r="FJ17" s="166">
        <v>-134.74383459000001</v>
      </c>
      <c r="FK17" s="166"/>
      <c r="FL17" s="166">
        <v>-13.224409229999999</v>
      </c>
      <c r="FM17" s="166">
        <v>3.1021916299999992</v>
      </c>
      <c r="FN17" s="166">
        <v>-5.3357462000000009</v>
      </c>
      <c r="FO17" s="167">
        <v>-150.20179838999999</v>
      </c>
      <c r="FP17" s="166">
        <v>-190.30149999999998</v>
      </c>
      <c r="FQ17" s="166">
        <v>0</v>
      </c>
      <c r="FR17" s="167">
        <v>-340.50329838999994</v>
      </c>
      <c r="FT17" s="166">
        <v>-120.79694705000001</v>
      </c>
      <c r="FU17" s="166"/>
      <c r="FV17" s="166">
        <v>-6.9585034099999996</v>
      </c>
      <c r="FW17" s="166">
        <v>-15.53980765</v>
      </c>
      <c r="FX17" s="166">
        <v>0</v>
      </c>
      <c r="FY17" s="167">
        <v>-143.29525811000002</v>
      </c>
      <c r="FZ17" s="166">
        <v>-228.50649999999999</v>
      </c>
      <c r="GA17" s="166">
        <v>0</v>
      </c>
      <c r="GB17" s="167">
        <v>-371.80175810999998</v>
      </c>
      <c r="GC17"/>
      <c r="GD17" s="166">
        <v>-123.90696798999998</v>
      </c>
      <c r="GE17" s="166"/>
      <c r="GF17" s="166">
        <v>-8.3049666200000036</v>
      </c>
      <c r="GG17" s="166">
        <v>-29.519278010000001</v>
      </c>
      <c r="GH17" s="166">
        <v>0</v>
      </c>
      <c r="GI17" s="167">
        <v>-161.73121261999998</v>
      </c>
      <c r="GJ17" s="166">
        <v>-508.19400000000007</v>
      </c>
      <c r="GK17" s="166">
        <v>0</v>
      </c>
      <c r="GL17" s="167">
        <v>-669.92521262000002</v>
      </c>
      <c r="GM17"/>
      <c r="GN17" s="166">
        <v>-169.79651310000003</v>
      </c>
      <c r="GO17" s="166">
        <v>-13.508139999999999</v>
      </c>
      <c r="GP17" s="166">
        <v>-23.124765290000006</v>
      </c>
      <c r="GQ17" s="166">
        <v>26.900767989999999</v>
      </c>
      <c r="GR17" s="166">
        <v>1.601</v>
      </c>
      <c r="GS17" s="167">
        <v>-164.41951040000004</v>
      </c>
      <c r="GT17" s="166">
        <v>-335.00150000000002</v>
      </c>
      <c r="GU17" s="166">
        <v>0</v>
      </c>
      <c r="GV17" s="167">
        <v>-499.42101040000006</v>
      </c>
      <c r="GW17" s="166">
        <v>-90.303939849999963</v>
      </c>
      <c r="GX17"/>
      <c r="GY17" s="166">
        <v>-171.68357160000002</v>
      </c>
      <c r="GZ17" s="166">
        <v>-3.2669999999999999</v>
      </c>
      <c r="HA17" s="166">
        <v>-15.596860690907532</v>
      </c>
      <c r="HB17" s="166">
        <v>-26.065000000000005</v>
      </c>
      <c r="HC17" s="166">
        <v>0</v>
      </c>
      <c r="HD17" s="167">
        <v>-213.34543229090755</v>
      </c>
      <c r="HE17" s="166">
        <v>-250.41050000000001</v>
      </c>
      <c r="HF17" s="166">
        <v>0</v>
      </c>
      <c r="HG17" s="167">
        <v>-463.75593229090759</v>
      </c>
      <c r="HH17" s="166">
        <v>-85.551475240000002</v>
      </c>
      <c r="HJ17" s="166">
        <v>-164.25601946999902</v>
      </c>
      <c r="HK17" s="166">
        <v>-0.84899999999999998</v>
      </c>
      <c r="HL17" s="166">
        <v>-13.443069089999998</v>
      </c>
      <c r="HM17" s="166">
        <v>-9.33967657</v>
      </c>
      <c r="HN17" s="166">
        <v>0</v>
      </c>
      <c r="HO17" s="167">
        <v>-187.03876512999901</v>
      </c>
      <c r="HP17" s="166">
        <v>-398.15249999999997</v>
      </c>
      <c r="HQ17" s="166">
        <v>0</v>
      </c>
      <c r="HR17" s="167">
        <v>-585.19126512999901</v>
      </c>
      <c r="HS17" s="166">
        <v>-83.781774180000014</v>
      </c>
      <c r="HU17" s="166">
        <v>-155.81012891000037</v>
      </c>
      <c r="HV17" s="166">
        <v>-3.4769999999999999</v>
      </c>
      <c r="HW17" s="166">
        <v>-5.8154315500000013</v>
      </c>
      <c r="HX17" s="166">
        <v>-19.963436739999999</v>
      </c>
      <c r="HY17" s="166">
        <v>0</v>
      </c>
      <c r="HZ17" s="167">
        <v>-181.58899720000036</v>
      </c>
      <c r="IA17" s="166">
        <v>-606.08800000000008</v>
      </c>
      <c r="IB17" s="166">
        <v>0</v>
      </c>
      <c r="IC17" s="167">
        <v>-787.67699720000041</v>
      </c>
      <c r="ID17" s="166">
        <v>-13.946821620000003</v>
      </c>
    </row>
    <row r="18" spans="1:238" s="168" customFormat="1" collapsed="1">
      <c r="A18" s="173" t="s">
        <v>418</v>
      </c>
      <c r="B18" s="174">
        <v>24.998990899999999</v>
      </c>
      <c r="C18" s="174">
        <v>51.109000000000002</v>
      </c>
      <c r="D18" s="174">
        <v>0</v>
      </c>
      <c r="E18" s="174">
        <v>0</v>
      </c>
      <c r="F18" s="171">
        <v>76.107990900000004</v>
      </c>
      <c r="G18" s="174">
        <v>810.08399999999995</v>
      </c>
      <c r="H18" s="174">
        <v>0</v>
      </c>
      <c r="I18" s="171">
        <v>886.19199089999995</v>
      </c>
      <c r="K18" s="174">
        <v>1996.3853083199999</v>
      </c>
      <c r="L18" s="174">
        <v>417.43630880000001</v>
      </c>
      <c r="M18" s="174">
        <v>2.6999999955296519E-7</v>
      </c>
      <c r="N18" s="174">
        <v>0</v>
      </c>
      <c r="O18" s="171">
        <v>2413.82161739</v>
      </c>
      <c r="P18" s="174">
        <v>1480.3720000000001</v>
      </c>
      <c r="Q18" s="174">
        <v>0</v>
      </c>
      <c r="R18" s="171">
        <v>3894.1936173900003</v>
      </c>
      <c r="T18" s="174">
        <v>1.8495220000000001</v>
      </c>
      <c r="U18" s="174">
        <v>0</v>
      </c>
      <c r="V18" s="174">
        <v>-2.9999999981373548E-7</v>
      </c>
      <c r="W18" s="174">
        <v>0</v>
      </c>
      <c r="X18" s="171">
        <v>1.8495217000000004</v>
      </c>
      <c r="Y18" s="174">
        <v>740.41250000000002</v>
      </c>
      <c r="Z18" s="174">
        <v>0</v>
      </c>
      <c r="AA18" s="171">
        <v>742.26202169999999</v>
      </c>
      <c r="AC18" s="174">
        <v>0</v>
      </c>
      <c r="AD18" s="174">
        <v>10.135069</v>
      </c>
      <c r="AE18" s="174">
        <v>0</v>
      </c>
      <c r="AF18" s="174">
        <v>0</v>
      </c>
      <c r="AG18" s="171">
        <v>10.135069</v>
      </c>
      <c r="AH18" s="174">
        <v>645.178</v>
      </c>
      <c r="AI18" s="174">
        <v>0</v>
      </c>
      <c r="AJ18" s="171">
        <v>655.31306900000004</v>
      </c>
      <c r="AL18" s="174">
        <v>0</v>
      </c>
      <c r="AM18" s="174">
        <v>19.336546800000001</v>
      </c>
      <c r="AN18" s="174">
        <v>1692.6466227999999</v>
      </c>
      <c r="AO18" s="174">
        <v>0</v>
      </c>
      <c r="AP18" s="171">
        <v>1711.9831695999999</v>
      </c>
      <c r="AQ18" s="174">
        <v>932.38049999999998</v>
      </c>
      <c r="AR18" s="174">
        <v>0</v>
      </c>
      <c r="AS18" s="171">
        <v>2644.3636695999999</v>
      </c>
      <c r="AU18" s="174">
        <v>0</v>
      </c>
      <c r="AV18" s="174">
        <v>24.836242199999994</v>
      </c>
      <c r="AW18" s="174">
        <v>2.0000003278255463E-8</v>
      </c>
      <c r="AX18" s="174">
        <v>0</v>
      </c>
      <c r="AY18" s="171">
        <v>24.836242219999995</v>
      </c>
      <c r="AZ18" s="174">
        <v>378.31400000000002</v>
      </c>
      <c r="BA18" s="174">
        <v>0</v>
      </c>
      <c r="BB18" s="171">
        <v>403.15024222</v>
      </c>
      <c r="BD18" s="174">
        <v>0.22188751000000001</v>
      </c>
      <c r="BE18" s="174">
        <v>-0.41335379999999999</v>
      </c>
      <c r="BF18" s="174">
        <v>0</v>
      </c>
      <c r="BG18" s="174">
        <v>0</v>
      </c>
      <c r="BH18" s="171">
        <v>-0.19146628999999998</v>
      </c>
      <c r="BI18" s="174">
        <v>1579.4810975</v>
      </c>
      <c r="BJ18" s="174">
        <v>0</v>
      </c>
      <c r="BK18" s="171">
        <v>1579.2896312099999</v>
      </c>
      <c r="BM18" s="174">
        <v>482.22706770999997</v>
      </c>
      <c r="BN18" s="174">
        <v>0.672211</v>
      </c>
      <c r="BO18" s="174">
        <v>0</v>
      </c>
      <c r="BP18" s="174">
        <v>0</v>
      </c>
      <c r="BQ18" s="171">
        <v>482.89927870999998</v>
      </c>
      <c r="BR18" s="174">
        <v>268.63299999999998</v>
      </c>
      <c r="BS18" s="174">
        <v>0</v>
      </c>
      <c r="BT18" s="171">
        <v>751.5322787099999</v>
      </c>
      <c r="BV18" s="174">
        <v>0</v>
      </c>
      <c r="BW18" s="174">
        <v>86.434599039999995</v>
      </c>
      <c r="BX18" s="174"/>
      <c r="BY18" s="174">
        <v>0</v>
      </c>
      <c r="BZ18" s="171">
        <v>86.434599039999995</v>
      </c>
      <c r="CA18" s="174">
        <v>8.7116535000000006</v>
      </c>
      <c r="CB18" s="174">
        <v>0</v>
      </c>
      <c r="CC18" s="171">
        <v>95.146252539999992</v>
      </c>
      <c r="CE18" s="174">
        <v>404.32829713000001</v>
      </c>
      <c r="CF18" s="174">
        <v>235.04158999999999</v>
      </c>
      <c r="CG18" s="174">
        <v>12.7242631</v>
      </c>
      <c r="CH18" s="174">
        <v>0</v>
      </c>
      <c r="CI18" s="171">
        <v>652.09415023000008</v>
      </c>
      <c r="CJ18" s="174">
        <v>928.5</v>
      </c>
      <c r="CK18" s="174">
        <v>0</v>
      </c>
      <c r="CL18" s="171">
        <v>1580.6</v>
      </c>
      <c r="CN18" s="174">
        <v>39.262019860000002</v>
      </c>
      <c r="CO18" s="174">
        <v>81.622</v>
      </c>
      <c r="CP18" s="174">
        <v>46.226746239999997</v>
      </c>
      <c r="CQ18" s="174">
        <v>0</v>
      </c>
      <c r="CR18" s="171">
        <v>167.11076609999998</v>
      </c>
      <c r="CS18" s="174">
        <v>1.3575000000000002</v>
      </c>
      <c r="CT18" s="174">
        <v>0</v>
      </c>
      <c r="CU18" s="171">
        <v>168.46826609999997</v>
      </c>
      <c r="CW18" s="174">
        <v>0</v>
      </c>
      <c r="CX18" s="174">
        <v>0</v>
      </c>
      <c r="CY18" s="174">
        <v>44.770044930000005</v>
      </c>
      <c r="CZ18" s="174">
        <v>0</v>
      </c>
      <c r="DA18" s="171">
        <v>44.770044930000005</v>
      </c>
      <c r="DB18" s="174">
        <v>559.15499999999997</v>
      </c>
      <c r="DC18" s="174">
        <v>0</v>
      </c>
      <c r="DD18" s="171">
        <v>603.92504493000001</v>
      </c>
      <c r="DF18" s="174">
        <v>9.0090000000000003</v>
      </c>
      <c r="DG18" s="174">
        <v>0</v>
      </c>
      <c r="DH18" s="174">
        <v>88.211651450000005</v>
      </c>
      <c r="DI18" s="174">
        <v>0</v>
      </c>
      <c r="DJ18" s="171">
        <v>97.220651450000005</v>
      </c>
      <c r="DK18" s="174">
        <v>765.49149999999997</v>
      </c>
      <c r="DL18" s="174">
        <v>0</v>
      </c>
      <c r="DM18" s="171">
        <v>862.71215144999996</v>
      </c>
      <c r="DO18" s="174">
        <v>665.55793712000002</v>
      </c>
      <c r="DP18" s="174">
        <v>75.336609330000002</v>
      </c>
      <c r="DQ18" s="174">
        <v>65.075956050000002</v>
      </c>
      <c r="DR18" s="174">
        <v>0</v>
      </c>
      <c r="DS18" s="171">
        <v>805.97050250000007</v>
      </c>
      <c r="DT18" s="174">
        <v>48.345500000000001</v>
      </c>
      <c r="DU18" s="174">
        <v>0</v>
      </c>
      <c r="DV18" s="171">
        <v>854.31600250000008</v>
      </c>
      <c r="DX18" s="174">
        <v>48.223709630000002</v>
      </c>
      <c r="DY18" s="174">
        <v>55.551353969999994</v>
      </c>
      <c r="DZ18" s="174">
        <v>455.57679757</v>
      </c>
      <c r="EA18" s="174">
        <v>0</v>
      </c>
      <c r="EB18" s="171">
        <v>559.35186117000001</v>
      </c>
      <c r="EC18" s="174">
        <v>41.4</v>
      </c>
      <c r="ED18" s="174">
        <v>0</v>
      </c>
      <c r="EE18" s="171">
        <v>600.75186116999998</v>
      </c>
      <c r="EG18" s="174"/>
      <c r="EH18" s="174">
        <v>126.05153201000002</v>
      </c>
      <c r="EI18" s="174">
        <v>1737.2211097699999</v>
      </c>
      <c r="EJ18" s="174">
        <v>0</v>
      </c>
      <c r="EK18" s="171">
        <v>1863.27264178</v>
      </c>
      <c r="EL18" s="174">
        <v>414.47550000000001</v>
      </c>
      <c r="EM18" s="174">
        <v>0</v>
      </c>
      <c r="EN18" s="171">
        <v>2277.74814178</v>
      </c>
      <c r="EP18" s="174">
        <v>66.047243430000009</v>
      </c>
      <c r="EQ18" s="174"/>
      <c r="ER18" s="174">
        <v>207.90119156999998</v>
      </c>
      <c r="ES18" s="174">
        <v>28.236375780000003</v>
      </c>
      <c r="ET18" s="174">
        <v>0</v>
      </c>
      <c r="EU18" s="171">
        <v>302.18481078000002</v>
      </c>
      <c r="EV18" s="174">
        <v>64.402000000000001</v>
      </c>
      <c r="EW18" s="174">
        <v>0</v>
      </c>
      <c r="EX18" s="171">
        <v>366.58681078000001</v>
      </c>
      <c r="EZ18" s="174">
        <v>580.333888</v>
      </c>
      <c r="FA18" s="174"/>
      <c r="FB18" s="174">
        <v>239.99633872000001</v>
      </c>
      <c r="FC18" s="174">
        <v>391.93900000000002</v>
      </c>
      <c r="FD18" s="174">
        <v>0</v>
      </c>
      <c r="FE18" s="171">
        <v>1212.26922672</v>
      </c>
      <c r="FF18" s="174">
        <v>778.36199999999997</v>
      </c>
      <c r="FG18" s="174">
        <v>0</v>
      </c>
      <c r="FH18" s="171">
        <v>1990.6312267200001</v>
      </c>
      <c r="FJ18" s="174">
        <v>0</v>
      </c>
      <c r="FK18" s="174"/>
      <c r="FL18" s="174">
        <v>83.518710720000001</v>
      </c>
      <c r="FM18" s="174">
        <v>0</v>
      </c>
      <c r="FN18" s="174">
        <v>0</v>
      </c>
      <c r="FO18" s="171">
        <v>83.518710720000001</v>
      </c>
      <c r="FP18" s="174">
        <v>261.23649999999998</v>
      </c>
      <c r="FQ18" s="174">
        <v>0</v>
      </c>
      <c r="FR18" s="171">
        <v>344.75521071999998</v>
      </c>
      <c r="FT18" s="174">
        <v>0</v>
      </c>
      <c r="FU18" s="174"/>
      <c r="FV18" s="174">
        <v>39.856318380000005</v>
      </c>
      <c r="FW18" s="174">
        <v>0</v>
      </c>
      <c r="FX18" s="174">
        <v>0</v>
      </c>
      <c r="FY18" s="171">
        <v>39.856318380000005</v>
      </c>
      <c r="FZ18" s="174">
        <v>422.68400000000003</v>
      </c>
      <c r="GA18" s="174">
        <v>0</v>
      </c>
      <c r="GB18" s="171">
        <v>462.54031838000003</v>
      </c>
      <c r="GC18"/>
      <c r="GD18" s="174">
        <v>299.30321356000002</v>
      </c>
      <c r="GE18" s="174"/>
      <c r="GF18" s="174">
        <v>92.360747419999996</v>
      </c>
      <c r="GG18" s="174">
        <v>0</v>
      </c>
      <c r="GH18" s="174">
        <v>0</v>
      </c>
      <c r="GI18" s="171">
        <v>391.66396098000001</v>
      </c>
      <c r="GJ18" s="174">
        <v>873.70249999999999</v>
      </c>
      <c r="GK18" s="174">
        <v>0</v>
      </c>
      <c r="GL18" s="171">
        <v>1265.3664609800001</v>
      </c>
      <c r="GM18"/>
      <c r="GN18" s="174">
        <v>124.99999998000003</v>
      </c>
      <c r="GO18" s="174">
        <v>0</v>
      </c>
      <c r="GP18" s="174">
        <v>20.819811570000006</v>
      </c>
      <c r="GQ18" s="174">
        <v>332.7</v>
      </c>
      <c r="GR18" s="174">
        <v>0</v>
      </c>
      <c r="GS18" s="175">
        <v>478.51981154999999</v>
      </c>
      <c r="GT18" s="174">
        <v>768.64100000000008</v>
      </c>
      <c r="GU18" s="174">
        <v>0</v>
      </c>
      <c r="GV18" s="171">
        <v>1247.1608115500001</v>
      </c>
      <c r="GW18" s="174">
        <v>99.589761549999992</v>
      </c>
      <c r="GX18"/>
      <c r="GY18" s="174">
        <v>5.6476964499999882</v>
      </c>
      <c r="GZ18" s="174">
        <v>0</v>
      </c>
      <c r="HA18" s="174">
        <v>35.166836020000005</v>
      </c>
      <c r="HB18" s="174">
        <v>0</v>
      </c>
      <c r="HC18" s="174">
        <v>0</v>
      </c>
      <c r="HD18" s="175">
        <v>40.814532469999996</v>
      </c>
      <c r="HE18" s="174">
        <v>330.27350000000001</v>
      </c>
      <c r="HF18" s="174">
        <v>0</v>
      </c>
      <c r="HG18" s="171">
        <v>371.08803247000003</v>
      </c>
      <c r="HH18" s="174">
        <v>0</v>
      </c>
      <c r="HJ18" s="174">
        <v>85.476324239999983</v>
      </c>
      <c r="HK18" s="174">
        <v>0</v>
      </c>
      <c r="HL18" s="174">
        <v>0</v>
      </c>
      <c r="HM18" s="174">
        <v>550</v>
      </c>
      <c r="HN18" s="174">
        <v>0</v>
      </c>
      <c r="HO18" s="175">
        <v>635.47632423999994</v>
      </c>
      <c r="HP18" s="174">
        <v>1024.5554999999999</v>
      </c>
      <c r="HQ18" s="174">
        <v>0</v>
      </c>
      <c r="HR18" s="171">
        <v>1660.0318242399999</v>
      </c>
      <c r="HS18" s="174">
        <v>-1.9E-2</v>
      </c>
      <c r="HU18" s="174">
        <v>183.57875299</v>
      </c>
      <c r="HV18" s="174">
        <v>0</v>
      </c>
      <c r="HW18" s="174">
        <v>0</v>
      </c>
      <c r="HX18" s="174">
        <v>0</v>
      </c>
      <c r="HY18" s="174">
        <v>0</v>
      </c>
      <c r="HZ18" s="175">
        <v>183.57875299</v>
      </c>
      <c r="IA18" s="174">
        <v>123.92400000000001</v>
      </c>
      <c r="IB18" s="174">
        <v>0</v>
      </c>
      <c r="IC18" s="171">
        <v>307.50275298999998</v>
      </c>
      <c r="ID18" s="174">
        <v>7.5708590000000004</v>
      </c>
    </row>
    <row r="19" spans="1:238" s="168" customFormat="1">
      <c r="A19" s="169" t="s">
        <v>416</v>
      </c>
      <c r="B19" s="170">
        <v>-146.02173199999999</v>
      </c>
      <c r="C19" s="170">
        <v>-104.88512920000001</v>
      </c>
      <c r="D19" s="170">
        <v>-1700</v>
      </c>
      <c r="E19" s="170">
        <v>0</v>
      </c>
      <c r="F19" s="171">
        <v>-1950.9068612000001</v>
      </c>
      <c r="G19" s="170">
        <v>-1034.8105</v>
      </c>
      <c r="H19" s="170">
        <v>0</v>
      </c>
      <c r="I19" s="171">
        <v>-2985.7173612000001</v>
      </c>
      <c r="K19" s="170">
        <v>-133.88484488999998</v>
      </c>
      <c r="L19" s="170">
        <v>-548.82708309999998</v>
      </c>
      <c r="M19" s="170">
        <v>0</v>
      </c>
      <c r="N19" s="170">
        <v>0</v>
      </c>
      <c r="O19" s="171">
        <v>-682.71192798999994</v>
      </c>
      <c r="P19" s="170">
        <v>-517.62350000000004</v>
      </c>
      <c r="Q19" s="170">
        <v>0</v>
      </c>
      <c r="R19" s="171">
        <v>-1200.33542799</v>
      </c>
      <c r="T19" s="170">
        <v>-255.26685980000005</v>
      </c>
      <c r="U19" s="170">
        <v>-26.701092210000002</v>
      </c>
      <c r="V19" s="170">
        <v>0</v>
      </c>
      <c r="W19" s="170">
        <v>0</v>
      </c>
      <c r="X19" s="171">
        <v>-281.96795201000003</v>
      </c>
      <c r="Y19" s="170">
        <v>-90.468999999999994</v>
      </c>
      <c r="Z19" s="170">
        <v>0</v>
      </c>
      <c r="AA19" s="171">
        <v>-372.43695201000003</v>
      </c>
      <c r="AC19" s="170">
        <v>-128.75797649999998</v>
      </c>
      <c r="AD19" s="170">
        <v>-10.02337726</v>
      </c>
      <c r="AE19" s="170">
        <v>0</v>
      </c>
      <c r="AF19" s="170">
        <v>0</v>
      </c>
      <c r="AG19" s="171">
        <v>-138.78135375999997</v>
      </c>
      <c r="AH19" s="170">
        <v>-121.9</v>
      </c>
      <c r="AI19" s="170">
        <v>0</v>
      </c>
      <c r="AJ19" s="171">
        <v>-260.68135375999998</v>
      </c>
      <c r="AL19" s="170">
        <v>-108.52929842</v>
      </c>
      <c r="AM19" s="170">
        <v>0</v>
      </c>
      <c r="AN19" s="170"/>
      <c r="AO19" s="170">
        <v>0</v>
      </c>
      <c r="AP19" s="171">
        <v>-108.52929842</v>
      </c>
      <c r="AQ19" s="170">
        <v>-1495.6614999999999</v>
      </c>
      <c r="AR19" s="170">
        <v>0</v>
      </c>
      <c r="AS19" s="171">
        <v>-1604.19079842</v>
      </c>
      <c r="AU19" s="170">
        <v>-128.71057530999994</v>
      </c>
      <c r="AV19" s="170">
        <v>-9.5258260200000002</v>
      </c>
      <c r="AW19" s="170">
        <v>-4.4000000134110448E-7</v>
      </c>
      <c r="AX19" s="170">
        <v>0</v>
      </c>
      <c r="AY19" s="171">
        <v>-138.23640176999996</v>
      </c>
      <c r="AZ19" s="170">
        <v>-334.79349999999999</v>
      </c>
      <c r="BA19" s="170">
        <v>0</v>
      </c>
      <c r="BB19" s="171">
        <v>-473.02990176999992</v>
      </c>
      <c r="BD19" s="170">
        <v>-518.63638925999999</v>
      </c>
      <c r="BE19" s="170">
        <v>-1.4906249999999999E-2</v>
      </c>
      <c r="BF19" s="170">
        <v>0</v>
      </c>
      <c r="BG19" s="170">
        <v>0</v>
      </c>
      <c r="BH19" s="171">
        <v>-518.65129550999995</v>
      </c>
      <c r="BI19" s="170">
        <v>-80.97</v>
      </c>
      <c r="BJ19" s="170">
        <v>0</v>
      </c>
      <c r="BK19" s="171">
        <v>-599.62129550999998</v>
      </c>
      <c r="BM19" s="170">
        <v>-116.76582456999999</v>
      </c>
      <c r="BN19" s="170">
        <v>-9.1394279999999988</v>
      </c>
      <c r="BO19" s="170">
        <v>0</v>
      </c>
      <c r="BP19" s="170">
        <v>0</v>
      </c>
      <c r="BQ19" s="171">
        <v>-125.90525256999999</v>
      </c>
      <c r="BR19" s="170">
        <v>-179.54649999999998</v>
      </c>
      <c r="BS19" s="170">
        <v>0</v>
      </c>
      <c r="BT19" s="171">
        <v>-305.45175256999994</v>
      </c>
      <c r="BV19" s="170">
        <v>-499.39657614999999</v>
      </c>
      <c r="BW19" s="170">
        <v>-21.794082309999997</v>
      </c>
      <c r="BX19" s="170">
        <v>-163.46199999999999</v>
      </c>
      <c r="BY19" s="170">
        <v>0</v>
      </c>
      <c r="BZ19" s="171">
        <v>-684.65265846</v>
      </c>
      <c r="CA19" s="170">
        <v>-80.456499999999991</v>
      </c>
      <c r="CB19" s="170">
        <v>0</v>
      </c>
      <c r="CC19" s="171">
        <v>-765.10915846</v>
      </c>
      <c r="CE19" s="170">
        <v>-108.6060306</v>
      </c>
      <c r="CF19" s="170">
        <v>-85.166655219999996</v>
      </c>
      <c r="CG19" s="170">
        <v>-38.272157929999999</v>
      </c>
      <c r="CH19" s="170">
        <v>0</v>
      </c>
      <c r="CI19" s="171">
        <v>-232.04484374999998</v>
      </c>
      <c r="CJ19" s="170">
        <v>-183.8905</v>
      </c>
      <c r="CK19" s="170">
        <v>0</v>
      </c>
      <c r="CL19" s="171">
        <v>-415.93534375000002</v>
      </c>
      <c r="CN19" s="170">
        <v>-133.22850252000001</v>
      </c>
      <c r="CO19" s="170">
        <v>-1.4906249999999999E-2</v>
      </c>
      <c r="CP19" s="170">
        <v>-38.461991529999999</v>
      </c>
      <c r="CQ19" s="170">
        <v>0</v>
      </c>
      <c r="CR19" s="171">
        <v>-171.70540030000001</v>
      </c>
      <c r="CS19" s="170">
        <v>-197.42649999999998</v>
      </c>
      <c r="CT19" s="170">
        <v>0</v>
      </c>
      <c r="CU19" s="171">
        <v>-369.13190029999998</v>
      </c>
      <c r="CW19" s="170">
        <v>-136.92699999999999</v>
      </c>
      <c r="CX19" s="170">
        <v>-115.62098423999998</v>
      </c>
      <c r="CY19" s="170">
        <v>-33.396068379999996</v>
      </c>
      <c r="CZ19" s="170">
        <v>0</v>
      </c>
      <c r="DA19" s="171">
        <v>-285.94405261999998</v>
      </c>
      <c r="DB19" s="170">
        <v>-156.48100000000002</v>
      </c>
      <c r="DC19" s="170">
        <v>0</v>
      </c>
      <c r="DD19" s="171">
        <v>-442.42505261999997</v>
      </c>
      <c r="DF19" s="170">
        <v>-118.002</v>
      </c>
      <c r="DG19" s="170">
        <v>-42.571523369999994</v>
      </c>
      <c r="DH19" s="170">
        <v>-76.094652140000008</v>
      </c>
      <c r="DI19" s="170">
        <v>0</v>
      </c>
      <c r="DJ19" s="171">
        <v>-236.66817550999997</v>
      </c>
      <c r="DK19" s="170">
        <v>-1360.8440000000001</v>
      </c>
      <c r="DL19" s="170">
        <v>0</v>
      </c>
      <c r="DM19" s="171">
        <v>-1597.5121755099999</v>
      </c>
      <c r="DO19" s="170">
        <v>-136.97763997999999</v>
      </c>
      <c r="DP19" s="170">
        <v>-51.942444819999999</v>
      </c>
      <c r="DQ19" s="170">
        <v>-394.72612769</v>
      </c>
      <c r="DR19" s="170">
        <v>0</v>
      </c>
      <c r="DS19" s="171">
        <v>-583.64621248999993</v>
      </c>
      <c r="DT19" s="170">
        <v>-64.450500000000005</v>
      </c>
      <c r="DU19" s="170">
        <v>0</v>
      </c>
      <c r="DV19" s="171">
        <v>-648.09671248999996</v>
      </c>
      <c r="DX19" s="170">
        <v>-118.07290721999999</v>
      </c>
      <c r="DY19" s="170">
        <v>-73.615645610000001</v>
      </c>
      <c r="DZ19" s="170">
        <v>-24.198452390000003</v>
      </c>
      <c r="EA19" s="170">
        <v>0</v>
      </c>
      <c r="EB19" s="171">
        <v>-215.88700521999999</v>
      </c>
      <c r="EC19" s="170">
        <v>-131.69999999999999</v>
      </c>
      <c r="ED19" s="170">
        <v>0</v>
      </c>
      <c r="EE19" s="171">
        <v>-347.58700521999998</v>
      </c>
      <c r="EG19" s="170">
        <v>-134.50798039</v>
      </c>
      <c r="EH19" s="170">
        <v>-122.00910533999999</v>
      </c>
      <c r="EI19" s="170">
        <v>-1917.10478541</v>
      </c>
      <c r="EJ19" s="170">
        <v>0</v>
      </c>
      <c r="EK19" s="171">
        <v>-2173.6218711399997</v>
      </c>
      <c r="EL19" s="170">
        <v>-166.68450000000001</v>
      </c>
      <c r="EM19" s="170">
        <v>0</v>
      </c>
      <c r="EN19" s="171">
        <v>-2340.30637114</v>
      </c>
      <c r="EP19" s="170">
        <v>-118.05606545000001</v>
      </c>
      <c r="EQ19" s="170"/>
      <c r="ER19" s="170">
        <v>-123.27493766999999</v>
      </c>
      <c r="ES19" s="170">
        <v>-20.214011339999999</v>
      </c>
      <c r="ET19" s="170">
        <v>0</v>
      </c>
      <c r="EU19" s="171">
        <v>-261.54501446</v>
      </c>
      <c r="EV19" s="170">
        <v>-705.39499999999998</v>
      </c>
      <c r="EW19" s="170">
        <v>0</v>
      </c>
      <c r="EX19" s="171">
        <v>-966.94001446000004</v>
      </c>
      <c r="EZ19" s="170">
        <v>-156.77390706999998</v>
      </c>
      <c r="FA19" s="170"/>
      <c r="FB19" s="170">
        <v>-188.86397711999999</v>
      </c>
      <c r="FC19" s="170">
        <v>-383.86035293999998</v>
      </c>
      <c r="FD19" s="170">
        <v>0</v>
      </c>
      <c r="FE19" s="171">
        <v>-729.49823713000001</v>
      </c>
      <c r="FF19" s="170">
        <v>-438.56399999999996</v>
      </c>
      <c r="FG19" s="170">
        <v>0</v>
      </c>
      <c r="FH19" s="171">
        <v>-1168.0622371300001</v>
      </c>
      <c r="FJ19" s="170">
        <v>-274.80743699999999</v>
      </c>
      <c r="FK19" s="170"/>
      <c r="FL19" s="170">
        <v>-46.837777469999999</v>
      </c>
      <c r="FM19" s="170">
        <v>-6.9596504100000001</v>
      </c>
      <c r="FN19" s="170">
        <v>0</v>
      </c>
      <c r="FO19" s="171">
        <v>-328.60486487999998</v>
      </c>
      <c r="FP19" s="170">
        <v>-160.4975</v>
      </c>
      <c r="FQ19" s="170">
        <v>0</v>
      </c>
      <c r="FR19" s="171">
        <v>-489.10236487999998</v>
      </c>
      <c r="FT19" s="170">
        <v>-44.455365</v>
      </c>
      <c r="FU19" s="170"/>
      <c r="FV19" s="170">
        <v>-63.592647810000003</v>
      </c>
      <c r="FW19" s="170">
        <v>-6.8452582199999998</v>
      </c>
      <c r="FX19" s="170">
        <v>0</v>
      </c>
      <c r="FY19" s="171">
        <v>-114.89327103000001</v>
      </c>
      <c r="FZ19" s="170">
        <v>-235.7475</v>
      </c>
      <c r="GA19" s="170">
        <v>0</v>
      </c>
      <c r="GB19" s="171">
        <v>-350.64077103</v>
      </c>
      <c r="GC19"/>
      <c r="GD19" s="170">
        <v>-274.09349200000003</v>
      </c>
      <c r="GE19" s="170"/>
      <c r="GF19" s="170">
        <v>-34.981504029999996</v>
      </c>
      <c r="GG19" s="170">
        <v>-10.962999999999999</v>
      </c>
      <c r="GH19" s="170">
        <v>0</v>
      </c>
      <c r="GI19" s="171">
        <v>-320.03799603000004</v>
      </c>
      <c r="GJ19" s="170">
        <v>-1517.0764999999999</v>
      </c>
      <c r="GK19" s="170">
        <v>0</v>
      </c>
      <c r="GL19" s="171">
        <v>-1837.1144960299998</v>
      </c>
      <c r="GM19"/>
      <c r="GN19" s="170">
        <v>-120.52547353864404</v>
      </c>
      <c r="GO19" s="170">
        <v>0</v>
      </c>
      <c r="GP19" s="170">
        <v>-18.370231699999998</v>
      </c>
      <c r="GQ19" s="170">
        <v>-31.161000000000001</v>
      </c>
      <c r="GR19" s="170">
        <v>0</v>
      </c>
      <c r="GS19" s="171">
        <v>-170.05670523864404</v>
      </c>
      <c r="GT19" s="170">
        <v>-428.58550000000002</v>
      </c>
      <c r="GU19" s="170">
        <v>0</v>
      </c>
      <c r="GV19" s="171">
        <v>-598.64220523864401</v>
      </c>
      <c r="GW19" s="170">
        <v>-5.1446530000001073E-2</v>
      </c>
      <c r="GX19"/>
      <c r="GY19" s="170">
        <v>-111.194</v>
      </c>
      <c r="GZ19" s="170">
        <v>0</v>
      </c>
      <c r="HA19" s="170">
        <v>-10.330885350000001</v>
      </c>
      <c r="HB19" s="170">
        <v>-98.977000000000004</v>
      </c>
      <c r="HC19" s="170">
        <v>0</v>
      </c>
      <c r="HD19" s="171">
        <v>-220.50188535000001</v>
      </c>
      <c r="HE19" s="170">
        <v>-190.54399999999998</v>
      </c>
      <c r="HF19" s="170">
        <v>0</v>
      </c>
      <c r="HG19" s="171">
        <v>-411.04588534999999</v>
      </c>
      <c r="HH19" s="170">
        <v>0</v>
      </c>
      <c r="HJ19" s="170">
        <v>-104.13352939930621</v>
      </c>
      <c r="HK19" s="170">
        <v>0</v>
      </c>
      <c r="HL19" s="170">
        <v>-4.6619999999999999</v>
      </c>
      <c r="HM19" s="170">
        <v>-2359.26277415</v>
      </c>
      <c r="HN19" s="170">
        <v>0</v>
      </c>
      <c r="HO19" s="171">
        <v>-2468.0583035493064</v>
      </c>
      <c r="HP19" s="170">
        <v>-496.70000000000005</v>
      </c>
      <c r="HQ19" s="170">
        <v>0</v>
      </c>
      <c r="HR19" s="171">
        <v>-2964.7583035493062</v>
      </c>
      <c r="HS19" s="170">
        <v>-34.38648006999999</v>
      </c>
      <c r="HU19" s="170">
        <v>-111.22000000000001</v>
      </c>
      <c r="HV19" s="170">
        <v>0</v>
      </c>
      <c r="HW19" s="170">
        <v>0</v>
      </c>
      <c r="HX19" s="170">
        <v>-271.02175314000016</v>
      </c>
      <c r="HY19" s="170">
        <v>0</v>
      </c>
      <c r="HZ19" s="171">
        <v>-382.24175314000018</v>
      </c>
      <c r="IA19" s="170">
        <v>-264.77249999999998</v>
      </c>
      <c r="IB19" s="170">
        <v>0</v>
      </c>
      <c r="IC19" s="171">
        <v>-647.01425314000016</v>
      </c>
      <c r="ID19" s="170">
        <v>-34.623920599999998</v>
      </c>
    </row>
    <row r="20" spans="1:238" s="168" customFormat="1">
      <c r="A20" s="169" t="s">
        <v>417</v>
      </c>
      <c r="B20" s="170">
        <v>-7.2586911799999996</v>
      </c>
      <c r="C20" s="170">
        <v>-3.1617725099999996</v>
      </c>
      <c r="D20" s="170">
        <v>-189.18239928999995</v>
      </c>
      <c r="E20" s="170">
        <v>0</v>
      </c>
      <c r="F20" s="171">
        <v>-199.60286297999994</v>
      </c>
      <c r="G20" s="170">
        <v>-125.05200000000001</v>
      </c>
      <c r="H20" s="170">
        <v>0</v>
      </c>
      <c r="I20" s="171">
        <v>-324.65486297999996</v>
      </c>
      <c r="K20" s="170">
        <v>-136.22021249000002</v>
      </c>
      <c r="L20" s="170">
        <v>-11.42796371</v>
      </c>
      <c r="M20" s="170">
        <v>-42.788625350000025</v>
      </c>
      <c r="N20" s="170">
        <v>0</v>
      </c>
      <c r="O20" s="171">
        <v>-190.43680155000004</v>
      </c>
      <c r="P20" s="170">
        <v>-123.994</v>
      </c>
      <c r="Q20" s="170">
        <v>0</v>
      </c>
      <c r="R20" s="171">
        <v>-314.43080155000007</v>
      </c>
      <c r="T20" s="170">
        <v>-23.46730282</v>
      </c>
      <c r="U20" s="170">
        <v>9.8513930599999995</v>
      </c>
      <c r="V20" s="170">
        <v>-194.57696025999996</v>
      </c>
      <c r="W20" s="170">
        <v>0</v>
      </c>
      <c r="X20" s="171">
        <v>-208.19287001999996</v>
      </c>
      <c r="Y20" s="170">
        <v>-72.27</v>
      </c>
      <c r="Z20" s="170">
        <v>0</v>
      </c>
      <c r="AA20" s="171">
        <v>-280.46287001999997</v>
      </c>
      <c r="AC20" s="170">
        <v>-25.884172449999994</v>
      </c>
      <c r="AD20" s="170">
        <v>-13.16998321</v>
      </c>
      <c r="AE20" s="170">
        <v>-41.252000000000002</v>
      </c>
      <c r="AF20" s="170">
        <v>0</v>
      </c>
      <c r="AG20" s="171">
        <v>-80.306155660000002</v>
      </c>
      <c r="AH20" s="170">
        <v>-101.0665</v>
      </c>
      <c r="AI20" s="170">
        <v>0</v>
      </c>
      <c r="AJ20" s="171">
        <v>-181.37265566000002</v>
      </c>
      <c r="AL20" s="170">
        <v>-14.77668742</v>
      </c>
      <c r="AM20" s="170">
        <v>-1.8050084099999999</v>
      </c>
      <c r="AN20" s="170">
        <v>-135.27500000000001</v>
      </c>
      <c r="AO20" s="170">
        <v>0</v>
      </c>
      <c r="AP20" s="171">
        <v>-151.85669583000001</v>
      </c>
      <c r="AQ20" s="170">
        <v>-82.272499999999994</v>
      </c>
      <c r="AR20" s="170">
        <v>0</v>
      </c>
      <c r="AS20" s="171">
        <v>-234.12919583000001</v>
      </c>
      <c r="AU20" s="170">
        <v>-136.62370410000003</v>
      </c>
      <c r="AV20" s="170">
        <v>-12.81298812</v>
      </c>
      <c r="AW20" s="170">
        <v>-38.926594180000009</v>
      </c>
      <c r="AX20" s="170">
        <v>0</v>
      </c>
      <c r="AY20" s="171">
        <v>-188.36328640000005</v>
      </c>
      <c r="AZ20" s="170">
        <v>-137.45249999999999</v>
      </c>
      <c r="BA20" s="170">
        <v>0</v>
      </c>
      <c r="BB20" s="171">
        <v>-325.81578640000004</v>
      </c>
      <c r="BD20" s="170">
        <v>-49.067192609999999</v>
      </c>
      <c r="BE20" s="170">
        <v>-3.4926832200000004</v>
      </c>
      <c r="BF20" s="170">
        <v>-140.017</v>
      </c>
      <c r="BG20" s="170">
        <v>0</v>
      </c>
      <c r="BH20" s="171">
        <v>-192.57687583000001</v>
      </c>
      <c r="BI20" s="170">
        <v>-59.426500000000004</v>
      </c>
      <c r="BJ20" s="170">
        <v>0</v>
      </c>
      <c r="BK20" s="171">
        <v>-252.00337583000001</v>
      </c>
      <c r="BM20" s="170">
        <v>-19.24168216</v>
      </c>
      <c r="BN20" s="170">
        <v>-13.239372780000002</v>
      </c>
      <c r="BO20" s="170">
        <v>-37.457000000000001</v>
      </c>
      <c r="BP20" s="170">
        <v>0</v>
      </c>
      <c r="BQ20" s="171">
        <v>-69.938054940000001</v>
      </c>
      <c r="BR20" s="170">
        <v>-96.940499999999986</v>
      </c>
      <c r="BS20" s="170">
        <v>0</v>
      </c>
      <c r="BT20" s="171">
        <v>-166.87855493999999</v>
      </c>
      <c r="BV20" s="170">
        <v>-25.400570210000001</v>
      </c>
      <c r="BW20" s="170">
        <v>-0.42652678999999999</v>
      </c>
      <c r="BX20" s="170">
        <v>-124.322</v>
      </c>
      <c r="BY20" s="170">
        <v>0</v>
      </c>
      <c r="BZ20" s="171">
        <v>-150.14909700000001</v>
      </c>
      <c r="CA20" s="170">
        <v>-53.981000000000002</v>
      </c>
      <c r="CB20" s="170">
        <v>0</v>
      </c>
      <c r="CC20" s="171">
        <v>-204.13009700000001</v>
      </c>
      <c r="CE20" s="170">
        <v>-107.82282784999998</v>
      </c>
      <c r="CF20" s="170">
        <v>-2.9687576399999998</v>
      </c>
      <c r="CG20" s="170">
        <v>-35.60376273</v>
      </c>
      <c r="CH20" s="170">
        <v>0</v>
      </c>
      <c r="CI20" s="171">
        <v>-146.39534821999999</v>
      </c>
      <c r="CJ20" s="170">
        <v>-125.42750000000001</v>
      </c>
      <c r="CK20" s="170">
        <v>0</v>
      </c>
      <c r="CL20" s="171">
        <v>-271.82284821999997</v>
      </c>
      <c r="CN20" s="170">
        <v>-58.438904190000002</v>
      </c>
      <c r="CO20" s="170">
        <v>-1.24826E-3</v>
      </c>
      <c r="CP20" s="170">
        <v>-125.25199734</v>
      </c>
      <c r="CQ20" s="170">
        <v>0</v>
      </c>
      <c r="CR20" s="171">
        <v>-183.69214979</v>
      </c>
      <c r="CS20" s="170">
        <v>-51.831499999999998</v>
      </c>
      <c r="CT20" s="170">
        <v>0</v>
      </c>
      <c r="CU20" s="171">
        <v>-235.52364979000001</v>
      </c>
      <c r="CW20" s="170">
        <v>-24.166</v>
      </c>
      <c r="CX20" s="170">
        <v>-3.3831063800000005</v>
      </c>
      <c r="CY20" s="170">
        <v>-36.713174830000007</v>
      </c>
      <c r="CZ20" s="170">
        <v>0</v>
      </c>
      <c r="DA20" s="171">
        <v>-64.262281210000012</v>
      </c>
      <c r="DB20" s="170">
        <v>-102.56299999999999</v>
      </c>
      <c r="DC20" s="170">
        <v>0</v>
      </c>
      <c r="DD20" s="171">
        <v>-166.82528121000001</v>
      </c>
      <c r="DF20" s="170">
        <v>-35.896000000000001</v>
      </c>
      <c r="DG20" s="170">
        <v>-1.0128938599999999</v>
      </c>
      <c r="DH20" s="170">
        <v>-136.89692830000001</v>
      </c>
      <c r="DI20" s="170">
        <v>0</v>
      </c>
      <c r="DJ20" s="171">
        <v>-173.80582216000002</v>
      </c>
      <c r="DK20" s="170">
        <v>-50.323</v>
      </c>
      <c r="DL20" s="170">
        <v>0</v>
      </c>
      <c r="DM20" s="171">
        <v>-224.12882216000003</v>
      </c>
      <c r="DO20" s="170">
        <v>-72.608639980000007</v>
      </c>
      <c r="DP20" s="170">
        <v>-8.042670020000001</v>
      </c>
      <c r="DQ20" s="170">
        <v>-40.469796659999993</v>
      </c>
      <c r="DR20" s="170">
        <v>0</v>
      </c>
      <c r="DS20" s="171">
        <v>-121.12110666000001</v>
      </c>
      <c r="DT20" s="170">
        <v>-146.66899999999998</v>
      </c>
      <c r="DU20" s="170">
        <v>0</v>
      </c>
      <c r="DV20" s="171">
        <v>-267.79010665999999</v>
      </c>
      <c r="DX20" s="170">
        <v>-66.130013950000006</v>
      </c>
      <c r="DY20" s="170">
        <v>-1.7422068799999999</v>
      </c>
      <c r="DZ20" s="170">
        <v>-55.64818468</v>
      </c>
      <c r="EA20" s="170">
        <v>0</v>
      </c>
      <c r="EB20" s="171">
        <v>-123.52040551</v>
      </c>
      <c r="EC20" s="170">
        <v>-50.1</v>
      </c>
      <c r="ED20" s="170">
        <v>0</v>
      </c>
      <c r="EE20" s="171">
        <v>-173.62040551000001</v>
      </c>
      <c r="EG20" s="170">
        <v>-33.612975899999995</v>
      </c>
      <c r="EH20" s="170">
        <v>-10.834934349999999</v>
      </c>
      <c r="EI20" s="170">
        <v>-76.915117159999994</v>
      </c>
      <c r="EJ20" s="170">
        <v>0</v>
      </c>
      <c r="EK20" s="171">
        <v>-121.36302740999999</v>
      </c>
      <c r="EL20" s="170">
        <v>-100.848</v>
      </c>
      <c r="EM20" s="170">
        <v>0</v>
      </c>
      <c r="EN20" s="171">
        <v>-222.21102741000001</v>
      </c>
      <c r="EP20" s="170">
        <v>-41.546010150000001</v>
      </c>
      <c r="EQ20" s="170"/>
      <c r="ER20" s="170">
        <v>-2.7276537199999997</v>
      </c>
      <c r="ES20" s="170">
        <v>-132.81288272</v>
      </c>
      <c r="ET20" s="170">
        <v>0</v>
      </c>
      <c r="EU20" s="171">
        <v>-177.08654659000001</v>
      </c>
      <c r="EV20" s="170">
        <v>-104.907</v>
      </c>
      <c r="EW20" s="170">
        <v>0</v>
      </c>
      <c r="EX20" s="171">
        <v>-281.99354658999999</v>
      </c>
      <c r="EZ20" s="170">
        <v>-37.504301100000006</v>
      </c>
      <c r="FA20" s="170"/>
      <c r="FB20" s="170">
        <v>-4.1776252000000005</v>
      </c>
      <c r="FC20" s="170">
        <v>-44.162072690000002</v>
      </c>
      <c r="FD20" s="170">
        <v>0</v>
      </c>
      <c r="FE20" s="171">
        <v>-85.843998990000017</v>
      </c>
      <c r="FF20" s="170">
        <v>-68.518500000000003</v>
      </c>
      <c r="FG20" s="170">
        <v>0</v>
      </c>
      <c r="FH20" s="171">
        <v>-154.36249899000001</v>
      </c>
      <c r="FJ20" s="170">
        <v>-85.696016</v>
      </c>
      <c r="FK20" s="170"/>
      <c r="FL20" s="170">
        <v>-0.52745096000000002</v>
      </c>
      <c r="FM20" s="170">
        <v>-134.42328911000001</v>
      </c>
      <c r="FN20" s="170">
        <v>0</v>
      </c>
      <c r="FO20" s="171">
        <v>-220.64675607000001</v>
      </c>
      <c r="FP20" s="170">
        <v>0</v>
      </c>
      <c r="FQ20" s="170">
        <v>0</v>
      </c>
      <c r="FR20" s="171">
        <v>-220.64675607000001</v>
      </c>
      <c r="FT20" s="170">
        <v>-42.164192</v>
      </c>
      <c r="FU20" s="170"/>
      <c r="FV20" s="170">
        <v>-5.7592377599999995</v>
      </c>
      <c r="FW20" s="170">
        <v>-38.786772800000001</v>
      </c>
      <c r="FX20" s="170">
        <v>0</v>
      </c>
      <c r="FY20" s="171">
        <v>-86.710202559999999</v>
      </c>
      <c r="FZ20" s="170">
        <v>0</v>
      </c>
      <c r="GA20" s="170">
        <v>0</v>
      </c>
      <c r="GB20" s="171">
        <v>-86.710202559999999</v>
      </c>
      <c r="GC20"/>
      <c r="GD20" s="170">
        <v>-39.582843000000004</v>
      </c>
      <c r="GE20" s="170"/>
      <c r="GF20" s="170">
        <v>-0.18923878</v>
      </c>
      <c r="GG20" s="170">
        <v>-113.90098147999998</v>
      </c>
      <c r="GH20" s="170">
        <v>0</v>
      </c>
      <c r="GI20" s="171">
        <v>-153.67306325999999</v>
      </c>
      <c r="GJ20" s="170">
        <v>0</v>
      </c>
      <c r="GK20" s="170">
        <v>0</v>
      </c>
      <c r="GL20" s="171">
        <v>-153.67306325999999</v>
      </c>
      <c r="GM20"/>
      <c r="GN20" s="170">
        <v>0</v>
      </c>
      <c r="GO20" s="170">
        <v>0</v>
      </c>
      <c r="GP20" s="170">
        <v>0</v>
      </c>
      <c r="GQ20" s="170">
        <v>0</v>
      </c>
      <c r="GR20" s="170">
        <v>0</v>
      </c>
      <c r="GS20" s="171">
        <v>0</v>
      </c>
      <c r="GT20" s="170">
        <v>0</v>
      </c>
      <c r="GU20" s="170">
        <v>0</v>
      </c>
      <c r="GV20" s="171">
        <v>0</v>
      </c>
      <c r="GW20" s="170">
        <v>-41.270536530000008</v>
      </c>
      <c r="GX20"/>
      <c r="GY20" s="170">
        <v>-63.747</v>
      </c>
      <c r="GZ20" s="170">
        <v>0</v>
      </c>
      <c r="HA20" s="170">
        <v>0</v>
      </c>
      <c r="HB20" s="170">
        <v>0</v>
      </c>
      <c r="HC20" s="170">
        <v>0</v>
      </c>
      <c r="HD20" s="171">
        <v>-63.747</v>
      </c>
      <c r="HE20" s="170">
        <v>0</v>
      </c>
      <c r="HF20" s="170">
        <v>0</v>
      </c>
      <c r="HG20" s="171">
        <v>-63.747</v>
      </c>
      <c r="HH20" s="170">
        <v>0</v>
      </c>
      <c r="HJ20" s="170"/>
      <c r="HK20" s="170"/>
      <c r="HL20" s="170"/>
      <c r="HM20" s="170"/>
      <c r="HN20" s="170"/>
      <c r="HO20" s="171">
        <v>0</v>
      </c>
      <c r="HP20" s="170">
        <v>0</v>
      </c>
      <c r="HQ20" s="170">
        <v>0</v>
      </c>
      <c r="HR20" s="171">
        <v>0</v>
      </c>
      <c r="HS20" s="170"/>
      <c r="HU20" s="170"/>
      <c r="HV20" s="170"/>
      <c r="HW20" s="170"/>
      <c r="HX20" s="170"/>
      <c r="HY20" s="170"/>
      <c r="HZ20" s="171">
        <v>0</v>
      </c>
      <c r="IA20" s="170">
        <v>0</v>
      </c>
      <c r="IB20" s="170">
        <v>0</v>
      </c>
      <c r="IC20" s="171">
        <v>0</v>
      </c>
      <c r="ID20" s="170"/>
    </row>
    <row r="21" spans="1:238" s="168" customFormat="1">
      <c r="A21" s="169" t="s">
        <v>636</v>
      </c>
      <c r="B21" s="170">
        <v>-0.8001683100000001</v>
      </c>
      <c r="C21" s="170">
        <v>-2.1191363999999999</v>
      </c>
      <c r="D21" s="170">
        <v>-0.37458779000000003</v>
      </c>
      <c r="E21" s="170"/>
      <c r="F21" s="171">
        <v>-3.2938925000000001</v>
      </c>
      <c r="G21" s="170">
        <v>-129.4</v>
      </c>
      <c r="H21" s="170"/>
      <c r="I21" s="171">
        <v>-132.6938925</v>
      </c>
      <c r="K21" s="170">
        <v>-0.85941633000000028</v>
      </c>
      <c r="L21" s="170">
        <v>-1.3578956499999999</v>
      </c>
      <c r="M21" s="170">
        <v>-0.37458780000000003</v>
      </c>
      <c r="N21" s="170"/>
      <c r="O21" s="171">
        <v>-2.5918997800000003</v>
      </c>
      <c r="P21" s="170">
        <v>-189.98750000000001</v>
      </c>
      <c r="Q21" s="170"/>
      <c r="R21" s="171">
        <v>-192.57939978000002</v>
      </c>
      <c r="T21" s="170">
        <v>-0.86322782999999981</v>
      </c>
      <c r="U21" s="170">
        <v>-0.8347953600000001</v>
      </c>
      <c r="V21" s="170">
        <v>-0.15447874000000023</v>
      </c>
      <c r="W21" s="170"/>
      <c r="X21" s="171">
        <v>-1.8525019300000001</v>
      </c>
      <c r="Y21" s="170">
        <v>-157.37350000000001</v>
      </c>
      <c r="Z21" s="170"/>
      <c r="AA21" s="171">
        <v>-159.22600193</v>
      </c>
      <c r="AC21" s="170">
        <v>-0.74156180000000005</v>
      </c>
      <c r="AD21" s="170">
        <v>-0.43370639999999999</v>
      </c>
      <c r="AE21" s="170">
        <v>-1.3540000000000001</v>
      </c>
      <c r="AF21" s="170"/>
      <c r="AG21" s="171">
        <v>-2.5292682000000002</v>
      </c>
      <c r="AH21" s="170">
        <v>-153.22149999999999</v>
      </c>
      <c r="AI21" s="170"/>
      <c r="AJ21" s="171">
        <v>-155.75076819999998</v>
      </c>
      <c r="AL21" s="170">
        <v>-0.76789995</v>
      </c>
      <c r="AM21" s="170">
        <v>-0.39188919999999999</v>
      </c>
      <c r="AN21" s="170">
        <v>-1.077</v>
      </c>
      <c r="AO21" s="170"/>
      <c r="AP21" s="171">
        <v>-2.2367891499999999</v>
      </c>
      <c r="AQ21" s="170">
        <v>-44.273499999999999</v>
      </c>
      <c r="AR21" s="170"/>
      <c r="AS21" s="171">
        <v>-46.510289149999998</v>
      </c>
      <c r="AU21" s="170">
        <v>0</v>
      </c>
      <c r="AV21" s="170">
        <v>0</v>
      </c>
      <c r="AW21" s="170">
        <v>0</v>
      </c>
      <c r="AX21" s="170"/>
      <c r="AY21" s="171">
        <v>0</v>
      </c>
      <c r="AZ21" s="170">
        <v>0</v>
      </c>
      <c r="BA21" s="170"/>
      <c r="BB21" s="171">
        <v>0</v>
      </c>
      <c r="BD21" s="170"/>
      <c r="BE21" s="170"/>
      <c r="BF21" s="170"/>
      <c r="BG21" s="170"/>
      <c r="BH21" s="171">
        <v>0</v>
      </c>
      <c r="BI21" s="170"/>
      <c r="BJ21" s="170"/>
      <c r="BK21" s="171">
        <v>0</v>
      </c>
      <c r="BM21" s="170"/>
      <c r="BN21" s="170"/>
      <c r="BO21" s="170"/>
      <c r="BP21" s="170"/>
      <c r="BQ21" s="171">
        <v>0</v>
      </c>
      <c r="BR21" s="170"/>
      <c r="BS21" s="170"/>
      <c r="BT21" s="171">
        <v>0</v>
      </c>
      <c r="BV21" s="170"/>
      <c r="BW21" s="170"/>
      <c r="BX21" s="170"/>
      <c r="BY21" s="170"/>
      <c r="BZ21" s="171">
        <v>0</v>
      </c>
      <c r="CA21" s="170"/>
      <c r="CB21" s="170"/>
      <c r="CC21" s="171">
        <v>0</v>
      </c>
      <c r="CE21" s="170"/>
      <c r="CF21" s="170"/>
      <c r="CG21" s="170"/>
      <c r="CH21" s="170"/>
      <c r="CI21" s="171"/>
      <c r="CJ21" s="170"/>
      <c r="CK21" s="170"/>
      <c r="CL21" s="171"/>
      <c r="CN21" s="170"/>
      <c r="CO21" s="170"/>
      <c r="CP21" s="170"/>
      <c r="CQ21" s="170"/>
      <c r="CR21" s="171"/>
      <c r="CS21" s="170"/>
      <c r="CT21" s="170"/>
      <c r="CU21" s="171"/>
      <c r="CW21" s="170"/>
      <c r="CX21" s="170"/>
      <c r="CY21" s="170"/>
      <c r="CZ21" s="170"/>
      <c r="DA21" s="171"/>
      <c r="DB21" s="170"/>
      <c r="DC21" s="170"/>
      <c r="DD21" s="171"/>
      <c r="DF21" s="170"/>
      <c r="DG21" s="170"/>
      <c r="DH21" s="170"/>
      <c r="DI21" s="170"/>
      <c r="DJ21" s="171"/>
      <c r="DK21" s="170"/>
      <c r="DL21" s="170"/>
      <c r="DM21" s="171"/>
      <c r="DO21" s="170"/>
      <c r="DP21" s="170"/>
      <c r="DQ21" s="170"/>
      <c r="DR21" s="170"/>
      <c r="DS21" s="171"/>
      <c r="DT21" s="170"/>
      <c r="DU21" s="170"/>
      <c r="DV21" s="171"/>
      <c r="DX21" s="170"/>
      <c r="DY21" s="170"/>
      <c r="DZ21" s="170"/>
      <c r="EA21" s="170"/>
      <c r="EB21" s="171"/>
      <c r="EC21" s="170"/>
      <c r="ED21" s="170"/>
      <c r="EE21" s="171"/>
      <c r="EG21" s="170"/>
      <c r="EH21" s="170"/>
      <c r="EI21" s="170"/>
      <c r="EJ21" s="170"/>
      <c r="EK21" s="171"/>
      <c r="EL21" s="170"/>
      <c r="EM21" s="170"/>
      <c r="EN21" s="171"/>
      <c r="EP21" s="170"/>
      <c r="EQ21" s="170"/>
      <c r="ER21" s="170"/>
      <c r="ES21" s="170"/>
      <c r="ET21" s="170"/>
      <c r="EU21" s="171"/>
      <c r="EV21" s="170"/>
      <c r="EW21" s="170"/>
      <c r="EX21" s="171"/>
      <c r="EZ21" s="170"/>
      <c r="FA21" s="170"/>
      <c r="FB21" s="170"/>
      <c r="FC21" s="170"/>
      <c r="FD21" s="170"/>
      <c r="FE21" s="171"/>
      <c r="FF21" s="170"/>
      <c r="FG21" s="170"/>
      <c r="FH21" s="171"/>
      <c r="FJ21" s="170"/>
      <c r="FK21" s="170"/>
      <c r="FL21" s="170"/>
      <c r="FM21" s="170"/>
      <c r="FN21" s="170"/>
      <c r="FO21" s="171"/>
      <c r="FP21" s="170"/>
      <c r="FQ21" s="170"/>
      <c r="FR21" s="171"/>
      <c r="FT21" s="170"/>
      <c r="FU21" s="170"/>
      <c r="FV21" s="170"/>
      <c r="FW21" s="170"/>
      <c r="FX21" s="170"/>
      <c r="FY21" s="171"/>
      <c r="FZ21" s="170"/>
      <c r="GA21" s="170"/>
      <c r="GB21" s="171"/>
      <c r="GC21"/>
      <c r="GD21" s="170"/>
      <c r="GE21" s="170"/>
      <c r="GF21" s="170"/>
      <c r="GG21" s="170"/>
      <c r="GH21" s="170"/>
      <c r="GI21" s="171"/>
      <c r="GJ21" s="170"/>
      <c r="GK21" s="170"/>
      <c r="GL21" s="171"/>
      <c r="GM21"/>
      <c r="GN21" s="170"/>
      <c r="GO21" s="170"/>
      <c r="GP21" s="170"/>
      <c r="GQ21" s="170"/>
      <c r="GR21" s="170"/>
      <c r="GS21" s="171"/>
      <c r="GT21" s="170"/>
      <c r="GU21" s="170"/>
      <c r="GV21" s="171"/>
      <c r="GW21" s="170"/>
      <c r="GX21"/>
      <c r="GY21" s="170"/>
      <c r="GZ21" s="170"/>
      <c r="HA21" s="170"/>
      <c r="HB21" s="170"/>
      <c r="HC21" s="170"/>
      <c r="HD21" s="171"/>
      <c r="HE21" s="170"/>
      <c r="HF21" s="170"/>
      <c r="HG21" s="171"/>
      <c r="HH21" s="170"/>
      <c r="HJ21" s="170"/>
      <c r="HK21" s="170"/>
      <c r="HL21" s="170"/>
      <c r="HM21" s="170"/>
      <c r="HN21" s="170"/>
      <c r="HO21" s="171"/>
      <c r="HP21" s="170"/>
      <c r="HQ21" s="170"/>
      <c r="HR21" s="171"/>
      <c r="HS21" s="170"/>
      <c r="HU21" s="170"/>
      <c r="HV21" s="170"/>
      <c r="HW21" s="170"/>
      <c r="HX21" s="170"/>
      <c r="HY21" s="170"/>
      <c r="HZ21" s="171"/>
      <c r="IA21" s="170"/>
      <c r="IB21" s="170"/>
      <c r="IC21" s="171"/>
      <c r="ID21" s="170"/>
    </row>
    <row r="22" spans="1:238" s="168" customFormat="1">
      <c r="A22" s="169" t="s">
        <v>21</v>
      </c>
      <c r="B22" s="170">
        <v>26.386203829999999</v>
      </c>
      <c r="C22" s="170">
        <v>22.350430589999998</v>
      </c>
      <c r="D22" s="170">
        <v>43.779419439999998</v>
      </c>
      <c r="E22" s="170">
        <v>0</v>
      </c>
      <c r="F22" s="171">
        <v>92.51605386</v>
      </c>
      <c r="G22" s="170">
        <v>0</v>
      </c>
      <c r="H22" s="170">
        <v>0</v>
      </c>
      <c r="I22" s="171">
        <v>92.51605386</v>
      </c>
      <c r="K22" s="170">
        <v>29.76809149000001</v>
      </c>
      <c r="L22" s="170">
        <v>20.21510572</v>
      </c>
      <c r="M22" s="170">
        <v>8.7826233700000049</v>
      </c>
      <c r="N22" s="170">
        <v>0</v>
      </c>
      <c r="O22" s="171">
        <v>58.765820580000018</v>
      </c>
      <c r="P22" s="170">
        <v>0</v>
      </c>
      <c r="Q22" s="170">
        <v>0</v>
      </c>
      <c r="R22" s="171">
        <v>58.765820580000018</v>
      </c>
      <c r="T22" s="170">
        <v>37.783973339999996</v>
      </c>
      <c r="U22" s="170">
        <v>-0.60936641999999996</v>
      </c>
      <c r="V22" s="170">
        <v>17.18130021</v>
      </c>
      <c r="W22" s="170">
        <v>0</v>
      </c>
      <c r="X22" s="171">
        <v>54.355907129999991</v>
      </c>
      <c r="Y22" s="170">
        <v>0</v>
      </c>
      <c r="Z22" s="170">
        <v>0</v>
      </c>
      <c r="AA22" s="171">
        <v>54.355907129999991</v>
      </c>
      <c r="AC22" s="170">
        <v>23.7928918</v>
      </c>
      <c r="AD22" s="170">
        <v>5.6776494500000005</v>
      </c>
      <c r="AE22" s="170">
        <v>16.695</v>
      </c>
      <c r="AF22" s="170">
        <v>0</v>
      </c>
      <c r="AG22" s="171">
        <v>46.165541250000004</v>
      </c>
      <c r="AH22" s="170">
        <v>0</v>
      </c>
      <c r="AI22" s="170">
        <v>0</v>
      </c>
      <c r="AJ22" s="171">
        <v>46.165541250000004</v>
      </c>
      <c r="AL22" s="170">
        <v>16.851003129999999</v>
      </c>
      <c r="AM22" s="170">
        <v>-2.6511934100000003</v>
      </c>
      <c r="AN22" s="170">
        <v>-4.8940000000000001</v>
      </c>
      <c r="AO22" s="170">
        <v>0</v>
      </c>
      <c r="AP22" s="171">
        <v>9.3058097199999974</v>
      </c>
      <c r="AQ22" s="170">
        <v>0</v>
      </c>
      <c r="AR22" s="170">
        <v>0</v>
      </c>
      <c r="AS22" s="171">
        <v>9.3058097199999974</v>
      </c>
      <c r="AU22" s="170">
        <v>22.525624659999995</v>
      </c>
      <c r="AV22" s="170">
        <v>-1.5732452599999998</v>
      </c>
      <c r="AW22" s="170">
        <v>13.993403009999998</v>
      </c>
      <c r="AX22" s="170">
        <v>0</v>
      </c>
      <c r="AY22" s="171">
        <v>34.945782409999993</v>
      </c>
      <c r="AZ22" s="170">
        <v>0</v>
      </c>
      <c r="BA22" s="170">
        <v>0</v>
      </c>
      <c r="BB22" s="171">
        <v>34.945782409999993</v>
      </c>
      <c r="BD22" s="170">
        <v>71.046849180000009</v>
      </c>
      <c r="BE22" s="170">
        <v>-1.4313708200000002</v>
      </c>
      <c r="BF22" s="170">
        <v>17.948</v>
      </c>
      <c r="BG22" s="170">
        <v>0</v>
      </c>
      <c r="BH22" s="171">
        <v>87.563478360000005</v>
      </c>
      <c r="BI22" s="170">
        <v>0</v>
      </c>
      <c r="BJ22" s="170">
        <v>0</v>
      </c>
      <c r="BK22" s="171">
        <v>87.563478360000005</v>
      </c>
      <c r="BM22" s="170">
        <v>23.410240000000002</v>
      </c>
      <c r="BN22" s="170">
        <v>-2.5133280299999998</v>
      </c>
      <c r="BO22" s="170">
        <v>12.548999999999999</v>
      </c>
      <c r="BP22" s="170">
        <v>0</v>
      </c>
      <c r="BQ22" s="171">
        <v>33.445911969999997</v>
      </c>
      <c r="BR22" s="170">
        <v>0</v>
      </c>
      <c r="BS22" s="170">
        <v>0</v>
      </c>
      <c r="BT22" s="171">
        <v>33.445911969999997</v>
      </c>
      <c r="BV22" s="170">
        <v>74.707794919999998</v>
      </c>
      <c r="BW22" s="170">
        <v>-0.69777436000000004</v>
      </c>
      <c r="BX22" s="170">
        <v>-43.734000000000002</v>
      </c>
      <c r="BY22" s="170">
        <v>0</v>
      </c>
      <c r="BZ22" s="171">
        <v>30.276020559999999</v>
      </c>
      <c r="CA22" s="170">
        <v>0</v>
      </c>
      <c r="CB22" s="170">
        <v>0</v>
      </c>
      <c r="CC22" s="171">
        <v>30.276020559999999</v>
      </c>
      <c r="CE22" s="170">
        <v>5.9698569299999997</v>
      </c>
      <c r="CF22" s="170">
        <v>-9.1013716799999997</v>
      </c>
      <c r="CG22" s="170">
        <v>20.513415550000001</v>
      </c>
      <c r="CH22" s="170">
        <v>0</v>
      </c>
      <c r="CI22" s="171">
        <v>17.3819008</v>
      </c>
      <c r="CJ22" s="170">
        <v>0</v>
      </c>
      <c r="CK22" s="170">
        <v>0</v>
      </c>
      <c r="CL22" s="171">
        <v>17.3819008</v>
      </c>
      <c r="CN22" s="170">
        <v>-14.711289869999998</v>
      </c>
      <c r="CO22" s="170">
        <v>0</v>
      </c>
      <c r="CP22" s="170">
        <v>-85.998610119999981</v>
      </c>
      <c r="CQ22" s="170">
        <v>0</v>
      </c>
      <c r="CR22" s="171">
        <v>-100.70989998999998</v>
      </c>
      <c r="CS22" s="170">
        <v>0</v>
      </c>
      <c r="CT22" s="170">
        <v>0</v>
      </c>
      <c r="CU22" s="171">
        <v>-100.70989998999998</v>
      </c>
      <c r="CW22" s="170">
        <v>13.164150619999999</v>
      </c>
      <c r="CX22" s="170">
        <v>-13.612591049999999</v>
      </c>
      <c r="CY22" s="170">
        <v>-4.7275130600000006</v>
      </c>
      <c r="CZ22" s="170">
        <v>0</v>
      </c>
      <c r="DA22" s="171">
        <v>-5.1759534900000004</v>
      </c>
      <c r="DB22" s="170">
        <v>0</v>
      </c>
      <c r="DC22" s="170">
        <v>0</v>
      </c>
      <c r="DD22" s="171">
        <v>-5.1759534900000004</v>
      </c>
      <c r="DF22" s="170">
        <v>4.3311488899999997</v>
      </c>
      <c r="DG22" s="170">
        <v>-11.89777514</v>
      </c>
      <c r="DH22" s="170">
        <v>-160.35209549000001</v>
      </c>
      <c r="DI22" s="170">
        <v>0</v>
      </c>
      <c r="DJ22" s="171">
        <v>-167.91872174000002</v>
      </c>
      <c r="DK22" s="170">
        <v>0</v>
      </c>
      <c r="DL22" s="170">
        <v>0</v>
      </c>
      <c r="DM22" s="171">
        <v>-167.91872174000002</v>
      </c>
      <c r="DO22" s="170">
        <v>11.619638630000001</v>
      </c>
      <c r="DP22" s="170">
        <v>-15.91634741</v>
      </c>
      <c r="DQ22" s="170">
        <v>-115.63486078999999</v>
      </c>
      <c r="DR22" s="170">
        <v>0</v>
      </c>
      <c r="DS22" s="171">
        <v>-119.93156956999999</v>
      </c>
      <c r="DT22" s="170">
        <v>0.14699999999999999</v>
      </c>
      <c r="DU22" s="170">
        <v>0</v>
      </c>
      <c r="DV22" s="171">
        <v>-119.78456956999999</v>
      </c>
      <c r="DX22" s="170">
        <v>-29.297023039999999</v>
      </c>
      <c r="DY22" s="170">
        <v>-3.6729857200000002</v>
      </c>
      <c r="DZ22" s="170">
        <v>-196.76483122999997</v>
      </c>
      <c r="EA22" s="170">
        <v>0</v>
      </c>
      <c r="EB22" s="171">
        <v>-229.73483998999995</v>
      </c>
      <c r="EC22" s="170">
        <v>1.8</v>
      </c>
      <c r="ED22" s="170">
        <v>0</v>
      </c>
      <c r="EE22" s="171">
        <v>-227.93483998999994</v>
      </c>
      <c r="EG22" s="170">
        <v>11.50138495</v>
      </c>
      <c r="EH22" s="170">
        <v>-11.851254090000001</v>
      </c>
      <c r="EI22" s="170">
        <v>-52.13601491</v>
      </c>
      <c r="EJ22" s="170">
        <v>0</v>
      </c>
      <c r="EK22" s="171">
        <v>-52.485884050000003</v>
      </c>
      <c r="EL22" s="170">
        <v>3.3935</v>
      </c>
      <c r="EM22" s="170">
        <v>0</v>
      </c>
      <c r="EN22" s="171">
        <v>-49.09238405</v>
      </c>
      <c r="EP22" s="170">
        <v>7.2977204800000006</v>
      </c>
      <c r="EQ22" s="170"/>
      <c r="ER22" s="170">
        <v>-1.8209408899999999</v>
      </c>
      <c r="ES22" s="170">
        <v>-17.862139769999999</v>
      </c>
      <c r="ET22" s="170">
        <v>0</v>
      </c>
      <c r="EU22" s="171">
        <v>-12.385360179999999</v>
      </c>
      <c r="EV22" s="170">
        <v>0</v>
      </c>
      <c r="EW22" s="170">
        <v>0</v>
      </c>
      <c r="EX22" s="171">
        <v>-12.385360179999999</v>
      </c>
      <c r="EZ22" s="170">
        <v>36.118103090000005</v>
      </c>
      <c r="FA22" s="170"/>
      <c r="FB22" s="170">
        <v>21.197660389999999</v>
      </c>
      <c r="FC22" s="170">
        <v>301.91674348000004</v>
      </c>
      <c r="FD22" s="170">
        <v>0</v>
      </c>
      <c r="FE22" s="171">
        <v>359.23250696000002</v>
      </c>
      <c r="FF22" s="170">
        <v>0</v>
      </c>
      <c r="FG22" s="170">
        <v>0</v>
      </c>
      <c r="FH22" s="171">
        <v>359.23250696000002</v>
      </c>
      <c r="FJ22" s="170">
        <v>54.94016165</v>
      </c>
      <c r="FK22" s="170"/>
      <c r="FL22" s="170">
        <v>11.230648329999999</v>
      </c>
      <c r="FM22" s="170">
        <v>-38.279143210000001</v>
      </c>
      <c r="FN22" s="170">
        <v>0</v>
      </c>
      <c r="FO22" s="171">
        <v>27.89166677</v>
      </c>
      <c r="FP22" s="170">
        <v>0</v>
      </c>
      <c r="FQ22" s="170">
        <v>0</v>
      </c>
      <c r="FR22" s="171">
        <v>27.89166677</v>
      </c>
      <c r="FT22" s="170">
        <v>-5.1109269999999993</v>
      </c>
      <c r="FU22" s="170"/>
      <c r="FV22" s="170">
        <v>-3.9489212120997764E-4</v>
      </c>
      <c r="FW22" s="170">
        <v>0.56681602212121018</v>
      </c>
      <c r="FX22" s="170">
        <v>0</v>
      </c>
      <c r="FY22" s="171">
        <v>-4.5445058699999992</v>
      </c>
      <c r="FZ22" s="170">
        <v>0</v>
      </c>
      <c r="GA22" s="170">
        <v>0</v>
      </c>
      <c r="GB22" s="171">
        <v>-4.5445058699999992</v>
      </c>
      <c r="GC22"/>
      <c r="GD22" s="170">
        <v>-12.843757460000001</v>
      </c>
      <c r="GE22" s="170"/>
      <c r="GF22" s="170">
        <v>5.5786678400000005</v>
      </c>
      <c r="GG22" s="170">
        <v>174.76512414000001</v>
      </c>
      <c r="GH22" s="170">
        <v>0</v>
      </c>
      <c r="GI22" s="171">
        <v>167.50003452000001</v>
      </c>
      <c r="GJ22" s="170">
        <v>0</v>
      </c>
      <c r="GK22" s="170">
        <v>0</v>
      </c>
      <c r="GL22" s="171">
        <v>167.50003452000001</v>
      </c>
      <c r="GM22"/>
      <c r="GN22" s="170">
        <v>0</v>
      </c>
      <c r="GO22" s="170">
        <v>0</v>
      </c>
      <c r="GP22" s="170">
        <v>-1.8464755873359981</v>
      </c>
      <c r="GQ22" s="170">
        <v>4.0574324934810795</v>
      </c>
      <c r="GR22" s="170">
        <v>0</v>
      </c>
      <c r="GS22" s="171">
        <v>2.2109569061450811</v>
      </c>
      <c r="GT22" s="170">
        <v>0</v>
      </c>
      <c r="GU22" s="170">
        <v>0</v>
      </c>
      <c r="GV22" s="171">
        <v>2.2109569061450811</v>
      </c>
      <c r="GW22" s="170">
        <v>0</v>
      </c>
      <c r="GX22"/>
      <c r="GY22" s="170"/>
      <c r="GZ22" s="170"/>
      <c r="HA22" s="170">
        <v>-1.6001074626640019</v>
      </c>
      <c r="HB22" s="170">
        <v>-35.521001186179006</v>
      </c>
      <c r="HC22" s="170">
        <v>0</v>
      </c>
      <c r="HD22" s="171">
        <v>-37.121108648843006</v>
      </c>
      <c r="HE22" s="170">
        <v>0</v>
      </c>
      <c r="HF22" s="170">
        <v>0</v>
      </c>
      <c r="HG22" s="171">
        <v>-37.121108648843006</v>
      </c>
      <c r="HH22" s="170"/>
      <c r="HJ22" s="170"/>
      <c r="HK22" s="170"/>
      <c r="HL22" s="170"/>
      <c r="HM22" s="170"/>
      <c r="HN22" s="170">
        <v>0</v>
      </c>
      <c r="HO22" s="171">
        <v>0</v>
      </c>
      <c r="HP22" s="170">
        <v>0</v>
      </c>
      <c r="HQ22" s="170">
        <v>0</v>
      </c>
      <c r="HR22" s="171">
        <v>0</v>
      </c>
      <c r="HS22" s="170"/>
      <c r="HU22" s="170">
        <v>0</v>
      </c>
      <c r="HV22" s="170">
        <v>0</v>
      </c>
      <c r="HW22" s="170">
        <v>-2.7623351600000006</v>
      </c>
      <c r="HX22" s="170">
        <v>-31.587802990124008</v>
      </c>
      <c r="HY22" s="170">
        <v>0</v>
      </c>
      <c r="HZ22" s="171">
        <v>-34.35013815012401</v>
      </c>
      <c r="IA22" s="170">
        <v>0</v>
      </c>
      <c r="IB22" s="170">
        <v>0</v>
      </c>
      <c r="IC22" s="171">
        <v>-34.35013815012401</v>
      </c>
      <c r="ID22" s="170">
        <v>0</v>
      </c>
    </row>
    <row r="23" spans="1:238" s="168" customFormat="1" collapsed="1">
      <c r="A23" s="169" t="s">
        <v>251</v>
      </c>
      <c r="B23" s="170">
        <v>57.936798400000001</v>
      </c>
      <c r="C23" s="170">
        <v>65.47766587000001</v>
      </c>
      <c r="D23" s="170">
        <v>-284.10600284999987</v>
      </c>
      <c r="E23" s="170">
        <v>0</v>
      </c>
      <c r="F23" s="171">
        <v>-160.69153857999987</v>
      </c>
      <c r="G23" s="170">
        <v>0</v>
      </c>
      <c r="H23" s="170">
        <v>0</v>
      </c>
      <c r="I23" s="171">
        <v>-160.69153857999976</v>
      </c>
      <c r="K23" s="170">
        <v>-1499.67460747</v>
      </c>
      <c r="L23" s="170">
        <v>-5.0000096507574199E-8</v>
      </c>
      <c r="M23" s="170">
        <v>6.4253200099999503</v>
      </c>
      <c r="N23" s="170">
        <v>1487.1052869999999</v>
      </c>
      <c r="O23" s="171">
        <v>-6.1440005100002963</v>
      </c>
      <c r="P23" s="170">
        <v>0.94949999999990098</v>
      </c>
      <c r="Q23" s="170">
        <v>0</v>
      </c>
      <c r="R23" s="171">
        <v>-5.1945005100003954</v>
      </c>
      <c r="T23" s="170">
        <v>-0.18413362999999094</v>
      </c>
      <c r="U23" s="170">
        <v>20.436019019999982</v>
      </c>
      <c r="V23" s="170">
        <v>-32.829711409999788</v>
      </c>
      <c r="W23" s="170">
        <v>0</v>
      </c>
      <c r="X23" s="171">
        <v>-12.577826019999797</v>
      </c>
      <c r="Y23" s="170">
        <v>1.6914999999999338</v>
      </c>
      <c r="Z23" s="170">
        <v>0</v>
      </c>
      <c r="AA23" s="171">
        <v>-10.886326019999863</v>
      </c>
      <c r="AC23" s="170">
        <v>2.0000015865662099E-8</v>
      </c>
      <c r="AD23" s="170">
        <v>1.8000000867601784E-7</v>
      </c>
      <c r="AE23" s="170">
        <v>-467.18900000000014</v>
      </c>
      <c r="AF23" s="170">
        <v>0</v>
      </c>
      <c r="AG23" s="171">
        <v>-467.18899980000009</v>
      </c>
      <c r="AH23" s="170">
        <v>-1.4824999999999875</v>
      </c>
      <c r="AI23" s="170">
        <v>0</v>
      </c>
      <c r="AJ23" s="171">
        <v>-468.67149980000011</v>
      </c>
      <c r="AL23" s="170">
        <v>0</v>
      </c>
      <c r="AM23" s="170">
        <v>433.48798683000007</v>
      </c>
      <c r="AN23" s="170">
        <v>-1605.0006227999995</v>
      </c>
      <c r="AO23" s="170">
        <v>-9.9999986069576607E-9</v>
      </c>
      <c r="AP23" s="171">
        <v>-1171.5126359799992</v>
      </c>
      <c r="AQ23" s="170">
        <v>1.4890000000000327</v>
      </c>
      <c r="AR23" s="170">
        <v>0</v>
      </c>
      <c r="AS23" s="171">
        <v>-1170.0236359799992</v>
      </c>
      <c r="AU23" s="170">
        <v>0</v>
      </c>
      <c r="AV23" s="170">
        <v>80.73768815999999</v>
      </c>
      <c r="AW23" s="170">
        <v>-238.40528493999997</v>
      </c>
      <c r="AX23" s="170">
        <v>-89.782800000000009</v>
      </c>
      <c r="AY23" s="171">
        <v>-247.45039678000001</v>
      </c>
      <c r="AZ23" s="170">
        <v>-1.9345000000000141</v>
      </c>
      <c r="BA23" s="170">
        <v>0</v>
      </c>
      <c r="BB23" s="171">
        <v>-249.38489678000002</v>
      </c>
      <c r="BD23" s="170">
        <v>0</v>
      </c>
      <c r="BE23" s="170">
        <v>-9.3033921600000014</v>
      </c>
      <c r="BF23" s="170">
        <v>24.468999999999991</v>
      </c>
      <c r="BG23" s="170">
        <v>0</v>
      </c>
      <c r="BH23" s="171">
        <v>15.165607839999989</v>
      </c>
      <c r="BI23" s="170">
        <v>0.73250000000000004</v>
      </c>
      <c r="BJ23" s="170">
        <v>0</v>
      </c>
      <c r="BK23" s="171">
        <v>15.898107839999989</v>
      </c>
      <c r="BM23" s="170">
        <v>0</v>
      </c>
      <c r="BN23" s="170">
        <v>-13.924044980000001</v>
      </c>
      <c r="BO23" s="170">
        <v>-579.29200000000003</v>
      </c>
      <c r="BP23" s="170">
        <v>0</v>
      </c>
      <c r="BQ23" s="171">
        <v>-593.21604497999999</v>
      </c>
      <c r="BR23" s="170">
        <v>-1.8955</v>
      </c>
      <c r="BS23" s="170">
        <v>0</v>
      </c>
      <c r="BT23" s="171">
        <v>-595.11154497999996</v>
      </c>
      <c r="BV23" s="170">
        <v>0</v>
      </c>
      <c r="BW23" s="170">
        <v>27.036340080000002</v>
      </c>
      <c r="BX23" s="170">
        <v>-15.38200000000001</v>
      </c>
      <c r="BY23" s="170">
        <v>0</v>
      </c>
      <c r="BZ23" s="171">
        <v>11.654340079999992</v>
      </c>
      <c r="CA23" s="170">
        <v>2.0465</v>
      </c>
      <c r="CB23" s="170">
        <v>0</v>
      </c>
      <c r="CC23" s="171">
        <v>13.700840079999992</v>
      </c>
      <c r="CE23" s="170">
        <v>0</v>
      </c>
      <c r="CF23" s="170">
        <v>29.73229649</v>
      </c>
      <c r="CG23" s="170">
        <v>-791.77064417999998</v>
      </c>
      <c r="CH23" s="170">
        <v>-30.364671810000001</v>
      </c>
      <c r="CI23" s="171">
        <v>-792.40301950000003</v>
      </c>
      <c r="CJ23" s="170">
        <v>-1.7</v>
      </c>
      <c r="CK23" s="170">
        <v>0</v>
      </c>
      <c r="CL23" s="171">
        <v>-794.1</v>
      </c>
      <c r="CN23" s="170">
        <v>0</v>
      </c>
      <c r="CO23" s="170">
        <v>-34.40191085</v>
      </c>
      <c r="CP23" s="170">
        <v>-2.6333611799999925</v>
      </c>
      <c r="CQ23" s="170">
        <v>0</v>
      </c>
      <c r="CR23" s="171">
        <v>-37.035272029999994</v>
      </c>
      <c r="CS23" s="170">
        <v>2.0375000000000001</v>
      </c>
      <c r="CT23" s="170">
        <v>0</v>
      </c>
      <c r="CU23" s="171">
        <v>-34.997772029999993</v>
      </c>
      <c r="CW23" s="170">
        <v>0</v>
      </c>
      <c r="CX23" s="170">
        <v>62.29165485</v>
      </c>
      <c r="CY23" s="170">
        <v>-67.479618290000005</v>
      </c>
      <c r="CZ23" s="170">
        <v>0</v>
      </c>
      <c r="DA23" s="171">
        <v>-5.1879634400000043</v>
      </c>
      <c r="DB23" s="170">
        <v>-1.4490000000000001</v>
      </c>
      <c r="DC23" s="170">
        <v>0</v>
      </c>
      <c r="DD23" s="171">
        <v>-6.6369634400000042</v>
      </c>
      <c r="DF23" s="170">
        <v>0</v>
      </c>
      <c r="DG23" s="170">
        <v>-9.1647253899999992</v>
      </c>
      <c r="DH23" s="170">
        <v>23.592202270000001</v>
      </c>
      <c r="DI23" s="170">
        <v>0</v>
      </c>
      <c r="DJ23" s="171">
        <v>14.427476880000002</v>
      </c>
      <c r="DK23" s="170">
        <v>-2.8079999999999927</v>
      </c>
      <c r="DL23" s="170">
        <v>0</v>
      </c>
      <c r="DM23" s="171">
        <v>11.619476880000009</v>
      </c>
      <c r="DO23" s="170">
        <v>0</v>
      </c>
      <c r="DP23" s="170">
        <v>0.55880214999999955</v>
      </c>
      <c r="DQ23" s="170">
        <v>-37.656951759999998</v>
      </c>
      <c r="DR23" s="170">
        <v>0</v>
      </c>
      <c r="DS23" s="171">
        <v>-37.09814961</v>
      </c>
      <c r="DT23" s="170">
        <v>0.66849999999999454</v>
      </c>
      <c r="DU23" s="170">
        <v>0</v>
      </c>
      <c r="DV23" s="171">
        <v>-36.429649610000006</v>
      </c>
      <c r="DX23" s="170">
        <v>0</v>
      </c>
      <c r="DY23" s="170">
        <v>-1.3474570299999995</v>
      </c>
      <c r="DZ23" s="170">
        <v>17.606532529999999</v>
      </c>
      <c r="EA23" s="170">
        <v>0</v>
      </c>
      <c r="EB23" s="171">
        <v>16.259075499999998</v>
      </c>
      <c r="EC23" s="170">
        <v>1.9</v>
      </c>
      <c r="ED23" s="170"/>
      <c r="EE23" s="171">
        <v>18.159075499999997</v>
      </c>
      <c r="EG23" s="170">
        <v>0</v>
      </c>
      <c r="EH23" s="170">
        <v>-18.667355239999999</v>
      </c>
      <c r="EI23" s="170">
        <v>59.592487090000006</v>
      </c>
      <c r="EJ23" s="170">
        <v>0</v>
      </c>
      <c r="EK23" s="171">
        <v>40.925131850000007</v>
      </c>
      <c r="EL23" s="170">
        <v>4.4999999999999997E-3</v>
      </c>
      <c r="EM23" s="170">
        <v>0</v>
      </c>
      <c r="EN23" s="171">
        <v>40.92963185</v>
      </c>
      <c r="EP23" s="170">
        <v>0</v>
      </c>
      <c r="EQ23" s="170"/>
      <c r="ER23" s="170">
        <v>-3.7173449999999324E-2</v>
      </c>
      <c r="ES23" s="170">
        <v>3.7356989999999313E-2</v>
      </c>
      <c r="ET23" s="170">
        <v>0</v>
      </c>
      <c r="EU23" s="171">
        <v>1.8353999999998899E-4</v>
      </c>
      <c r="EV23" s="170">
        <v>-1.9490000000000023</v>
      </c>
      <c r="EW23" s="170">
        <v>0</v>
      </c>
      <c r="EX23" s="171">
        <v>-1.94881646</v>
      </c>
      <c r="EZ23" s="170">
        <v>0</v>
      </c>
      <c r="FA23" s="170"/>
      <c r="FB23" s="170">
        <v>-21.582415068712098</v>
      </c>
      <c r="FC23" s="170">
        <v>5.2245184887120999</v>
      </c>
      <c r="FD23" s="170">
        <v>16.3</v>
      </c>
      <c r="FE23" s="171">
        <v>-5.7896579999997755E-2</v>
      </c>
      <c r="FF23" s="170">
        <v>8.8500000000003354E-2</v>
      </c>
      <c r="FG23" s="170">
        <v>0</v>
      </c>
      <c r="FH23" s="171">
        <v>3.0603420000005599E-2</v>
      </c>
      <c r="FJ23" s="170">
        <v>-6.4999999693782229E-7</v>
      </c>
      <c r="FK23" s="170"/>
      <c r="FL23" s="170">
        <v>-16.51908873</v>
      </c>
      <c r="FM23" s="170">
        <v>16.517527079999997</v>
      </c>
      <c r="FN23" s="170">
        <v>5.3352469000000005</v>
      </c>
      <c r="FO23" s="171">
        <v>5.3336846000000007</v>
      </c>
      <c r="FP23" s="170">
        <v>-50.076999999999998</v>
      </c>
      <c r="FQ23" s="170">
        <v>0</v>
      </c>
      <c r="FR23" s="171">
        <v>-44.7433154</v>
      </c>
      <c r="FT23" s="170">
        <v>0</v>
      </c>
      <c r="FU23" s="170"/>
      <c r="FV23" s="170">
        <v>-13.503661938878802</v>
      </c>
      <c r="FW23" s="170">
        <v>14.174069248878798</v>
      </c>
      <c r="FX23" s="170">
        <v>0</v>
      </c>
      <c r="FY23" s="171">
        <v>0.67040730999999631</v>
      </c>
      <c r="FZ23" s="170">
        <v>-4.3824999999999932</v>
      </c>
      <c r="GA23" s="170">
        <v>0</v>
      </c>
      <c r="GB23" s="171">
        <v>-3.7120926899999969</v>
      </c>
      <c r="GC23"/>
      <c r="GD23" s="170">
        <v>0</v>
      </c>
      <c r="GE23" s="170"/>
      <c r="GF23" s="170">
        <v>-16.853184452500003</v>
      </c>
      <c r="GG23" s="170">
        <v>16.9100938025</v>
      </c>
      <c r="GH23" s="170">
        <v>0</v>
      </c>
      <c r="GI23" s="171">
        <v>5.6909349999997971E-2</v>
      </c>
      <c r="GJ23" s="170">
        <v>93.552999999999997</v>
      </c>
      <c r="GK23" s="170">
        <v>0</v>
      </c>
      <c r="GL23" s="171">
        <v>93.609909349999995</v>
      </c>
      <c r="GM23"/>
      <c r="GN23" s="170">
        <v>0</v>
      </c>
      <c r="GO23" s="170">
        <v>0</v>
      </c>
      <c r="GP23" s="170">
        <v>1.601</v>
      </c>
      <c r="GQ23" s="170">
        <v>10.228</v>
      </c>
      <c r="GR23" s="170">
        <v>-1.601</v>
      </c>
      <c r="GS23" s="171">
        <v>10.228000000000002</v>
      </c>
      <c r="GT23" s="170">
        <v>81.56450000000001</v>
      </c>
      <c r="GU23" s="170">
        <v>0</v>
      </c>
      <c r="GV23" s="171">
        <v>91.792500000000018</v>
      </c>
      <c r="GW23" s="170">
        <v>-41.270536530000008</v>
      </c>
      <c r="GX23"/>
      <c r="GY23" s="170">
        <v>0</v>
      </c>
      <c r="GZ23" s="170">
        <v>-0.66500000000000004</v>
      </c>
      <c r="HA23" s="170">
        <v>0</v>
      </c>
      <c r="HB23" s="170">
        <v>-12.524999999999991</v>
      </c>
      <c r="HC23" s="170"/>
      <c r="HD23" s="171">
        <v>-12.524999999999991</v>
      </c>
      <c r="HE23" s="170">
        <v>-61.717000000000027</v>
      </c>
      <c r="HF23" s="170">
        <v>0</v>
      </c>
      <c r="HG23" s="171">
        <v>-74.242000000000019</v>
      </c>
      <c r="HH23" s="170">
        <v>41.355405470000001</v>
      </c>
      <c r="HI23" s="165"/>
      <c r="HJ23" s="170">
        <v>0</v>
      </c>
      <c r="HK23" s="170">
        <v>0</v>
      </c>
      <c r="HL23" s="170">
        <v>-36.642571699999998</v>
      </c>
      <c r="HM23" s="170">
        <v>2023.7732165839971</v>
      </c>
      <c r="HN23" s="170">
        <v>0</v>
      </c>
      <c r="HO23" s="171">
        <v>1987.1306448839971</v>
      </c>
      <c r="HP23" s="170">
        <v>127.11249999999998</v>
      </c>
      <c r="HQ23" s="170">
        <v>0</v>
      </c>
      <c r="HR23" s="171">
        <v>2114.243144883997</v>
      </c>
      <c r="HS23" s="170">
        <v>0</v>
      </c>
      <c r="HU23" s="170">
        <v>0</v>
      </c>
      <c r="HV23" s="170">
        <v>0</v>
      </c>
      <c r="HW23" s="170">
        <v>35</v>
      </c>
      <c r="HX23" s="170">
        <v>-30.407700000000002</v>
      </c>
      <c r="HY23" s="170">
        <v>0</v>
      </c>
      <c r="HZ23" s="171">
        <v>4.5922999999999981</v>
      </c>
      <c r="IA23" s="170">
        <v>4.7345000000000041</v>
      </c>
      <c r="IB23" s="170">
        <v>0</v>
      </c>
      <c r="IC23" s="171">
        <v>9.3268000000000022</v>
      </c>
      <c r="ID23" s="170">
        <v>0</v>
      </c>
    </row>
    <row r="24" spans="1:238" s="168" customFormat="1">
      <c r="A24" s="164" t="s">
        <v>304</v>
      </c>
      <c r="B24" s="166">
        <v>-44.758598359999993</v>
      </c>
      <c r="C24" s="166">
        <v>28.771058350000004</v>
      </c>
      <c r="D24" s="166">
        <v>-2129.8835704899998</v>
      </c>
      <c r="E24" s="166">
        <v>0</v>
      </c>
      <c r="F24" s="167">
        <v>-2145.8711104999998</v>
      </c>
      <c r="G24" s="166">
        <v>-479.17849999999999</v>
      </c>
      <c r="H24" s="166">
        <v>0</v>
      </c>
      <c r="I24" s="167">
        <v>-2625.0496104999997</v>
      </c>
      <c r="K24" s="166">
        <v>255.51431862999993</v>
      </c>
      <c r="L24" s="166">
        <v>-123.96152799000006</v>
      </c>
      <c r="M24" s="166">
        <v>-27.955269500000071</v>
      </c>
      <c r="N24" s="166">
        <v>1487.1052869999999</v>
      </c>
      <c r="O24" s="167">
        <v>1590.7028081399997</v>
      </c>
      <c r="P24" s="166">
        <v>649.7165</v>
      </c>
      <c r="Q24" s="166">
        <v>0</v>
      </c>
      <c r="R24" s="167">
        <v>2240.4193081399999</v>
      </c>
      <c r="T24" s="166">
        <v>-240.14802874000006</v>
      </c>
      <c r="U24" s="166">
        <v>2.1421580899999775</v>
      </c>
      <c r="V24" s="166">
        <v>-210.37985049999978</v>
      </c>
      <c r="W24" s="166">
        <v>0</v>
      </c>
      <c r="X24" s="167">
        <v>-448.38572114999988</v>
      </c>
      <c r="Y24" s="166">
        <v>421.99149999999997</v>
      </c>
      <c r="Z24" s="166">
        <v>0</v>
      </c>
      <c r="AA24" s="167">
        <v>-26.394221149999908</v>
      </c>
      <c r="AC24" s="166">
        <v>-131.59081892999995</v>
      </c>
      <c r="AD24" s="166">
        <v>-7.8143482399999913</v>
      </c>
      <c r="AE24" s="166">
        <v>-493.10000000000014</v>
      </c>
      <c r="AF24" s="166">
        <v>0</v>
      </c>
      <c r="AG24" s="167">
        <v>-632.50516717000005</v>
      </c>
      <c r="AH24" s="166">
        <v>267.50750000000005</v>
      </c>
      <c r="AI24" s="166">
        <v>0</v>
      </c>
      <c r="AJ24" s="167">
        <v>-364.99766717</v>
      </c>
      <c r="AL24" s="166">
        <v>-107.22288266000002</v>
      </c>
      <c r="AM24" s="166">
        <v>447.97644261000005</v>
      </c>
      <c r="AN24" s="166">
        <v>-53.599999999999682</v>
      </c>
      <c r="AO24" s="166">
        <v>-9.9999986069576607E-9</v>
      </c>
      <c r="AP24" s="167">
        <v>287.15355994000032</v>
      </c>
      <c r="AQ24" s="166">
        <v>-688.33799999999997</v>
      </c>
      <c r="AR24" s="166">
        <v>0</v>
      </c>
      <c r="AS24" s="167">
        <v>-401.18444005999964</v>
      </c>
      <c r="AU24" s="166">
        <v>-242.80865475000007</v>
      </c>
      <c r="AV24" s="166">
        <v>81.661870959999987</v>
      </c>
      <c r="AW24" s="166">
        <v>-263.33847652999998</v>
      </c>
      <c r="AX24" s="166">
        <v>-89.782800000000009</v>
      </c>
      <c r="AY24" s="167">
        <v>-514.26806032000013</v>
      </c>
      <c r="AZ24" s="166">
        <v>-95.866499999999974</v>
      </c>
      <c r="BA24" s="166">
        <v>0</v>
      </c>
      <c r="BB24" s="167">
        <v>-610.13456032000011</v>
      </c>
      <c r="BD24" s="166">
        <v>-496.43484518000002</v>
      </c>
      <c r="BE24" s="166">
        <v>-14.655706250000001</v>
      </c>
      <c r="BF24" s="166">
        <v>-97.6</v>
      </c>
      <c r="BG24" s="166">
        <v>0</v>
      </c>
      <c r="BH24" s="167">
        <v>-608.69055143000003</v>
      </c>
      <c r="BI24" s="166">
        <v>1439.8170975</v>
      </c>
      <c r="BJ24" s="166">
        <v>0</v>
      </c>
      <c r="BK24" s="167">
        <v>831.12654607000002</v>
      </c>
      <c r="BM24" s="166">
        <v>369.62980097999997</v>
      </c>
      <c r="BN24" s="166">
        <v>-38.143962790000003</v>
      </c>
      <c r="BO24" s="166">
        <v>-604.20000000000005</v>
      </c>
      <c r="BP24" s="166">
        <v>0</v>
      </c>
      <c r="BQ24" s="167">
        <v>-272.71416181000006</v>
      </c>
      <c r="BR24" s="166">
        <v>-9.7494999999999852</v>
      </c>
      <c r="BS24" s="166">
        <v>0</v>
      </c>
      <c r="BT24" s="167">
        <v>-282.46366181000008</v>
      </c>
      <c r="BV24" s="166">
        <v>-450.08935143999997</v>
      </c>
      <c r="BW24" s="166">
        <v>90.55255566000001</v>
      </c>
      <c r="BX24" s="166">
        <v>-346.9</v>
      </c>
      <c r="BY24" s="166">
        <v>0</v>
      </c>
      <c r="BZ24" s="167">
        <v>-706.43679578000001</v>
      </c>
      <c r="CA24" s="166">
        <v>-123.67934649999999</v>
      </c>
      <c r="CB24" s="166">
        <v>0</v>
      </c>
      <c r="CC24" s="167">
        <v>-830.11614227999996</v>
      </c>
      <c r="CE24" s="166">
        <v>193.86929561000002</v>
      </c>
      <c r="CF24" s="166">
        <v>167.53710194999999</v>
      </c>
      <c r="CG24" s="166">
        <v>-832.40888618999998</v>
      </c>
      <c r="CH24" s="166">
        <v>-30.364671810000001</v>
      </c>
      <c r="CI24" s="167">
        <v>-501.36716043999996</v>
      </c>
      <c r="CJ24" s="166">
        <v>617.45950000000005</v>
      </c>
      <c r="CK24" s="166">
        <v>0</v>
      </c>
      <c r="CL24" s="167">
        <v>116.09233956000014</v>
      </c>
      <c r="CN24" s="166">
        <v>-167.11667672000002</v>
      </c>
      <c r="CO24" s="166">
        <v>47.203934640000007</v>
      </c>
      <c r="CP24" s="166">
        <v>-206.11921392999997</v>
      </c>
      <c r="CQ24" s="166">
        <v>0</v>
      </c>
      <c r="CR24" s="167">
        <v>-326.03195600999999</v>
      </c>
      <c r="CS24" s="166">
        <v>-245.863</v>
      </c>
      <c r="CT24" s="166">
        <v>0</v>
      </c>
      <c r="CU24" s="167">
        <v>-571.89495600999999</v>
      </c>
      <c r="CW24" s="166">
        <v>-147.92884938</v>
      </c>
      <c r="CX24" s="166">
        <v>-70.325026819999991</v>
      </c>
      <c r="CY24" s="166">
        <v>-97.546329630000002</v>
      </c>
      <c r="CZ24" s="166">
        <v>0</v>
      </c>
      <c r="DA24" s="167">
        <v>-315.80020582999998</v>
      </c>
      <c r="DB24" s="166">
        <v>298.66199999999998</v>
      </c>
      <c r="DC24" s="166">
        <v>0</v>
      </c>
      <c r="DD24" s="167">
        <v>-17.138205829999983</v>
      </c>
      <c r="DF24" s="166">
        <v>-140.55785111</v>
      </c>
      <c r="DG24" s="166">
        <v>-64.646917759999994</v>
      </c>
      <c r="DH24" s="166">
        <v>-261.53982221000001</v>
      </c>
      <c r="DI24" s="166">
        <v>0</v>
      </c>
      <c r="DJ24" s="167">
        <v>-466.74459108000002</v>
      </c>
      <c r="DK24" s="166">
        <v>-648.48350000000005</v>
      </c>
      <c r="DL24" s="166">
        <v>0</v>
      </c>
      <c r="DM24" s="167">
        <v>-1115.22809108</v>
      </c>
      <c r="DO24" s="166">
        <v>467.59129579000006</v>
      </c>
      <c r="DP24" s="166">
        <v>-6.0507699999985398E-3</v>
      </c>
      <c r="DQ24" s="166">
        <v>-523.41178085000001</v>
      </c>
      <c r="DR24" s="166">
        <v>0</v>
      </c>
      <c r="DS24" s="167">
        <v>-55.826535829999955</v>
      </c>
      <c r="DT24" s="166">
        <v>-161.95850000000002</v>
      </c>
      <c r="DU24" s="166">
        <v>0</v>
      </c>
      <c r="DV24" s="167">
        <v>-217.78503582999986</v>
      </c>
      <c r="DX24" s="166">
        <v>-165.27623457999999</v>
      </c>
      <c r="DY24" s="166">
        <v>-24.82694127000001</v>
      </c>
      <c r="DZ24" s="166">
        <v>196.57186180000005</v>
      </c>
      <c r="EA24" s="166">
        <v>0</v>
      </c>
      <c r="EB24" s="167">
        <v>6.4686859500000367</v>
      </c>
      <c r="EC24" s="166">
        <v>-136.69999999999996</v>
      </c>
      <c r="ED24" s="166">
        <v>0</v>
      </c>
      <c r="EE24" s="167">
        <v>-130.23131404999995</v>
      </c>
      <c r="EG24" s="166">
        <v>-156.61957133999999</v>
      </c>
      <c r="EH24" s="166">
        <v>-37.311117009999975</v>
      </c>
      <c r="EI24" s="166">
        <v>-249.34232062000007</v>
      </c>
      <c r="EJ24" s="166">
        <v>0</v>
      </c>
      <c r="EK24" s="167">
        <v>-443.27300897000003</v>
      </c>
      <c r="EL24" s="166">
        <v>150.34099999999998</v>
      </c>
      <c r="EM24" s="166">
        <v>0</v>
      </c>
      <c r="EN24" s="167">
        <v>-292.93200896999957</v>
      </c>
      <c r="EP24" s="166">
        <v>-86.257111690000002</v>
      </c>
      <c r="EQ24" s="166"/>
      <c r="ER24" s="166">
        <v>80.040485839999988</v>
      </c>
      <c r="ES24" s="166">
        <v>-142.61530105999998</v>
      </c>
      <c r="ET24" s="166">
        <v>0</v>
      </c>
      <c r="EU24" s="167">
        <v>-148.83192690999999</v>
      </c>
      <c r="EV24" s="166">
        <v>-747.84899999999993</v>
      </c>
      <c r="EW24" s="166">
        <v>0</v>
      </c>
      <c r="EX24" s="167">
        <v>-896.68092691000004</v>
      </c>
      <c r="EZ24" s="166">
        <v>422.17378292000001</v>
      </c>
      <c r="FA24" s="166"/>
      <c r="FB24" s="166">
        <v>46.569981721287931</v>
      </c>
      <c r="FC24" s="166">
        <v>271.05783633871215</v>
      </c>
      <c r="FD24" s="166">
        <v>16.3</v>
      </c>
      <c r="FE24" s="167">
        <v>756.10160098000006</v>
      </c>
      <c r="FF24" s="166">
        <v>271.36799999999999</v>
      </c>
      <c r="FG24" s="166">
        <v>0</v>
      </c>
      <c r="FH24" s="167">
        <v>1027.46960098</v>
      </c>
      <c r="FJ24" s="166">
        <v>-305.56329199999999</v>
      </c>
      <c r="FK24" s="166"/>
      <c r="FL24" s="166">
        <v>30.865041890000001</v>
      </c>
      <c r="FM24" s="166">
        <v>-163.14455565</v>
      </c>
      <c r="FN24" s="166">
        <v>5.3352469000000005</v>
      </c>
      <c r="FO24" s="167">
        <v>-432.50755886000002</v>
      </c>
      <c r="FP24" s="166">
        <v>50.661999999999978</v>
      </c>
      <c r="FQ24" s="166">
        <v>0</v>
      </c>
      <c r="FR24" s="167">
        <v>-381.84555886000004</v>
      </c>
      <c r="FT24" s="166">
        <v>-91.730484000000004</v>
      </c>
      <c r="FU24" s="166"/>
      <c r="FV24" s="166">
        <v>-42.999624021000002</v>
      </c>
      <c r="FW24" s="166">
        <v>-30.891145748999996</v>
      </c>
      <c r="FX24" s="166">
        <v>0</v>
      </c>
      <c r="FY24" s="167">
        <v>-165.62125377000001</v>
      </c>
      <c r="FZ24" s="166">
        <v>182.55400000000003</v>
      </c>
      <c r="GA24" s="166">
        <v>0</v>
      </c>
      <c r="GB24" s="167">
        <v>16.932746230000042</v>
      </c>
      <c r="GC24"/>
      <c r="GD24" s="166">
        <v>-27.216878900000033</v>
      </c>
      <c r="GE24" s="166"/>
      <c r="GF24" s="166">
        <v>45.915487997500001</v>
      </c>
      <c r="GG24" s="166">
        <v>66.811236462500034</v>
      </c>
      <c r="GH24" s="166">
        <v>0</v>
      </c>
      <c r="GI24" s="167">
        <v>85.509845560000002</v>
      </c>
      <c r="GJ24" s="166">
        <v>-549.8209999999998</v>
      </c>
      <c r="GK24" s="166">
        <v>0</v>
      </c>
      <c r="GL24" s="167">
        <v>-464.31115443999971</v>
      </c>
      <c r="GM24"/>
      <c r="GN24" s="166">
        <v>4.4745264413559909</v>
      </c>
      <c r="GO24" s="166">
        <v>0</v>
      </c>
      <c r="GP24" s="166">
        <v>2.2041042826640087</v>
      </c>
      <c r="GQ24" s="166">
        <v>315.82443249348108</v>
      </c>
      <c r="GR24" s="166">
        <v>-1.601</v>
      </c>
      <c r="GS24" s="167">
        <v>320.90206321750111</v>
      </c>
      <c r="GT24" s="166">
        <v>421.62</v>
      </c>
      <c r="GU24" s="166">
        <v>0</v>
      </c>
      <c r="GV24" s="167">
        <v>742.52206321750111</v>
      </c>
      <c r="GW24" s="166">
        <v>16.997241959999968</v>
      </c>
      <c r="GX24"/>
      <c r="GY24" s="166">
        <v>-169.29330355000002</v>
      </c>
      <c r="GZ24" s="166">
        <v>-0.66500000000000004</v>
      </c>
      <c r="HA24" s="166">
        <v>23.235843207336</v>
      </c>
      <c r="HB24" s="166">
        <v>-147.02300118617899</v>
      </c>
      <c r="HC24" s="166">
        <v>0</v>
      </c>
      <c r="HD24" s="167">
        <v>-293.08046152884299</v>
      </c>
      <c r="HE24" s="166">
        <v>78.012500000000017</v>
      </c>
      <c r="HF24" s="166">
        <v>0</v>
      </c>
      <c r="HG24" s="167">
        <v>-215.06796152884297</v>
      </c>
      <c r="HH24" s="166">
        <v>41.355405470000001</v>
      </c>
      <c r="HJ24" s="166">
        <v>-18.65720515930623</v>
      </c>
      <c r="HK24" s="166">
        <v>0</v>
      </c>
      <c r="HL24" s="166">
        <v>-41.304571699999997</v>
      </c>
      <c r="HM24" s="166">
        <v>214.51044243399701</v>
      </c>
      <c r="HN24" s="166">
        <v>0</v>
      </c>
      <c r="HO24" s="167">
        <v>154.5486655746908</v>
      </c>
      <c r="HP24" s="166">
        <v>654.96799999999996</v>
      </c>
      <c r="HQ24" s="166">
        <v>0</v>
      </c>
      <c r="HR24" s="167">
        <v>809.51666557469071</v>
      </c>
      <c r="HS24" s="166">
        <v>-34.405480069999989</v>
      </c>
      <c r="HU24" s="166">
        <v>72.358752989999985</v>
      </c>
      <c r="HV24" s="166">
        <v>0</v>
      </c>
      <c r="HW24" s="166">
        <v>32.237664840000001</v>
      </c>
      <c r="HX24" s="166">
        <v>-333.01725613012417</v>
      </c>
      <c r="HY24" s="166">
        <v>0</v>
      </c>
      <c r="HZ24" s="167">
        <v>-228.42083830012419</v>
      </c>
      <c r="IA24" s="166">
        <v>-136.114</v>
      </c>
      <c r="IB24" s="166">
        <v>0</v>
      </c>
      <c r="IC24" s="167">
        <v>-364.53483830012419</v>
      </c>
      <c r="ID24" s="166">
        <v>-27.053061599999999</v>
      </c>
    </row>
    <row r="25" spans="1:238" s="168" customFormat="1">
      <c r="A25" s="176" t="s">
        <v>165</v>
      </c>
      <c r="B25" s="170">
        <v>0</v>
      </c>
      <c r="C25" s="170">
        <v>0</v>
      </c>
      <c r="D25" s="170">
        <v>4.6999999999999995E-7</v>
      </c>
      <c r="E25" s="170">
        <v>1E-8</v>
      </c>
      <c r="F25" s="171">
        <v>4.7999999999999996E-7</v>
      </c>
      <c r="G25" s="170">
        <v>0</v>
      </c>
      <c r="H25" s="170">
        <v>-1E-8</v>
      </c>
      <c r="I25" s="171">
        <v>4.6999999999999995E-7</v>
      </c>
      <c r="K25" s="170">
        <v>0</v>
      </c>
      <c r="L25" s="170">
        <v>2.4773999999999998E-4</v>
      </c>
      <c r="M25" s="170">
        <v>2551.3130386999997</v>
      </c>
      <c r="N25" s="170">
        <v>-1957.2123939999999</v>
      </c>
      <c r="O25" s="171">
        <v>594.1008924399996</v>
      </c>
      <c r="P25" s="170">
        <v>0.53149999999999997</v>
      </c>
      <c r="Q25" s="170">
        <v>-587.22749999999985</v>
      </c>
      <c r="R25" s="171">
        <v>7.4048924399997986</v>
      </c>
      <c r="T25" s="170">
        <v>0</v>
      </c>
      <c r="U25" s="170">
        <v>0</v>
      </c>
      <c r="V25" s="170">
        <v>187.27731247999989</v>
      </c>
      <c r="W25" s="170">
        <v>0</v>
      </c>
      <c r="X25" s="171">
        <v>187.27731247999989</v>
      </c>
      <c r="Y25" s="170">
        <v>0</v>
      </c>
      <c r="Z25" s="170">
        <v>-187.27731210000002</v>
      </c>
      <c r="AA25" s="171">
        <v>3.7999987512193911E-7</v>
      </c>
      <c r="AC25" s="170">
        <v>0</v>
      </c>
      <c r="AD25" s="170">
        <v>0</v>
      </c>
      <c r="AE25" s="170">
        <v>461.42722910999993</v>
      </c>
      <c r="AF25" s="170">
        <v>0</v>
      </c>
      <c r="AG25" s="171">
        <v>461.42722910999993</v>
      </c>
      <c r="AH25" s="170">
        <v>0</v>
      </c>
      <c r="AI25" s="170">
        <v>-468.32</v>
      </c>
      <c r="AJ25" s="171">
        <v>-6.8927708900000653</v>
      </c>
      <c r="AL25" s="170">
        <v>0</v>
      </c>
      <c r="AM25" s="170">
        <v>0</v>
      </c>
      <c r="AN25" s="170">
        <v>237.51542965000002</v>
      </c>
      <c r="AO25" s="170">
        <v>-7.0454295899999995</v>
      </c>
      <c r="AP25" s="171">
        <v>230.47000006000002</v>
      </c>
      <c r="AQ25" s="170">
        <v>0</v>
      </c>
      <c r="AR25" s="170">
        <v>-219.8</v>
      </c>
      <c r="AS25" s="171">
        <v>10.670000060000007</v>
      </c>
      <c r="AU25" s="170">
        <v>0</v>
      </c>
      <c r="AV25" s="170">
        <v>0</v>
      </c>
      <c r="AW25" s="170">
        <v>691.64673873000015</v>
      </c>
      <c r="AX25" s="170">
        <v>-447.57106693999998</v>
      </c>
      <c r="AY25" s="171">
        <v>244.07567179000017</v>
      </c>
      <c r="AZ25" s="170">
        <v>0</v>
      </c>
      <c r="BA25" s="170">
        <v>-240.00000000000011</v>
      </c>
      <c r="BB25" s="171">
        <v>4.0756717900000581</v>
      </c>
      <c r="BD25" s="170">
        <v>0</v>
      </c>
      <c r="BE25" s="170">
        <v>0</v>
      </c>
      <c r="BF25" s="170">
        <v>328.47554887000001</v>
      </c>
      <c r="BG25" s="170">
        <v>0</v>
      </c>
      <c r="BH25" s="171">
        <v>328.47554887000001</v>
      </c>
      <c r="BI25" s="170">
        <v>0</v>
      </c>
      <c r="BJ25" s="170">
        <v>-328.47554824000002</v>
      </c>
      <c r="BK25" s="171">
        <v>6.2999998817758751E-7</v>
      </c>
      <c r="BM25" s="170">
        <v>0</v>
      </c>
      <c r="BN25" s="170">
        <v>0</v>
      </c>
      <c r="BO25" s="170">
        <v>320.29310873999998</v>
      </c>
      <c r="BP25" s="170">
        <v>0</v>
      </c>
      <c r="BQ25" s="171">
        <v>320.29310873999998</v>
      </c>
      <c r="BR25" s="170">
        <v>0</v>
      </c>
      <c r="BS25" s="170">
        <v>-315.50044233</v>
      </c>
      <c r="BT25" s="171">
        <v>4.7926664099999812</v>
      </c>
      <c r="BV25" s="170">
        <v>0</v>
      </c>
      <c r="BW25" s="170">
        <v>0</v>
      </c>
      <c r="BX25" s="170">
        <v>521.09289364999995</v>
      </c>
      <c r="BY25" s="170">
        <v>-112.94175989</v>
      </c>
      <c r="BZ25" s="171">
        <v>408.15113375999994</v>
      </c>
      <c r="CA25" s="170">
        <v>0</v>
      </c>
      <c r="CB25" s="170">
        <v>-408.15069160000002</v>
      </c>
      <c r="CC25" s="171">
        <v>4.4215999992047728E-4</v>
      </c>
      <c r="CE25" s="170">
        <v>0</v>
      </c>
      <c r="CF25" s="170">
        <v>0</v>
      </c>
      <c r="CG25" s="170">
        <v>883.73281201999998</v>
      </c>
      <c r="CH25" s="170">
        <v>-434.82241407999993</v>
      </c>
      <c r="CI25" s="171">
        <v>448.91039794000005</v>
      </c>
      <c r="CJ25" s="170">
        <v>0</v>
      </c>
      <c r="CK25" s="170">
        <v>-444.25</v>
      </c>
      <c r="CL25" s="171">
        <v>4.6603979400000526</v>
      </c>
      <c r="CN25" s="170">
        <v>0</v>
      </c>
      <c r="CO25" s="170">
        <v>0</v>
      </c>
      <c r="CP25" s="170">
        <v>325.58509953999999</v>
      </c>
      <c r="CQ25" s="170">
        <v>0</v>
      </c>
      <c r="CR25" s="171">
        <v>325.58509953999999</v>
      </c>
      <c r="CS25" s="170">
        <v>0</v>
      </c>
      <c r="CT25" s="170">
        <v>-325.58499999999998</v>
      </c>
      <c r="CU25" s="171">
        <v>9.9540000007891649E-5</v>
      </c>
      <c r="CW25" s="170">
        <v>0</v>
      </c>
      <c r="CX25" s="170">
        <v>0</v>
      </c>
      <c r="CY25" s="170">
        <v>299.31525289999996</v>
      </c>
      <c r="CZ25" s="170">
        <v>0</v>
      </c>
      <c r="DA25" s="171">
        <v>299.31525289999996</v>
      </c>
      <c r="DB25" s="170">
        <v>0</v>
      </c>
      <c r="DC25" s="170">
        <v>-296.75</v>
      </c>
      <c r="DD25" s="171">
        <v>2.5652528999999618</v>
      </c>
      <c r="DF25" s="170">
        <v>0</v>
      </c>
      <c r="DG25" s="170">
        <v>0</v>
      </c>
      <c r="DH25" s="170">
        <v>526.58949724000001</v>
      </c>
      <c r="DI25" s="170">
        <v>-246.71449723999999</v>
      </c>
      <c r="DJ25" s="171">
        <v>279.875</v>
      </c>
      <c r="DK25" s="170">
        <v>0</v>
      </c>
      <c r="DL25" s="170">
        <v>-279.875</v>
      </c>
      <c r="DM25" s="171">
        <v>0</v>
      </c>
      <c r="DO25" s="170">
        <v>0</v>
      </c>
      <c r="DP25" s="170">
        <v>0</v>
      </c>
      <c r="DQ25" s="170">
        <v>660.63099999999997</v>
      </c>
      <c r="DR25" s="170">
        <v>-86.81948709000001</v>
      </c>
      <c r="DS25" s="171">
        <v>573.81151290999992</v>
      </c>
      <c r="DT25" s="170">
        <v>0</v>
      </c>
      <c r="DU25" s="170">
        <v>-571.97500000000002</v>
      </c>
      <c r="DV25" s="171">
        <v>1.8365129099998967</v>
      </c>
      <c r="DX25" s="170">
        <v>0</v>
      </c>
      <c r="DY25" s="170">
        <v>0</v>
      </c>
      <c r="DZ25" s="170">
        <v>215.089</v>
      </c>
      <c r="EA25" s="170">
        <v>0</v>
      </c>
      <c r="EB25" s="171">
        <v>215.089</v>
      </c>
      <c r="EC25" s="170">
        <v>10</v>
      </c>
      <c r="ED25" s="170">
        <v>-215.1</v>
      </c>
      <c r="EE25" s="171">
        <v>9.9890000000000043</v>
      </c>
      <c r="EG25" s="170">
        <v>0</v>
      </c>
      <c r="EH25" s="170">
        <v>0</v>
      </c>
      <c r="EI25" s="170">
        <v>195.84899999999999</v>
      </c>
      <c r="EJ25" s="170">
        <v>0</v>
      </c>
      <c r="EK25" s="171">
        <v>195.84899999999999</v>
      </c>
      <c r="EL25" s="170">
        <v>0</v>
      </c>
      <c r="EM25" s="170">
        <v>-193.65</v>
      </c>
      <c r="EN25" s="171">
        <v>2.1989999999999799</v>
      </c>
      <c r="EP25" s="170">
        <v>0</v>
      </c>
      <c r="EQ25" s="170"/>
      <c r="ER25" s="170">
        <v>0</v>
      </c>
      <c r="ES25" s="170">
        <v>974.30200000000002</v>
      </c>
      <c r="ET25" s="170">
        <v>-724.64896291000002</v>
      </c>
      <c r="EU25" s="171">
        <v>249.65303709</v>
      </c>
      <c r="EV25" s="170">
        <v>0.58599999999999997</v>
      </c>
      <c r="EW25" s="170">
        <v>-249.65299999999999</v>
      </c>
      <c r="EX25" s="171">
        <v>0.58603709000001902</v>
      </c>
      <c r="EZ25" s="170">
        <v>0</v>
      </c>
      <c r="FA25" s="170"/>
      <c r="FB25" s="170">
        <v>0</v>
      </c>
      <c r="FC25" s="170">
        <v>642.29999999999995</v>
      </c>
      <c r="FD25" s="170">
        <v>-175.66834507999999</v>
      </c>
      <c r="FE25" s="171">
        <v>466.63165491999996</v>
      </c>
      <c r="FF25" s="170">
        <v>0</v>
      </c>
      <c r="FG25" s="170">
        <v>-464.92599999999999</v>
      </c>
      <c r="FH25" s="171">
        <v>1.7056549199999722</v>
      </c>
      <c r="FJ25" s="170">
        <v>0</v>
      </c>
      <c r="FK25" s="170"/>
      <c r="FL25" s="170">
        <v>0</v>
      </c>
      <c r="FM25" s="170">
        <v>0</v>
      </c>
      <c r="FN25" s="170">
        <v>0</v>
      </c>
      <c r="FO25" s="171">
        <v>0</v>
      </c>
      <c r="FP25" s="170">
        <v>1.0349999999999999</v>
      </c>
      <c r="FQ25" s="170">
        <v>0</v>
      </c>
      <c r="FR25" s="171">
        <v>1.0349999999999999</v>
      </c>
      <c r="FT25" s="170">
        <v>0</v>
      </c>
      <c r="FU25" s="170"/>
      <c r="FV25" s="170">
        <v>0</v>
      </c>
      <c r="FW25" s="170">
        <v>308.83939370000002</v>
      </c>
      <c r="FX25" s="170">
        <v>-195.74250069999997</v>
      </c>
      <c r="FY25" s="171">
        <v>113.09689300000005</v>
      </c>
      <c r="FZ25" s="170">
        <v>0</v>
      </c>
      <c r="GA25" s="170">
        <v>-112.49995201999999</v>
      </c>
      <c r="GB25" s="171">
        <v>0.59694098000005624</v>
      </c>
      <c r="GC25"/>
      <c r="GD25" s="170">
        <v>0</v>
      </c>
      <c r="GE25" s="170"/>
      <c r="GF25" s="170">
        <v>0</v>
      </c>
      <c r="GG25" s="170">
        <v>93.925047979999974</v>
      </c>
      <c r="GH25" s="170">
        <v>1.6345999995246531E-4</v>
      </c>
      <c r="GI25" s="171">
        <v>93.925211439999927</v>
      </c>
      <c r="GJ25" s="170">
        <v>0.9</v>
      </c>
      <c r="GK25" s="170">
        <v>-93.925047980000002</v>
      </c>
      <c r="GL25" s="171">
        <v>0.90016345999993064</v>
      </c>
      <c r="GM25"/>
      <c r="GN25" s="170">
        <v>0</v>
      </c>
      <c r="GO25" s="170">
        <v>0.58399999999999996</v>
      </c>
      <c r="GP25" s="170">
        <v>0</v>
      </c>
      <c r="GQ25" s="170">
        <v>468.15600000000001</v>
      </c>
      <c r="GR25" s="170">
        <v>-77.45500865999999</v>
      </c>
      <c r="GS25" s="171">
        <v>390.70099134000003</v>
      </c>
      <c r="GT25" s="170">
        <v>1.75</v>
      </c>
      <c r="GU25" s="170">
        <v>-340.11099999999999</v>
      </c>
      <c r="GV25" s="171">
        <v>52.33999134000004</v>
      </c>
      <c r="GW25" s="170">
        <v>0</v>
      </c>
      <c r="GX25"/>
      <c r="GY25" s="170"/>
      <c r="GZ25" s="170"/>
      <c r="HA25" s="170">
        <v>0</v>
      </c>
      <c r="HB25" s="170">
        <v>211.76</v>
      </c>
      <c r="HC25" s="170"/>
      <c r="HD25" s="171">
        <v>211.76</v>
      </c>
      <c r="HE25" s="170">
        <v>3</v>
      </c>
      <c r="HF25" s="170">
        <v>-118.01</v>
      </c>
      <c r="HG25" s="171">
        <v>96.749999999999986</v>
      </c>
      <c r="HH25" s="170">
        <v>0</v>
      </c>
      <c r="HJ25" s="170">
        <v>0</v>
      </c>
      <c r="HK25" s="170">
        <v>0</v>
      </c>
      <c r="HL25" s="170">
        <v>0</v>
      </c>
      <c r="HM25" s="170">
        <v>200.173</v>
      </c>
      <c r="HN25" s="170">
        <v>-198.23497</v>
      </c>
      <c r="HO25" s="171">
        <v>1.9380299999999977</v>
      </c>
      <c r="HP25" s="170">
        <v>1.29</v>
      </c>
      <c r="HQ25" s="170">
        <v>0</v>
      </c>
      <c r="HR25" s="171">
        <v>3.2280299999999977</v>
      </c>
      <c r="HS25" s="170">
        <v>0</v>
      </c>
      <c r="HU25" s="170">
        <v>0</v>
      </c>
      <c r="HV25" s="170">
        <v>0</v>
      </c>
      <c r="HW25" s="170">
        <v>0</v>
      </c>
      <c r="HX25" s="170">
        <v>197</v>
      </c>
      <c r="HY25" s="170">
        <v>0</v>
      </c>
      <c r="HZ25" s="171">
        <v>197</v>
      </c>
      <c r="IA25" s="170">
        <v>0.45950000000000002</v>
      </c>
      <c r="IB25" s="170">
        <v>-197</v>
      </c>
      <c r="IC25" s="171">
        <v>0.45949999999999136</v>
      </c>
      <c r="ID25" s="170">
        <v>0</v>
      </c>
    </row>
    <row r="26" spans="1:238" s="168" customFormat="1">
      <c r="A26" s="164" t="s">
        <v>305</v>
      </c>
      <c r="B26" s="166">
        <v>-171.5353889299999</v>
      </c>
      <c r="C26" s="166">
        <v>45.010193950000279</v>
      </c>
      <c r="D26" s="166">
        <v>-2392.8609254099988</v>
      </c>
      <c r="E26" s="166">
        <v>-1E-8</v>
      </c>
      <c r="F26" s="167">
        <v>-2519.3861203999982</v>
      </c>
      <c r="G26" s="166">
        <v>1963.1219999999992</v>
      </c>
      <c r="H26" s="166">
        <v>-1E-8</v>
      </c>
      <c r="I26" s="167">
        <v>-556.26412040999901</v>
      </c>
      <c r="K26" s="166">
        <v>607.46520026000098</v>
      </c>
      <c r="L26" s="166">
        <v>-81.043459330000076</v>
      </c>
      <c r="M26" s="166">
        <v>4330.6169026699999</v>
      </c>
      <c r="N26" s="166">
        <v>-1981.7295119999999</v>
      </c>
      <c r="O26" s="167">
        <v>2875.3091316000009</v>
      </c>
      <c r="P26" s="166">
        <v>160.76900002000252</v>
      </c>
      <c r="Q26" s="166">
        <v>-587.22749999999985</v>
      </c>
      <c r="R26" s="167">
        <v>2448.8506316200037</v>
      </c>
      <c r="T26" s="166">
        <v>518.79906965000077</v>
      </c>
      <c r="U26" s="166">
        <v>75.822696209999677</v>
      </c>
      <c r="V26" s="166">
        <v>-68.325635709999972</v>
      </c>
      <c r="W26" s="166">
        <v>0</v>
      </c>
      <c r="X26" s="167">
        <v>526.29613015000041</v>
      </c>
      <c r="Y26" s="166">
        <v>338.57645571000472</v>
      </c>
      <c r="Z26" s="166">
        <v>-187.27731210000002</v>
      </c>
      <c r="AA26" s="167">
        <v>677.59527376000506</v>
      </c>
      <c r="AC26" s="166">
        <v>360.20084966000059</v>
      </c>
      <c r="AD26" s="166">
        <v>34.062771010000169</v>
      </c>
      <c r="AE26" s="166">
        <v>-96.510396850000063</v>
      </c>
      <c r="AF26" s="166">
        <v>0</v>
      </c>
      <c r="AG26" s="167">
        <v>297.7532238200007</v>
      </c>
      <c r="AH26" s="166">
        <v>-200.14949998000174</v>
      </c>
      <c r="AI26" s="166">
        <v>-468.32</v>
      </c>
      <c r="AJ26" s="167">
        <v>-370.71627616000103</v>
      </c>
      <c r="AL26" s="166">
        <v>79.936953190000509</v>
      </c>
      <c r="AM26" s="166">
        <v>400.87443269000016</v>
      </c>
      <c r="AN26" s="166">
        <v>123.11542965000054</v>
      </c>
      <c r="AO26" s="166">
        <v>-8.2887406899999991</v>
      </c>
      <c r="AP26" s="167">
        <v>595.6380748400012</v>
      </c>
      <c r="AQ26" s="166">
        <v>1335.9290000000001</v>
      </c>
      <c r="AR26" s="166">
        <v>-219.8</v>
      </c>
      <c r="AS26" s="167">
        <v>1711.7670748400012</v>
      </c>
      <c r="AU26" s="166">
        <v>-116.10578890000141</v>
      </c>
      <c r="AV26" s="166">
        <v>77.963145809999375</v>
      </c>
      <c r="AW26" s="166">
        <v>223.57827592999809</v>
      </c>
      <c r="AX26" s="166">
        <v>-447.57106693999998</v>
      </c>
      <c r="AY26" s="167">
        <v>-262.13543410000392</v>
      </c>
      <c r="AZ26" s="166">
        <v>-58.534500000007711</v>
      </c>
      <c r="BA26" s="166">
        <v>-240.00000000000011</v>
      </c>
      <c r="BB26" s="167">
        <v>-560.66993410001169</v>
      </c>
      <c r="BD26" s="166">
        <v>-36.053778110000053</v>
      </c>
      <c r="BE26" s="166">
        <v>-13.647960650000016</v>
      </c>
      <c r="BF26" s="166">
        <v>193.25682429</v>
      </c>
      <c r="BG26" s="166">
        <v>0</v>
      </c>
      <c r="BH26" s="167">
        <v>143.55508552999993</v>
      </c>
      <c r="BI26" s="166">
        <v>1014.249500000008</v>
      </c>
      <c r="BJ26" s="166">
        <v>-328.47554824000002</v>
      </c>
      <c r="BK26" s="167">
        <v>829.32903729000782</v>
      </c>
      <c r="BM26" s="166">
        <v>605.31109876999892</v>
      </c>
      <c r="BN26" s="166">
        <v>-62.521044989999986</v>
      </c>
      <c r="BO26" s="166">
        <v>-340.00689126000009</v>
      </c>
      <c r="BP26" s="166">
        <v>0</v>
      </c>
      <c r="BQ26" s="167">
        <v>202.78316251999888</v>
      </c>
      <c r="BR26" s="166">
        <v>-609.2259999900001</v>
      </c>
      <c r="BS26" s="166">
        <v>-315.50044233</v>
      </c>
      <c r="BT26" s="167">
        <v>-721.94327980000116</v>
      </c>
      <c r="BV26" s="166">
        <v>-206.10830414000003</v>
      </c>
      <c r="BW26" s="166">
        <v>10.201180970000017</v>
      </c>
      <c r="BX26" s="166">
        <v>1407.3123580399999</v>
      </c>
      <c r="BY26" s="166">
        <v>-132.87265869000001</v>
      </c>
      <c r="BZ26" s="167">
        <v>1078.53257618</v>
      </c>
      <c r="CA26" s="166">
        <v>1160.2674999900012</v>
      </c>
      <c r="CB26" s="166">
        <v>-408.15069160000002</v>
      </c>
      <c r="CC26" s="167">
        <v>1830.6493845700013</v>
      </c>
      <c r="CE26" s="166">
        <v>482.33925741999997</v>
      </c>
      <c r="CF26" s="166">
        <v>61.342142550000013</v>
      </c>
      <c r="CG26" s="166">
        <v>-120.52268443999878</v>
      </c>
      <c r="CH26" s="166">
        <v>-434.82241407999993</v>
      </c>
      <c r="CI26" s="167">
        <v>-11.663698549998685</v>
      </c>
      <c r="CJ26" s="166">
        <v>865.80400000001407</v>
      </c>
      <c r="CK26" s="166">
        <v>-444.25</v>
      </c>
      <c r="CL26" s="167">
        <v>409.89030145001573</v>
      </c>
      <c r="CN26" s="166">
        <v>277.56486670000004</v>
      </c>
      <c r="CO26" s="166">
        <v>40.684319030000005</v>
      </c>
      <c r="CP26" s="166">
        <v>134.73837802999998</v>
      </c>
      <c r="CQ26" s="166">
        <v>0</v>
      </c>
      <c r="CR26" s="167">
        <v>452.98756376</v>
      </c>
      <c r="CS26" s="166">
        <v>-645.95488248999777</v>
      </c>
      <c r="CT26" s="166">
        <v>-325.58499999999998</v>
      </c>
      <c r="CU26" s="167">
        <v>-518.55231872999798</v>
      </c>
      <c r="CW26" s="166">
        <v>164.60694053000006</v>
      </c>
      <c r="CX26" s="166">
        <v>4.4130685299999897</v>
      </c>
      <c r="CY26" s="166">
        <v>200.10188409999995</v>
      </c>
      <c r="CZ26" s="166">
        <v>1E-8</v>
      </c>
      <c r="DA26" s="167">
        <v>369.12189317000002</v>
      </c>
      <c r="DB26" s="166">
        <v>541.006882489997</v>
      </c>
      <c r="DC26" s="166">
        <v>-296.75</v>
      </c>
      <c r="DD26" s="167">
        <v>613.37877565999702</v>
      </c>
      <c r="DF26" s="166">
        <v>123.13858194999995</v>
      </c>
      <c r="DG26" s="166">
        <v>-131.28922774</v>
      </c>
      <c r="DH26" s="166">
        <v>182.96182907000014</v>
      </c>
      <c r="DI26" s="166">
        <v>-268.36999753999999</v>
      </c>
      <c r="DJ26" s="167">
        <v>-93.558814259999906</v>
      </c>
      <c r="DK26" s="166">
        <v>511.93900000000008</v>
      </c>
      <c r="DL26" s="166">
        <v>-279.875</v>
      </c>
      <c r="DM26" s="167">
        <v>138.50518574</v>
      </c>
      <c r="DO26" s="166">
        <v>785.862814649999</v>
      </c>
      <c r="DP26" s="166">
        <v>113.28073949</v>
      </c>
      <c r="DQ26" s="166">
        <v>1075.5080685999981</v>
      </c>
      <c r="DR26" s="166">
        <v>-102.14057309</v>
      </c>
      <c r="DS26" s="167">
        <v>1872.5110496499969</v>
      </c>
      <c r="DT26" s="166">
        <v>182.55950001000031</v>
      </c>
      <c r="DU26" s="166">
        <v>-571.97500000000002</v>
      </c>
      <c r="DV26" s="167">
        <v>1483.0958084399999</v>
      </c>
      <c r="DX26" s="166">
        <v>300.86888329999999</v>
      </c>
      <c r="DY26" s="166">
        <v>43.304488910000998</v>
      </c>
      <c r="DZ26" s="166">
        <v>401.80441856000016</v>
      </c>
      <c r="EA26" s="166">
        <v>0</v>
      </c>
      <c r="EB26" s="167">
        <v>745.97779077000109</v>
      </c>
      <c r="EC26" s="166">
        <v>377.29030000000211</v>
      </c>
      <c r="ED26" s="166">
        <v>-215.06275152999993</v>
      </c>
      <c r="EE26" s="167">
        <v>908.20533924000347</v>
      </c>
      <c r="EG26" s="166">
        <v>390.57004501000006</v>
      </c>
      <c r="EH26" s="166">
        <v>-3.2808847699999788</v>
      </c>
      <c r="EI26" s="166">
        <v>-263.97287487000011</v>
      </c>
      <c r="EJ26" s="166">
        <v>0</v>
      </c>
      <c r="EK26" s="167">
        <v>123.31628536999995</v>
      </c>
      <c r="EL26" s="166">
        <v>111.86299999999991</v>
      </c>
      <c r="EM26" s="166">
        <v>-193.65</v>
      </c>
      <c r="EN26" s="167">
        <v>41.529285370000252</v>
      </c>
      <c r="EP26" s="166">
        <v>235.33146735000003</v>
      </c>
      <c r="EQ26" s="166"/>
      <c r="ER26" s="166">
        <v>-15.867424630000016</v>
      </c>
      <c r="ES26" s="166">
        <v>829.38291914000013</v>
      </c>
      <c r="ET26" s="166">
        <v>-724.64896291000002</v>
      </c>
      <c r="EU26" s="167">
        <v>324.19799895000017</v>
      </c>
      <c r="EV26" s="166">
        <v>534.77200000000016</v>
      </c>
      <c r="EW26" s="166">
        <v>-249.65299999999999</v>
      </c>
      <c r="EX26" s="167">
        <v>609.3169989500002</v>
      </c>
      <c r="EZ26" s="166">
        <v>784.34645618999593</v>
      </c>
      <c r="FA26" s="166"/>
      <c r="FB26" s="166">
        <v>9.0974341300010408</v>
      </c>
      <c r="FC26" s="166">
        <v>902.2917756100012</v>
      </c>
      <c r="FD26" s="166">
        <v>-175.66834507999999</v>
      </c>
      <c r="FE26" s="167">
        <v>1520.0673208499979</v>
      </c>
      <c r="FF26" s="166">
        <v>590.20750000000044</v>
      </c>
      <c r="FG26" s="166">
        <v>-464.92599999999999</v>
      </c>
      <c r="FH26" s="167">
        <v>1645.34882085</v>
      </c>
      <c r="FJ26" s="166">
        <v>169.57859514</v>
      </c>
      <c r="FK26" s="166"/>
      <c r="FL26" s="166">
        <v>-18.577914099999994</v>
      </c>
      <c r="FM26" s="166">
        <v>-169.44228231000102</v>
      </c>
      <c r="FN26" s="166">
        <v>-4.993000000004244E-4</v>
      </c>
      <c r="FO26" s="167">
        <v>-18.442100570001003</v>
      </c>
      <c r="FP26" s="166">
        <v>-116.33800000000008</v>
      </c>
      <c r="FQ26" s="166">
        <v>0</v>
      </c>
      <c r="FR26" s="167">
        <v>-134.78010057000108</v>
      </c>
      <c r="FT26" s="166">
        <v>305.95640460000095</v>
      </c>
      <c r="FU26" s="166"/>
      <c r="FV26" s="166">
        <v>31.011153499999985</v>
      </c>
      <c r="FW26" s="166">
        <v>302.2700507400001</v>
      </c>
      <c r="FX26" s="166">
        <v>-195.74250069999997</v>
      </c>
      <c r="FY26" s="167">
        <v>443.49510814000109</v>
      </c>
      <c r="FZ26" s="166">
        <v>47.30750000000009</v>
      </c>
      <c r="GA26" s="166">
        <v>-112.49995201999999</v>
      </c>
      <c r="GB26" s="167">
        <v>378.3026561200013</v>
      </c>
      <c r="GC26"/>
      <c r="GD26" s="166">
        <v>354.52863497999897</v>
      </c>
      <c r="GE26" s="166"/>
      <c r="GF26" s="166">
        <v>15.077132210000006</v>
      </c>
      <c r="GG26" s="166">
        <v>-75.328646019999979</v>
      </c>
      <c r="GH26" s="166">
        <v>1.6345999995246531E-4</v>
      </c>
      <c r="GI26" s="167">
        <v>294.27728462999892</v>
      </c>
      <c r="GJ26" s="166">
        <v>749.33039731500025</v>
      </c>
      <c r="GK26" s="166">
        <v>-93.925047980000002</v>
      </c>
      <c r="GL26" s="167">
        <v>949.68263396499924</v>
      </c>
      <c r="GM26"/>
      <c r="GN26" s="166">
        <v>179.97190165889361</v>
      </c>
      <c r="GO26" s="166">
        <v>5.5114849299999609</v>
      </c>
      <c r="GP26" s="166">
        <v>5.3496477111707499</v>
      </c>
      <c r="GQ26" s="166">
        <v>532.07299105000084</v>
      </c>
      <c r="GR26" s="166">
        <v>-77.45500865999999</v>
      </c>
      <c r="GS26" s="167">
        <v>639.93953176006517</v>
      </c>
      <c r="GT26" s="166">
        <v>869.45350000000008</v>
      </c>
      <c r="GU26" s="166">
        <v>-340.11099999999999</v>
      </c>
      <c r="GV26" s="167">
        <v>1169.2820317600654</v>
      </c>
      <c r="GW26" s="166">
        <v>-52.560507930000128</v>
      </c>
      <c r="GX26"/>
      <c r="GY26" s="166">
        <v>63.358520823599406</v>
      </c>
      <c r="GZ26" s="166">
        <v>4.3383274300000121</v>
      </c>
      <c r="HA26" s="166">
        <v>0.86017849825953085</v>
      </c>
      <c r="HB26" s="166">
        <v>49.212771550008732</v>
      </c>
      <c r="HC26" s="166">
        <v>0</v>
      </c>
      <c r="HD26" s="167">
        <v>113.43147087186767</v>
      </c>
      <c r="HE26" s="166">
        <v>93.015999999999991</v>
      </c>
      <c r="HF26" s="166">
        <v>-118.01</v>
      </c>
      <c r="HG26" s="167">
        <v>88.43747087186766</v>
      </c>
      <c r="HH26" s="166">
        <v>-0.60451438000009006</v>
      </c>
      <c r="HJ26" s="166">
        <v>220.49733469000074</v>
      </c>
      <c r="HK26" s="166">
        <v>50.25288934999999</v>
      </c>
      <c r="HL26" s="166">
        <v>-41.133347772549044</v>
      </c>
      <c r="HM26" s="166">
        <v>276.64330092998745</v>
      </c>
      <c r="HN26" s="166">
        <v>-198.23497</v>
      </c>
      <c r="HO26" s="167">
        <v>257.77231784743913</v>
      </c>
      <c r="HP26" s="166">
        <v>-237.75050000000016</v>
      </c>
      <c r="HQ26" s="166">
        <v>0</v>
      </c>
      <c r="HR26" s="167">
        <v>20.021817847438967</v>
      </c>
      <c r="HS26" s="166">
        <v>-115.61332180000009</v>
      </c>
      <c r="HU26" s="166">
        <v>247.60279441999984</v>
      </c>
      <c r="HV26" s="166">
        <v>23.609894990000111</v>
      </c>
      <c r="HW26" s="166">
        <v>15.310617467450847</v>
      </c>
      <c r="HX26" s="166">
        <v>-200.08760731999524</v>
      </c>
      <c r="HY26" s="166">
        <v>0</v>
      </c>
      <c r="HZ26" s="167">
        <v>62.825804567455464</v>
      </c>
      <c r="IA26" s="166">
        <v>672.07300000000009</v>
      </c>
      <c r="IB26" s="166">
        <v>0</v>
      </c>
      <c r="IC26" s="167">
        <v>734.8988045674555</v>
      </c>
      <c r="ID26" s="166">
        <v>-34.770415340000028</v>
      </c>
    </row>
    <row r="27" spans="1:238" s="168" customFormat="1">
      <c r="A27" s="176" t="s">
        <v>113</v>
      </c>
      <c r="B27" s="177">
        <v>-1.2128235600000024</v>
      </c>
      <c r="C27" s="177">
        <v>0</v>
      </c>
      <c r="D27" s="177">
        <v>0</v>
      </c>
      <c r="E27" s="177">
        <v>1E-8</v>
      </c>
      <c r="F27" s="178">
        <v>-1.2128235500000024</v>
      </c>
      <c r="G27" s="177">
        <v>0</v>
      </c>
      <c r="H27" s="177">
        <v>1E-8</v>
      </c>
      <c r="I27" s="178">
        <v>-1.2128235400000025</v>
      </c>
      <c r="K27" s="177">
        <v>-1999.5826046699999</v>
      </c>
      <c r="L27" s="177">
        <v>0</v>
      </c>
      <c r="M27" s="177">
        <v>-140</v>
      </c>
      <c r="N27" s="177">
        <v>1981.7295120000001</v>
      </c>
      <c r="O27" s="178">
        <v>-157.8530926699998</v>
      </c>
      <c r="P27" s="177">
        <v>-587.43949999999995</v>
      </c>
      <c r="Q27" s="177">
        <v>587.22749999999985</v>
      </c>
      <c r="R27" s="178">
        <v>-158.0650926699999</v>
      </c>
      <c r="T27" s="177">
        <v>0</v>
      </c>
      <c r="U27" s="177">
        <v>0</v>
      </c>
      <c r="V27" s="177">
        <v>-152.86697000000007</v>
      </c>
      <c r="W27" s="177">
        <v>0</v>
      </c>
      <c r="X27" s="178">
        <v>-152.86697000000007</v>
      </c>
      <c r="Y27" s="177">
        <v>-267.9665</v>
      </c>
      <c r="Z27" s="177">
        <v>187.27731210000002</v>
      </c>
      <c r="AA27" s="178">
        <v>-233.55615790000002</v>
      </c>
      <c r="AC27" s="177">
        <v>0</v>
      </c>
      <c r="AD27" s="177">
        <v>0</v>
      </c>
      <c r="AE27" s="177">
        <v>-632.22135616999992</v>
      </c>
      <c r="AF27" s="177">
        <v>0</v>
      </c>
      <c r="AG27" s="178">
        <v>-632.22135616999992</v>
      </c>
      <c r="AH27" s="177">
        <v>-461.17500000000001</v>
      </c>
      <c r="AI27" s="177">
        <v>468.32</v>
      </c>
      <c r="AJ27" s="178">
        <v>-625.07635617000005</v>
      </c>
      <c r="AL27" s="177">
        <v>-10.51799915</v>
      </c>
      <c r="AM27" s="177">
        <v>0</v>
      </c>
      <c r="AN27" s="177">
        <v>1E-8</v>
      </c>
      <c r="AO27" s="177">
        <v>8.2887406899999991</v>
      </c>
      <c r="AP27" s="178">
        <v>-2.2292584499999997</v>
      </c>
      <c r="AQ27" s="177">
        <v>-234.7715</v>
      </c>
      <c r="AR27" s="177">
        <v>219.8</v>
      </c>
      <c r="AS27" s="178">
        <v>-17.200758449999995</v>
      </c>
      <c r="AU27" s="177">
        <v>-587.59121467999989</v>
      </c>
      <c r="AV27" s="177">
        <v>0</v>
      </c>
      <c r="AW27" s="177">
        <v>0</v>
      </c>
      <c r="AX27" s="177">
        <v>447.57106693999998</v>
      </c>
      <c r="AY27" s="178">
        <v>-140.02014773999991</v>
      </c>
      <c r="AZ27" s="177">
        <v>-240</v>
      </c>
      <c r="BA27" s="177">
        <v>240.00000000000011</v>
      </c>
      <c r="BB27" s="178">
        <v>-140.0201477399998</v>
      </c>
      <c r="BD27" s="177">
        <v>0</v>
      </c>
      <c r="BE27" s="177">
        <v>0</v>
      </c>
      <c r="BF27" s="177">
        <v>-150.91500313999998</v>
      </c>
      <c r="BG27" s="177">
        <v>0</v>
      </c>
      <c r="BH27" s="178">
        <v>-150.91500313999998</v>
      </c>
      <c r="BI27" s="177">
        <v>-339.60149999999999</v>
      </c>
      <c r="BJ27" s="177">
        <v>328.47554824000002</v>
      </c>
      <c r="BK27" s="178">
        <v>-162.04095489999992</v>
      </c>
      <c r="BM27" s="177">
        <v>-1.1835629999999998E-2</v>
      </c>
      <c r="BN27" s="177">
        <v>0</v>
      </c>
      <c r="BO27" s="177">
        <v>-718.01817969000001</v>
      </c>
      <c r="BP27" s="177">
        <v>0</v>
      </c>
      <c r="BQ27" s="178">
        <v>-718.03001531999996</v>
      </c>
      <c r="BR27" s="177">
        <v>-322.84950000000003</v>
      </c>
      <c r="BS27" s="177">
        <v>315.50044233</v>
      </c>
      <c r="BT27" s="178">
        <v>-725.37907298999994</v>
      </c>
      <c r="BV27" s="177">
        <v>-169.16399999999999</v>
      </c>
      <c r="BW27" s="177">
        <v>0</v>
      </c>
      <c r="BX27" s="177">
        <v>1E-8</v>
      </c>
      <c r="BY27" s="177">
        <v>132.87265869000001</v>
      </c>
      <c r="BZ27" s="178">
        <v>-36.291341299999971</v>
      </c>
      <c r="CA27" s="177">
        <v>-445.33050000000003</v>
      </c>
      <c r="CB27" s="177">
        <v>408.15069160000002</v>
      </c>
      <c r="CC27" s="178">
        <v>-73.471149700000012</v>
      </c>
      <c r="CE27" s="177">
        <v>-699.83982966999997</v>
      </c>
      <c r="CF27" s="177">
        <v>0</v>
      </c>
      <c r="CG27" s="177">
        <v>-134.71669159999999</v>
      </c>
      <c r="CH27" s="177">
        <v>434.82241407999993</v>
      </c>
      <c r="CI27" s="178">
        <v>-399.73410719000003</v>
      </c>
      <c r="CJ27" s="177">
        <v>-450.25</v>
      </c>
      <c r="CK27" s="177">
        <v>444.25</v>
      </c>
      <c r="CL27" s="178">
        <v>-405.73410719000003</v>
      </c>
      <c r="CN27" s="177">
        <v>0</v>
      </c>
      <c r="CO27" s="177">
        <v>0</v>
      </c>
      <c r="CP27" s="177">
        <v>0</v>
      </c>
      <c r="CQ27" s="177">
        <v>0</v>
      </c>
      <c r="CR27" s="178">
        <v>0</v>
      </c>
      <c r="CS27" s="177">
        <v>-343.38850000000002</v>
      </c>
      <c r="CT27" s="177">
        <v>325.58499999999998</v>
      </c>
      <c r="CU27" s="178">
        <v>-17.803500000000042</v>
      </c>
      <c r="CW27" s="177">
        <v>0</v>
      </c>
      <c r="CX27" s="177">
        <v>0</v>
      </c>
      <c r="CY27" s="177">
        <v>-686.43171562999999</v>
      </c>
      <c r="CZ27" s="177">
        <v>0</v>
      </c>
      <c r="DA27" s="178">
        <v>-686.43171562999999</v>
      </c>
      <c r="DB27" s="177">
        <v>-305.32049999999998</v>
      </c>
      <c r="DC27" s="177">
        <v>296.75</v>
      </c>
      <c r="DD27" s="178">
        <v>-695.00221562999991</v>
      </c>
      <c r="DF27" s="177">
        <v>-421.56750029</v>
      </c>
      <c r="DG27" s="177">
        <v>0</v>
      </c>
      <c r="DH27" s="177">
        <v>0</v>
      </c>
      <c r="DI27" s="177">
        <v>268.36999753999999</v>
      </c>
      <c r="DJ27" s="178">
        <v>-153.19750275000001</v>
      </c>
      <c r="DK27" s="177">
        <v>-300.08799999999997</v>
      </c>
      <c r="DL27" s="177">
        <v>279.875</v>
      </c>
      <c r="DM27" s="178">
        <v>-173.41050274999998</v>
      </c>
      <c r="DO27" s="177">
        <v>-166.64107003000001</v>
      </c>
      <c r="DP27" s="177">
        <v>0</v>
      </c>
      <c r="DQ27" s="177">
        <v>-592.32299999999998</v>
      </c>
      <c r="DR27" s="177">
        <v>102.14057309</v>
      </c>
      <c r="DS27" s="178">
        <v>-656.82349694000004</v>
      </c>
      <c r="DT27" s="177">
        <v>-585.02499999999998</v>
      </c>
      <c r="DU27" s="177">
        <v>571.97500000000002</v>
      </c>
      <c r="DV27" s="178">
        <v>-669.87349694</v>
      </c>
      <c r="DX27" s="177">
        <v>0</v>
      </c>
      <c r="DY27" s="177">
        <v>0</v>
      </c>
      <c r="DZ27" s="177">
        <v>0</v>
      </c>
      <c r="EA27" s="177">
        <v>0</v>
      </c>
      <c r="EB27" s="178">
        <v>0</v>
      </c>
      <c r="EC27" s="177">
        <v>-272.49250000000001</v>
      </c>
      <c r="ED27" s="177">
        <v>215.089</v>
      </c>
      <c r="EE27" s="178">
        <v>-57.403500000000008</v>
      </c>
      <c r="EG27" s="177">
        <v>0</v>
      </c>
      <c r="EH27" s="177">
        <v>0</v>
      </c>
      <c r="EI27" s="177">
        <v>-482.755</v>
      </c>
      <c r="EJ27" s="177">
        <v>0</v>
      </c>
      <c r="EK27" s="178">
        <v>-482.755</v>
      </c>
      <c r="EL27" s="177">
        <v>-199.09</v>
      </c>
      <c r="EM27" s="177">
        <v>193.65</v>
      </c>
      <c r="EN27" s="178">
        <v>-488.19500000000005</v>
      </c>
      <c r="EP27" s="177">
        <v>-1202.81484783</v>
      </c>
      <c r="EQ27" s="177"/>
      <c r="ER27" s="177">
        <v>0</v>
      </c>
      <c r="ES27" s="177">
        <v>-282.23399999999998</v>
      </c>
      <c r="ET27" s="177">
        <v>724.64896291000002</v>
      </c>
      <c r="EU27" s="178">
        <v>-760.39988491999986</v>
      </c>
      <c r="EV27" s="177">
        <v>-250.39949999999999</v>
      </c>
      <c r="EW27" s="177">
        <v>249.65299999999999</v>
      </c>
      <c r="EX27" s="178">
        <v>-761.14638491999995</v>
      </c>
      <c r="EZ27" s="177">
        <v>-292.82907689999996</v>
      </c>
      <c r="FA27" s="177"/>
      <c r="FB27" s="177">
        <v>0</v>
      </c>
      <c r="FC27" s="177">
        <v>-128.97529237000001</v>
      </c>
      <c r="FD27" s="177">
        <v>175.66834507999999</v>
      </c>
      <c r="FE27" s="178">
        <v>-246.13602418999994</v>
      </c>
      <c r="FF27" s="177">
        <v>-479.52600000000001</v>
      </c>
      <c r="FG27" s="177">
        <v>464.92599999999999</v>
      </c>
      <c r="FH27" s="178">
        <v>-260.73602419000002</v>
      </c>
      <c r="FJ27" s="177">
        <v>0</v>
      </c>
      <c r="FK27" s="177"/>
      <c r="FL27" s="177">
        <v>0</v>
      </c>
      <c r="FM27" s="177">
        <v>-148.54402421999998</v>
      </c>
      <c r="FN27" s="177">
        <v>0</v>
      </c>
      <c r="FO27" s="178">
        <v>-148.54402421999998</v>
      </c>
      <c r="FP27" s="177">
        <v>-1.5385</v>
      </c>
      <c r="FQ27" s="177">
        <v>0</v>
      </c>
      <c r="FR27" s="178">
        <v>-150.08252421999998</v>
      </c>
      <c r="FT27" s="177">
        <v>-327.64344616000005</v>
      </c>
      <c r="FU27" s="177"/>
      <c r="FV27" s="177">
        <v>0</v>
      </c>
      <c r="FW27" s="177">
        <v>-123.78653053000001</v>
      </c>
      <c r="FX27" s="177">
        <v>195.74250069999997</v>
      </c>
      <c r="FY27" s="178">
        <v>-255.68747599000008</v>
      </c>
      <c r="FZ27" s="177">
        <v>-119.10299999999999</v>
      </c>
      <c r="GA27" s="177">
        <v>112.49995201999999</v>
      </c>
      <c r="GB27" s="178">
        <v>-262.29052397000009</v>
      </c>
      <c r="GC27"/>
      <c r="GD27" s="177">
        <v>-1.6345999995246531E-4</v>
      </c>
      <c r="GE27" s="177"/>
      <c r="GF27" s="177">
        <v>0</v>
      </c>
      <c r="GG27" s="177">
        <v>0</v>
      </c>
      <c r="GH27" s="177">
        <v>1.6345999995246531E-4</v>
      </c>
      <c r="GI27" s="178">
        <v>0</v>
      </c>
      <c r="GJ27" s="177">
        <v>-143.92500000000001</v>
      </c>
      <c r="GK27" s="177">
        <v>93.925047980000002</v>
      </c>
      <c r="GL27" s="178">
        <v>-49.999952020000009</v>
      </c>
      <c r="GM27"/>
      <c r="GN27" s="177">
        <v>-127.03850877000005</v>
      </c>
      <c r="GO27" s="177">
        <v>-5.9</v>
      </c>
      <c r="GP27" s="177">
        <v>0</v>
      </c>
      <c r="GQ27" s="177">
        <v>-266.79599999999999</v>
      </c>
      <c r="GR27" s="177">
        <v>77.45500865999999</v>
      </c>
      <c r="GS27" s="178">
        <v>-316.37950011000009</v>
      </c>
      <c r="GT27" s="177">
        <v>-340.11099999999999</v>
      </c>
      <c r="GU27" s="177">
        <v>340.11099999999999</v>
      </c>
      <c r="GV27" s="178">
        <v>-316.37950011000009</v>
      </c>
      <c r="GW27" s="177">
        <v>0</v>
      </c>
      <c r="GX27"/>
      <c r="GY27" s="177">
        <v>0</v>
      </c>
      <c r="GZ27" s="177">
        <v>0</v>
      </c>
      <c r="HA27" s="177">
        <v>0</v>
      </c>
      <c r="HB27" s="177">
        <v>0</v>
      </c>
      <c r="HC27" s="177">
        <v>0</v>
      </c>
      <c r="HD27" s="178">
        <v>0</v>
      </c>
      <c r="HE27" s="177">
        <v>-141.39499999999998</v>
      </c>
      <c r="HF27" s="177">
        <v>118.01</v>
      </c>
      <c r="HG27" s="178">
        <v>-23.384999999999977</v>
      </c>
      <c r="HH27" s="177">
        <v>-125</v>
      </c>
      <c r="HJ27" s="177">
        <v>-146.74242039000001</v>
      </c>
      <c r="HK27" s="177">
        <v>-51.424999999999997</v>
      </c>
      <c r="HL27" s="177">
        <v>0</v>
      </c>
      <c r="HM27" s="177">
        <v>-148.53774600000003</v>
      </c>
      <c r="HN27" s="177">
        <v>198.23497</v>
      </c>
      <c r="HO27" s="178">
        <v>-97.045196390000029</v>
      </c>
      <c r="HP27" s="177">
        <v>-3.3140000000000001</v>
      </c>
      <c r="HQ27" s="177">
        <v>0</v>
      </c>
      <c r="HR27" s="178">
        <v>-100.35919639000002</v>
      </c>
      <c r="HS27" s="177">
        <v>-125</v>
      </c>
      <c r="HU27" s="177">
        <v>0</v>
      </c>
      <c r="HV27" s="177">
        <v>0</v>
      </c>
      <c r="HW27" s="177">
        <v>0</v>
      </c>
      <c r="HX27" s="177">
        <v>0</v>
      </c>
      <c r="HY27" s="177">
        <v>0</v>
      </c>
      <c r="HZ27" s="178">
        <v>0</v>
      </c>
      <c r="IA27" s="177">
        <v>-197</v>
      </c>
      <c r="IB27" s="177">
        <v>0</v>
      </c>
      <c r="IC27" s="178">
        <v>-197</v>
      </c>
      <c r="ID27" s="177">
        <v>0</v>
      </c>
    </row>
    <row r="28" spans="1:238" s="168" customFormat="1">
      <c r="A28" s="169" t="s">
        <v>306</v>
      </c>
      <c r="B28" s="170"/>
      <c r="C28" s="170"/>
      <c r="D28" s="170">
        <v>0</v>
      </c>
      <c r="E28" s="170"/>
      <c r="F28" s="171">
        <v>0</v>
      </c>
      <c r="G28" s="170"/>
      <c r="H28" s="170">
        <v>1E-8</v>
      </c>
      <c r="I28" s="171">
        <v>1E-8</v>
      </c>
      <c r="K28" s="170"/>
      <c r="L28" s="170"/>
      <c r="M28" s="170">
        <v>-140</v>
      </c>
      <c r="N28" s="170"/>
      <c r="O28" s="171">
        <v>-140</v>
      </c>
      <c r="P28" s="170"/>
      <c r="Q28" s="170">
        <v>587.22749999999985</v>
      </c>
      <c r="R28" s="171">
        <v>447.22749999999985</v>
      </c>
      <c r="T28" s="170"/>
      <c r="U28" s="170"/>
      <c r="V28" s="170">
        <v>-152.86697000000007</v>
      </c>
      <c r="W28" s="170"/>
      <c r="X28" s="171">
        <v>-152.86697000000007</v>
      </c>
      <c r="Y28" s="170"/>
      <c r="Z28" s="170">
        <v>187.27731210000002</v>
      </c>
      <c r="AA28" s="171">
        <v>34.410342099999951</v>
      </c>
      <c r="AC28" s="170"/>
      <c r="AD28" s="170"/>
      <c r="AE28" s="170">
        <v>-632.22135616999992</v>
      </c>
      <c r="AF28" s="170"/>
      <c r="AG28" s="171">
        <v>-632.22135616999992</v>
      </c>
      <c r="AH28" s="170"/>
      <c r="AI28" s="170">
        <v>468.32</v>
      </c>
      <c r="AJ28" s="171">
        <v>-163.90135616999993</v>
      </c>
      <c r="AL28" s="170"/>
      <c r="AM28" s="170"/>
      <c r="AN28" s="170">
        <v>1E-8</v>
      </c>
      <c r="AO28" s="170"/>
      <c r="AP28" s="171">
        <v>1E-8</v>
      </c>
      <c r="AQ28" s="170"/>
      <c r="AR28" s="170">
        <v>219.8</v>
      </c>
      <c r="AS28" s="171">
        <v>219.80000001000002</v>
      </c>
      <c r="AU28" s="170"/>
      <c r="AV28" s="170"/>
      <c r="AW28" s="170">
        <v>0</v>
      </c>
      <c r="AX28" s="170"/>
      <c r="AY28" s="171">
        <v>0</v>
      </c>
      <c r="AZ28" s="170"/>
      <c r="BA28" s="170">
        <v>240.00000000000011</v>
      </c>
      <c r="BB28" s="171">
        <v>240.00000000000011</v>
      </c>
      <c r="BD28" s="170"/>
      <c r="BE28" s="170"/>
      <c r="BF28" s="170">
        <v>-150.91500313999998</v>
      </c>
      <c r="BG28" s="170"/>
      <c r="BH28" s="171">
        <v>-150.91500313999998</v>
      </c>
      <c r="BI28" s="170"/>
      <c r="BJ28" s="170">
        <v>328.47554824000002</v>
      </c>
      <c r="BK28" s="171">
        <v>177.56054510000004</v>
      </c>
      <c r="BM28" s="170"/>
      <c r="BN28" s="170"/>
      <c r="BO28" s="170">
        <v>-718.01817969000001</v>
      </c>
      <c r="BP28" s="170"/>
      <c r="BQ28" s="171">
        <v>-718.01817969000001</v>
      </c>
      <c r="BR28" s="170"/>
      <c r="BS28" s="170">
        <v>315.50044233</v>
      </c>
      <c r="BT28" s="171">
        <v>-402.51773736000001</v>
      </c>
      <c r="BV28" s="170"/>
      <c r="BW28" s="170"/>
      <c r="BX28" s="170">
        <v>1E-8</v>
      </c>
      <c r="BY28" s="170"/>
      <c r="BZ28" s="171">
        <v>1E-8</v>
      </c>
      <c r="CA28" s="170"/>
      <c r="CB28" s="170">
        <v>408.15069160000002</v>
      </c>
      <c r="CC28" s="171">
        <v>408.15069161000002</v>
      </c>
      <c r="CE28" s="170"/>
      <c r="CF28" s="170"/>
      <c r="CG28" s="170">
        <v>-134.71669159999999</v>
      </c>
      <c r="CH28" s="170"/>
      <c r="CI28" s="171">
        <v>-134.71669159999999</v>
      </c>
      <c r="CJ28" s="170"/>
      <c r="CK28" s="170">
        <v>444.25</v>
      </c>
      <c r="CL28" s="171">
        <v>309.53330840000001</v>
      </c>
      <c r="CN28" s="170"/>
      <c r="CO28" s="170"/>
      <c r="CP28" s="170">
        <v>0</v>
      </c>
      <c r="CQ28" s="170"/>
      <c r="CR28" s="171">
        <v>0</v>
      </c>
      <c r="CS28" s="170"/>
      <c r="CT28" s="170">
        <v>325.58499999999998</v>
      </c>
      <c r="CU28" s="171">
        <v>325.58499999999998</v>
      </c>
      <c r="CW28" s="170"/>
      <c r="CX28" s="170"/>
      <c r="CY28" s="170">
        <v>-686.43171562999999</v>
      </c>
      <c r="CZ28" s="170"/>
      <c r="DA28" s="171">
        <v>-686.43171562999999</v>
      </c>
      <c r="DB28" s="170"/>
      <c r="DC28" s="170">
        <v>296.75</v>
      </c>
      <c r="DD28" s="171">
        <v>-389.68171562999999</v>
      </c>
      <c r="DF28" s="170"/>
      <c r="DG28" s="170"/>
      <c r="DH28" s="170">
        <v>0</v>
      </c>
      <c r="DI28" s="170"/>
      <c r="DJ28" s="171">
        <v>0</v>
      </c>
      <c r="DK28" s="170"/>
      <c r="DL28" s="170">
        <v>279.875</v>
      </c>
      <c r="DM28" s="171">
        <v>279.875</v>
      </c>
      <c r="DO28" s="170"/>
      <c r="DP28" s="170"/>
      <c r="DQ28" s="170">
        <v>-592.32299999999998</v>
      </c>
      <c r="DR28" s="170"/>
      <c r="DS28" s="171">
        <v>-592.32299999999998</v>
      </c>
      <c r="DT28" s="170"/>
      <c r="DU28" s="170">
        <v>571.97500000000002</v>
      </c>
      <c r="DV28" s="171">
        <v>-20.347999999999956</v>
      </c>
      <c r="DX28" s="170"/>
      <c r="DY28" s="170"/>
      <c r="DZ28" s="170">
        <v>0</v>
      </c>
      <c r="EA28" s="170"/>
      <c r="EB28" s="171">
        <v>0</v>
      </c>
      <c r="EC28" s="170"/>
      <c r="ED28" s="170">
        <v>215.089</v>
      </c>
      <c r="EE28" s="171">
        <v>215.089</v>
      </c>
      <c r="EG28" s="170"/>
      <c r="EH28" s="170"/>
      <c r="EI28" s="170">
        <v>-482.755</v>
      </c>
      <c r="EJ28" s="170"/>
      <c r="EK28" s="171">
        <v>-482.755</v>
      </c>
      <c r="EL28" s="170"/>
      <c r="EM28" s="170">
        <v>193.65</v>
      </c>
      <c r="EN28" s="171">
        <v>-289.10500000000002</v>
      </c>
      <c r="EP28" s="170"/>
      <c r="EQ28" s="170"/>
      <c r="ER28" s="170"/>
      <c r="ES28" s="170">
        <v>-282.23399999999998</v>
      </c>
      <c r="ET28" s="170">
        <v>724.64896291000002</v>
      </c>
      <c r="EU28" s="171">
        <v>442.41496291000004</v>
      </c>
      <c r="EV28" s="170">
        <v>0</v>
      </c>
      <c r="EW28" s="170">
        <v>249.65299999999999</v>
      </c>
      <c r="EX28" s="171">
        <v>692.06796291000001</v>
      </c>
      <c r="EZ28" s="170"/>
      <c r="FA28" s="170"/>
      <c r="FB28" s="170"/>
      <c r="FC28" s="170">
        <v>-128.97529237000001</v>
      </c>
      <c r="FD28" s="170"/>
      <c r="FE28" s="171">
        <v>-128.97529237000001</v>
      </c>
      <c r="FF28" s="170">
        <v>0</v>
      </c>
      <c r="FG28" s="170">
        <v>0</v>
      </c>
      <c r="FH28" s="171">
        <v>-128.97529237000001</v>
      </c>
      <c r="FJ28" s="170">
        <v>0</v>
      </c>
      <c r="FK28" s="170"/>
      <c r="FL28" s="170"/>
      <c r="FM28" s="170">
        <v>-148.54402421999998</v>
      </c>
      <c r="FN28" s="170">
        <v>0</v>
      </c>
      <c r="FO28" s="171">
        <v>-148.54402421999998</v>
      </c>
      <c r="FQ28" s="170">
        <v>0</v>
      </c>
      <c r="FR28" s="171">
        <v>-148.54402421999998</v>
      </c>
      <c r="FU28" s="170"/>
      <c r="FV28" s="170">
        <v>0</v>
      </c>
      <c r="FW28" s="170">
        <v>-123.78653053000001</v>
      </c>
      <c r="FY28" s="171">
        <v>-123.78653053000001</v>
      </c>
      <c r="GB28" s="171">
        <v>-123.78653053000001</v>
      </c>
      <c r="GC28"/>
      <c r="GE28" s="170"/>
      <c r="GF28" s="170">
        <v>0</v>
      </c>
      <c r="GG28" s="170">
        <v>0</v>
      </c>
      <c r="GI28" s="171">
        <v>0</v>
      </c>
      <c r="GL28" s="171">
        <v>0</v>
      </c>
      <c r="GM28"/>
      <c r="GP28" s="170">
        <v>0</v>
      </c>
      <c r="GQ28" s="170">
        <v>-266.79599999999999</v>
      </c>
      <c r="GS28" s="171">
        <v>-266.79599999999999</v>
      </c>
      <c r="GV28" s="171">
        <v>-266.79599999999999</v>
      </c>
      <c r="GW28" s="170">
        <v>0</v>
      </c>
      <c r="GX28"/>
      <c r="GY28" s="170"/>
      <c r="GZ28" s="170"/>
      <c r="HA28" s="170"/>
      <c r="HB28" s="170"/>
      <c r="HD28" s="171">
        <v>0</v>
      </c>
      <c r="HG28" s="171">
        <v>0</v>
      </c>
      <c r="HH28" s="170"/>
      <c r="HL28" s="170">
        <v>0</v>
      </c>
      <c r="HM28" s="170">
        <v>-148.537746</v>
      </c>
      <c r="HO28" s="171">
        <v>-148.537746</v>
      </c>
      <c r="HQ28" s="170">
        <v>0</v>
      </c>
      <c r="HR28" s="171">
        <v>-148.537746</v>
      </c>
      <c r="HU28" s="170">
        <v>0</v>
      </c>
      <c r="HV28" s="170">
        <v>0</v>
      </c>
      <c r="HW28" s="170">
        <v>0</v>
      </c>
      <c r="HX28" s="170">
        <v>0</v>
      </c>
      <c r="HY28" s="170">
        <v>0</v>
      </c>
      <c r="HZ28" s="171">
        <v>0</v>
      </c>
      <c r="IB28" s="170">
        <v>0</v>
      </c>
      <c r="IC28" s="171">
        <v>0</v>
      </c>
      <c r="ID28" s="170">
        <v>0</v>
      </c>
    </row>
    <row r="29" spans="1:238" s="168" customFormat="1">
      <c r="A29" s="169" t="s">
        <v>307</v>
      </c>
      <c r="B29" s="170">
        <v>-1.2128235600000024</v>
      </c>
      <c r="C29" s="170"/>
      <c r="D29" s="170"/>
      <c r="E29" s="170">
        <v>1E-8</v>
      </c>
      <c r="F29" s="171">
        <v>-1.2128235500000024</v>
      </c>
      <c r="G29" s="170"/>
      <c r="H29" s="170"/>
      <c r="I29" s="171">
        <v>-1.2128235500000024</v>
      </c>
      <c r="K29" s="170">
        <v>-1999.5826046699999</v>
      </c>
      <c r="L29" s="170"/>
      <c r="M29" s="170"/>
      <c r="N29" s="170">
        <v>1981.7295120000001</v>
      </c>
      <c r="O29" s="171">
        <v>-17.853092669999796</v>
      </c>
      <c r="P29" s="170"/>
      <c r="Q29" s="170"/>
      <c r="R29" s="171">
        <v>-17.853092669999796</v>
      </c>
      <c r="T29" s="170">
        <v>0</v>
      </c>
      <c r="U29" s="170"/>
      <c r="V29" s="170"/>
      <c r="W29" s="170">
        <v>0</v>
      </c>
      <c r="X29" s="171">
        <v>0</v>
      </c>
      <c r="Y29" s="170"/>
      <c r="Z29" s="170"/>
      <c r="AA29" s="171">
        <v>0</v>
      </c>
      <c r="AC29" s="170">
        <v>0</v>
      </c>
      <c r="AD29" s="170"/>
      <c r="AE29" s="170"/>
      <c r="AF29" s="170">
        <v>0</v>
      </c>
      <c r="AG29" s="171">
        <v>0</v>
      </c>
      <c r="AH29" s="170"/>
      <c r="AI29" s="170"/>
      <c r="AJ29" s="171">
        <v>0</v>
      </c>
      <c r="AL29" s="170">
        <v>-10.51799915</v>
      </c>
      <c r="AM29" s="170"/>
      <c r="AN29" s="170"/>
      <c r="AO29" s="170">
        <v>8.2887406899999991</v>
      </c>
      <c r="AP29" s="171">
        <v>-2.2292584600000005</v>
      </c>
      <c r="AQ29" s="170"/>
      <c r="AR29" s="170"/>
      <c r="AS29" s="171">
        <v>-2.2292584600000005</v>
      </c>
      <c r="AU29" s="170">
        <v>-587.59121467999989</v>
      </c>
      <c r="AV29" s="170"/>
      <c r="AW29" s="170"/>
      <c r="AX29" s="170">
        <v>447.57106693999998</v>
      </c>
      <c r="AY29" s="171">
        <v>-140.02014773999991</v>
      </c>
      <c r="AZ29" s="170"/>
      <c r="BA29" s="170"/>
      <c r="BB29" s="171">
        <v>-140.02014773999991</v>
      </c>
      <c r="BD29" s="170">
        <v>0</v>
      </c>
      <c r="BE29" s="170"/>
      <c r="BF29" s="170"/>
      <c r="BG29" s="170">
        <v>0</v>
      </c>
      <c r="BH29" s="171">
        <v>0</v>
      </c>
      <c r="BI29" s="170"/>
      <c r="BJ29" s="170"/>
      <c r="BK29" s="171">
        <v>0</v>
      </c>
      <c r="BM29" s="170">
        <v>-1.1835629999999998E-2</v>
      </c>
      <c r="BN29" s="170"/>
      <c r="BO29" s="170"/>
      <c r="BP29" s="170">
        <v>0</v>
      </c>
      <c r="BQ29" s="171">
        <v>-1.1835629999999998E-2</v>
      </c>
      <c r="BR29" s="170"/>
      <c r="BS29" s="170"/>
      <c r="BT29" s="171">
        <v>-1.1835629999999998E-2</v>
      </c>
      <c r="BV29" s="170">
        <v>-169.16399999999999</v>
      </c>
      <c r="BW29" s="170"/>
      <c r="BX29" s="170"/>
      <c r="BY29" s="170">
        <v>132.87265869000001</v>
      </c>
      <c r="BZ29" s="171">
        <v>-36.291341309999979</v>
      </c>
      <c r="CA29" s="170"/>
      <c r="CB29" s="170"/>
      <c r="CC29" s="171">
        <v>-36.291341309999979</v>
      </c>
      <c r="CE29" s="170">
        <v>-699.83982966999997</v>
      </c>
      <c r="CF29" s="170">
        <v>0</v>
      </c>
      <c r="CG29" s="170"/>
      <c r="CH29" s="170">
        <v>434.82241407999993</v>
      </c>
      <c r="CI29" s="171">
        <v>-265.01741559000004</v>
      </c>
      <c r="CJ29" s="170"/>
      <c r="CK29" s="170"/>
      <c r="CL29" s="171">
        <v>-265.01741559000004</v>
      </c>
      <c r="CN29" s="170">
        <v>0</v>
      </c>
      <c r="CO29" s="170">
        <v>0</v>
      </c>
      <c r="CP29" s="170"/>
      <c r="CQ29" s="170">
        <v>0</v>
      </c>
      <c r="CR29" s="171">
        <v>0</v>
      </c>
      <c r="CS29" s="170"/>
      <c r="CT29" s="170"/>
      <c r="CU29" s="171">
        <v>0</v>
      </c>
      <c r="CW29" s="170">
        <v>0</v>
      </c>
      <c r="CX29" s="170">
        <v>0</v>
      </c>
      <c r="CY29" s="170"/>
      <c r="CZ29" s="170">
        <v>0</v>
      </c>
      <c r="DA29" s="171">
        <v>0</v>
      </c>
      <c r="DB29" s="170"/>
      <c r="DC29" s="170"/>
      <c r="DD29" s="171">
        <v>0</v>
      </c>
      <c r="DF29" s="170">
        <v>-421.56750029</v>
      </c>
      <c r="DG29" s="170">
        <v>0</v>
      </c>
      <c r="DH29" s="170"/>
      <c r="DI29" s="170">
        <v>268.36999753999999</v>
      </c>
      <c r="DJ29" s="171">
        <v>-153.19750275000001</v>
      </c>
      <c r="DK29" s="170"/>
      <c r="DL29" s="170"/>
      <c r="DM29" s="171">
        <v>-153.19750275000001</v>
      </c>
      <c r="DO29" s="170">
        <v>-166.64107003000001</v>
      </c>
      <c r="DP29" s="170">
        <v>0</v>
      </c>
      <c r="DQ29" s="170"/>
      <c r="DR29" s="170">
        <v>102.14057309</v>
      </c>
      <c r="DS29" s="171">
        <v>-64.500496940000005</v>
      </c>
      <c r="DT29" s="170"/>
      <c r="DU29" s="170"/>
      <c r="DV29" s="171">
        <v>-64.500496940000005</v>
      </c>
      <c r="DX29" s="170">
        <v>0</v>
      </c>
      <c r="DY29" s="170">
        <v>0</v>
      </c>
      <c r="DZ29" s="170"/>
      <c r="EA29" s="170">
        <v>0</v>
      </c>
      <c r="EB29" s="171">
        <v>0</v>
      </c>
      <c r="EC29" s="170"/>
      <c r="ED29" s="170"/>
      <c r="EE29" s="171">
        <v>0</v>
      </c>
      <c r="EG29" s="170">
        <v>0</v>
      </c>
      <c r="EH29" s="170">
        <v>0</v>
      </c>
      <c r="EJ29" s="170">
        <v>0</v>
      </c>
      <c r="EK29" s="171">
        <v>0</v>
      </c>
      <c r="EL29" s="170"/>
      <c r="EM29" s="170"/>
      <c r="EN29" s="171">
        <v>0</v>
      </c>
      <c r="EP29" s="170">
        <v>-1202.81484783</v>
      </c>
      <c r="EQ29" s="170"/>
      <c r="ER29" s="170">
        <v>0</v>
      </c>
      <c r="ET29" s="170"/>
      <c r="EU29" s="171">
        <v>-1202.81484783</v>
      </c>
      <c r="EV29" s="170"/>
      <c r="EW29" s="170"/>
      <c r="EX29" s="171">
        <v>-1202.81484783</v>
      </c>
      <c r="EZ29" s="170">
        <v>-292.82907689999996</v>
      </c>
      <c r="FA29" s="170"/>
      <c r="FB29" s="170">
        <v>0</v>
      </c>
      <c r="FD29" s="170">
        <v>175.66834507999999</v>
      </c>
      <c r="FE29" s="171">
        <v>-117.16073181999997</v>
      </c>
      <c r="FH29" s="171">
        <v>-117.16073181999997</v>
      </c>
      <c r="FJ29" s="170">
        <v>0</v>
      </c>
      <c r="FK29" s="170"/>
      <c r="FL29" s="170"/>
      <c r="FM29" s="170"/>
      <c r="FN29" s="170">
        <v>0</v>
      </c>
      <c r="FO29" s="171">
        <v>0</v>
      </c>
      <c r="FP29" s="170">
        <v>0</v>
      </c>
      <c r="FQ29" s="170">
        <v>0</v>
      </c>
      <c r="FR29" s="171">
        <v>0</v>
      </c>
      <c r="FT29" s="170">
        <v>-327.64344616000005</v>
      </c>
      <c r="FU29" s="170"/>
      <c r="FV29" s="170"/>
      <c r="FW29" s="170"/>
      <c r="FX29" s="170">
        <v>195.74250069999997</v>
      </c>
      <c r="FY29" s="171">
        <v>-131.90094546000009</v>
      </c>
      <c r="FZ29" s="170">
        <v>0</v>
      </c>
      <c r="GA29" s="170">
        <v>0</v>
      </c>
      <c r="GB29" s="171">
        <v>-131.90094546000009</v>
      </c>
      <c r="GC29"/>
      <c r="GD29" s="170"/>
      <c r="GE29" s="170"/>
      <c r="GF29" s="170"/>
      <c r="GG29" s="170"/>
      <c r="GH29" s="170"/>
      <c r="GI29" s="171">
        <v>0</v>
      </c>
      <c r="GJ29" s="170">
        <v>0</v>
      </c>
      <c r="GK29" s="170">
        <v>0</v>
      </c>
      <c r="GL29" s="171">
        <v>0</v>
      </c>
      <c r="GM29"/>
      <c r="GN29" s="170">
        <v>-127.03850877000005</v>
      </c>
      <c r="GO29" s="170"/>
      <c r="GP29" s="170"/>
      <c r="GQ29" s="170"/>
      <c r="GR29" s="170">
        <v>77.45500865999999</v>
      </c>
      <c r="GS29" s="171">
        <v>-49.58350011000006</v>
      </c>
      <c r="GT29" s="170">
        <v>0</v>
      </c>
      <c r="GU29" s="170">
        <v>0</v>
      </c>
      <c r="GV29" s="171">
        <v>-49.58350011000006</v>
      </c>
      <c r="GW29" s="170"/>
      <c r="GX29"/>
      <c r="GY29" s="170"/>
      <c r="GZ29" s="170"/>
      <c r="HA29" s="170"/>
      <c r="HB29" s="170"/>
      <c r="HC29" s="170"/>
      <c r="HD29" s="171">
        <v>0</v>
      </c>
      <c r="HE29" s="170">
        <v>0</v>
      </c>
      <c r="HF29" s="170">
        <v>0</v>
      </c>
      <c r="HG29" s="171">
        <v>0</v>
      </c>
      <c r="HH29" s="170"/>
      <c r="HJ29" s="170">
        <v>-146.74242039000001</v>
      </c>
      <c r="HK29" s="170"/>
      <c r="HL29" s="170"/>
      <c r="HM29" s="170"/>
      <c r="HN29" s="170">
        <v>146.74242039000001</v>
      </c>
      <c r="HO29" s="171">
        <v>0</v>
      </c>
      <c r="HP29" s="170">
        <v>0</v>
      </c>
      <c r="HQ29" s="170">
        <v>0</v>
      </c>
      <c r="HR29" s="171">
        <v>0</v>
      </c>
      <c r="HS29" s="170"/>
      <c r="HU29" s="170"/>
      <c r="HV29" s="170"/>
      <c r="HW29" s="170"/>
      <c r="HX29" s="170"/>
      <c r="HY29" s="170"/>
      <c r="HZ29" s="171">
        <v>0</v>
      </c>
      <c r="IA29" s="170">
        <v>0</v>
      </c>
      <c r="IB29" s="170">
        <v>0</v>
      </c>
      <c r="IC29" s="171">
        <v>0</v>
      </c>
      <c r="ID29" s="170"/>
    </row>
    <row r="30" spans="1:238" s="168" customFormat="1">
      <c r="A30" s="169" t="s">
        <v>308</v>
      </c>
      <c r="B30" s="170"/>
      <c r="C30" s="170">
        <v>0</v>
      </c>
      <c r="D30" s="170"/>
      <c r="E30" s="170"/>
      <c r="F30" s="171">
        <v>0</v>
      </c>
      <c r="G30" s="170">
        <v>0</v>
      </c>
      <c r="H30" s="170"/>
      <c r="I30" s="171">
        <v>0</v>
      </c>
      <c r="K30" s="170"/>
      <c r="L30" s="170">
        <v>0</v>
      </c>
      <c r="M30" s="170"/>
      <c r="N30" s="170"/>
      <c r="O30" s="171">
        <v>0</v>
      </c>
      <c r="P30" s="170">
        <v>-587.43949999999995</v>
      </c>
      <c r="Q30" s="170"/>
      <c r="R30" s="171">
        <v>-587.43949999999995</v>
      </c>
      <c r="T30" s="170"/>
      <c r="U30" s="170">
        <v>0</v>
      </c>
      <c r="V30" s="170"/>
      <c r="W30" s="170"/>
      <c r="X30" s="171">
        <v>0</v>
      </c>
      <c r="Y30" s="170">
        <v>-267.9665</v>
      </c>
      <c r="Z30" s="170"/>
      <c r="AA30" s="171">
        <v>-267.9665</v>
      </c>
      <c r="AC30" s="170"/>
      <c r="AD30" s="170">
        <v>0</v>
      </c>
      <c r="AE30" s="170"/>
      <c r="AF30" s="170"/>
      <c r="AG30" s="171">
        <v>0</v>
      </c>
      <c r="AH30" s="170">
        <v>-461.17500000000001</v>
      </c>
      <c r="AI30" s="170"/>
      <c r="AJ30" s="171">
        <v>-461.17500000000001</v>
      </c>
      <c r="AL30" s="170"/>
      <c r="AM30" s="170">
        <v>0</v>
      </c>
      <c r="AN30" s="170"/>
      <c r="AO30" s="170"/>
      <c r="AP30" s="171">
        <v>0</v>
      </c>
      <c r="AQ30" s="170">
        <v>-234.7715</v>
      </c>
      <c r="AR30" s="170"/>
      <c r="AS30" s="171">
        <v>-234.7715</v>
      </c>
      <c r="AU30" s="170"/>
      <c r="AV30" s="170">
        <v>0</v>
      </c>
      <c r="AW30" s="170"/>
      <c r="AX30" s="170"/>
      <c r="AY30" s="171">
        <v>0</v>
      </c>
      <c r="AZ30" s="170">
        <v>-240</v>
      </c>
      <c r="BA30" s="170"/>
      <c r="BB30" s="171">
        <v>-240</v>
      </c>
      <c r="BD30" s="170"/>
      <c r="BE30" s="170">
        <v>0</v>
      </c>
      <c r="BF30" s="170"/>
      <c r="BG30" s="170"/>
      <c r="BH30" s="171">
        <v>0</v>
      </c>
      <c r="BI30" s="170">
        <v>-339.60149999999999</v>
      </c>
      <c r="BJ30" s="170"/>
      <c r="BK30" s="171">
        <v>-339.60149999999999</v>
      </c>
      <c r="BM30" s="170"/>
      <c r="BN30" s="170">
        <v>0</v>
      </c>
      <c r="BO30" s="170"/>
      <c r="BP30" s="170"/>
      <c r="BQ30" s="171">
        <v>0</v>
      </c>
      <c r="BR30" s="170">
        <v>-322.84950000000003</v>
      </c>
      <c r="BS30" s="170"/>
      <c r="BT30" s="171">
        <v>-322.84950000000003</v>
      </c>
      <c r="BV30" s="170"/>
      <c r="BW30" s="170">
        <v>0</v>
      </c>
      <c r="BX30" s="170"/>
      <c r="BY30" s="170"/>
      <c r="BZ30" s="171">
        <v>0</v>
      </c>
      <c r="CA30" s="170">
        <v>-445.33050000000003</v>
      </c>
      <c r="CB30" s="170"/>
      <c r="CC30" s="171">
        <v>-445.33050000000003</v>
      </c>
      <c r="CE30" s="170"/>
      <c r="CF30" s="170"/>
      <c r="CG30" s="170"/>
      <c r="CH30" s="170"/>
      <c r="CI30" s="171">
        <v>0</v>
      </c>
      <c r="CJ30" s="170">
        <v>-450.25</v>
      </c>
      <c r="CK30" s="170"/>
      <c r="CL30" s="171">
        <v>-450.25</v>
      </c>
      <c r="CN30" s="170"/>
      <c r="CO30" s="170"/>
      <c r="CP30" s="170"/>
      <c r="CQ30" s="170"/>
      <c r="CR30" s="171">
        <v>0</v>
      </c>
      <c r="CS30" s="170">
        <v>-343.38850000000002</v>
      </c>
      <c r="CT30" s="170"/>
      <c r="CU30" s="171">
        <v>-343.38850000000002</v>
      </c>
      <c r="CW30" s="170"/>
      <c r="CX30" s="170"/>
      <c r="CY30" s="170"/>
      <c r="CZ30" s="170"/>
      <c r="DA30" s="171">
        <v>0</v>
      </c>
      <c r="DB30" s="170">
        <v>-305.32049999999998</v>
      </c>
      <c r="DC30" s="170"/>
      <c r="DD30" s="171">
        <v>-305.32049999999998</v>
      </c>
      <c r="DF30" s="170"/>
      <c r="DG30" s="170"/>
      <c r="DH30" s="170"/>
      <c r="DI30" s="170"/>
      <c r="DJ30" s="171">
        <v>0</v>
      </c>
      <c r="DK30" s="170">
        <v>-300.08799999999997</v>
      </c>
      <c r="DL30" s="170"/>
      <c r="DM30" s="171">
        <v>-300.08799999999997</v>
      </c>
      <c r="DO30" s="170"/>
      <c r="DP30" s="170"/>
      <c r="DQ30" s="170"/>
      <c r="DR30" s="170"/>
      <c r="DS30" s="171">
        <v>0</v>
      </c>
      <c r="DT30" s="170">
        <v>-585.02499999999998</v>
      </c>
      <c r="DU30" s="170"/>
      <c r="DV30" s="171">
        <v>-585.02499999999998</v>
      </c>
      <c r="DX30" s="170"/>
      <c r="DY30" s="170"/>
      <c r="DZ30" s="170"/>
      <c r="EA30" s="170"/>
      <c r="EB30" s="171">
        <v>0</v>
      </c>
      <c r="EC30" s="170">
        <v>-272.49250000000001</v>
      </c>
      <c r="ED30" s="170"/>
      <c r="EE30" s="171">
        <v>-272.49250000000001</v>
      </c>
      <c r="EG30" s="170"/>
      <c r="EH30" s="170"/>
      <c r="EI30" s="170"/>
      <c r="EJ30" s="170"/>
      <c r="EK30" s="171">
        <v>0</v>
      </c>
      <c r="EL30" s="170">
        <v>-199.09</v>
      </c>
      <c r="EM30" s="170"/>
      <c r="EN30" s="171">
        <v>-199.09</v>
      </c>
      <c r="EP30" s="170"/>
      <c r="EQ30" s="170"/>
      <c r="ER30" s="170"/>
      <c r="ES30" s="170"/>
      <c r="ET30" s="170"/>
      <c r="EU30" s="171">
        <v>0</v>
      </c>
      <c r="EV30" s="170">
        <v>-250.39949999999999</v>
      </c>
      <c r="EW30" s="170">
        <v>0</v>
      </c>
      <c r="EX30" s="171">
        <v>-250.39949999999999</v>
      </c>
      <c r="EZ30" s="170"/>
      <c r="FA30" s="170"/>
      <c r="FB30" s="170"/>
      <c r="FC30" s="170"/>
      <c r="FD30" s="170"/>
      <c r="FE30" s="171">
        <v>0</v>
      </c>
      <c r="FF30" s="170">
        <v>-479.52600000000001</v>
      </c>
      <c r="FG30" s="170">
        <v>464.92599999999999</v>
      </c>
      <c r="FH30" s="171">
        <v>-14.600000000000023</v>
      </c>
      <c r="FJ30" s="170"/>
      <c r="FK30" s="170"/>
      <c r="FL30" s="170"/>
      <c r="FM30" s="170"/>
      <c r="FN30" s="170"/>
      <c r="FO30" s="171">
        <v>0</v>
      </c>
      <c r="FP30" s="170">
        <v>-1.5385</v>
      </c>
      <c r="FQ30" s="170"/>
      <c r="FR30" s="171">
        <v>-1.5385</v>
      </c>
      <c r="FT30" s="170"/>
      <c r="FU30" s="170"/>
      <c r="FV30" s="170"/>
      <c r="FW30" s="170"/>
      <c r="FX30" s="170"/>
      <c r="FY30" s="171">
        <v>0</v>
      </c>
      <c r="FZ30" s="170">
        <v>-119.10299999999999</v>
      </c>
      <c r="GA30" s="170">
        <v>112.49995201999999</v>
      </c>
      <c r="GB30" s="171">
        <v>-6.6030479799999995</v>
      </c>
      <c r="GC30"/>
      <c r="GD30" s="170">
        <v>-1.6345999995246531E-4</v>
      </c>
      <c r="GE30" s="170"/>
      <c r="GF30" s="170"/>
      <c r="GG30" s="170"/>
      <c r="GH30" s="170">
        <v>1.6345999995246531E-4</v>
      </c>
      <c r="GI30" s="171">
        <v>0</v>
      </c>
      <c r="GJ30" s="170">
        <v>-143.92500000000001</v>
      </c>
      <c r="GK30" s="170">
        <v>93.925047980000002</v>
      </c>
      <c r="GL30" s="171">
        <v>-49.999952020000009</v>
      </c>
      <c r="GM30"/>
      <c r="GN30" s="170"/>
      <c r="GO30" s="170">
        <v>-5.9</v>
      </c>
      <c r="GP30" s="170"/>
      <c r="GQ30" s="170"/>
      <c r="GR30" s="170"/>
      <c r="GS30" s="171">
        <v>0</v>
      </c>
      <c r="GT30" s="170">
        <v>-340.11099999999999</v>
      </c>
      <c r="GU30" s="170">
        <v>340.11099999999999</v>
      </c>
      <c r="GV30" s="171">
        <v>0</v>
      </c>
      <c r="GW30" s="170"/>
      <c r="GX30"/>
      <c r="GY30" s="170"/>
      <c r="GZ30" s="170"/>
      <c r="HA30" s="170"/>
      <c r="HB30" s="170"/>
      <c r="HC30" s="170"/>
      <c r="HD30" s="171">
        <v>0</v>
      </c>
      <c r="HE30" s="170">
        <v>-141.39499999999998</v>
      </c>
      <c r="HF30" s="170">
        <v>118.01</v>
      </c>
      <c r="HG30" s="171">
        <v>-23.384999999999977</v>
      </c>
      <c r="HH30" s="170">
        <v>-125</v>
      </c>
      <c r="HJ30" s="170"/>
      <c r="HK30" s="170">
        <v>-51.424999999999997</v>
      </c>
      <c r="HL30" s="170"/>
      <c r="HM30" s="170"/>
      <c r="HN30" s="170">
        <v>51.424999999999997</v>
      </c>
      <c r="HO30" s="171">
        <v>51.424999999999997</v>
      </c>
      <c r="HP30" s="170">
        <v>-3.3140000000000001</v>
      </c>
      <c r="HQ30" s="170"/>
      <c r="HR30" s="171">
        <v>48.110999999999997</v>
      </c>
      <c r="HS30" s="170">
        <v>-125</v>
      </c>
      <c r="HU30" s="170"/>
      <c r="HV30" s="170"/>
      <c r="HW30" s="170"/>
      <c r="HX30" s="170"/>
      <c r="HY30" s="170"/>
      <c r="HZ30" s="171">
        <v>0</v>
      </c>
      <c r="IA30" s="170">
        <v>-197</v>
      </c>
      <c r="IB30" s="170"/>
      <c r="IC30" s="171">
        <v>-197</v>
      </c>
      <c r="ID30" s="170"/>
    </row>
    <row r="31" spans="1:238" s="168" customFormat="1">
      <c r="A31" s="164" t="s">
        <v>346</v>
      </c>
      <c r="B31" s="166">
        <v>-1.2128235600000024</v>
      </c>
      <c r="C31" s="166">
        <v>0</v>
      </c>
      <c r="D31" s="166">
        <v>4.6999999999999995E-7</v>
      </c>
      <c r="E31" s="166">
        <v>2E-8</v>
      </c>
      <c r="F31" s="167">
        <v>-1.2128230700000022</v>
      </c>
      <c r="G31" s="166">
        <v>0</v>
      </c>
      <c r="H31" s="166">
        <v>0</v>
      </c>
      <c r="I31" s="167">
        <v>-1.2128230700000022</v>
      </c>
      <c r="K31" s="166">
        <v>-1999.5826046699999</v>
      </c>
      <c r="L31" s="166">
        <v>2.4773999999999998E-4</v>
      </c>
      <c r="M31" s="166">
        <v>2411.3130386999997</v>
      </c>
      <c r="N31" s="166">
        <v>24.51711800000021</v>
      </c>
      <c r="O31" s="167">
        <v>436.24779977000003</v>
      </c>
      <c r="P31" s="166">
        <v>-586.9079999999999</v>
      </c>
      <c r="Q31" s="166">
        <v>0</v>
      </c>
      <c r="R31" s="167">
        <v>-150.66020022999987</v>
      </c>
      <c r="T31" s="166">
        <v>0</v>
      </c>
      <c r="U31" s="166">
        <v>0</v>
      </c>
      <c r="V31" s="166">
        <v>34.410342479999827</v>
      </c>
      <c r="W31" s="166">
        <v>0</v>
      </c>
      <c r="X31" s="167">
        <v>34.410342479999827</v>
      </c>
      <c r="Y31" s="166">
        <v>-267.9665</v>
      </c>
      <c r="Z31" s="166">
        <v>0</v>
      </c>
      <c r="AA31" s="167">
        <v>-233.55615752000017</v>
      </c>
      <c r="AC31" s="166">
        <v>0</v>
      </c>
      <c r="AD31" s="166">
        <v>0</v>
      </c>
      <c r="AE31" s="166">
        <v>-170.79412705999999</v>
      </c>
      <c r="AF31" s="166">
        <v>0</v>
      </c>
      <c r="AG31" s="167">
        <v>-170.79412705999999</v>
      </c>
      <c r="AH31" s="166">
        <v>-461.17500000000001</v>
      </c>
      <c r="AI31" s="166">
        <v>0</v>
      </c>
      <c r="AJ31" s="167">
        <v>-631.96912706000001</v>
      </c>
      <c r="AL31" s="166">
        <v>-10.51799915</v>
      </c>
      <c r="AM31" s="166">
        <v>0</v>
      </c>
      <c r="AN31" s="166">
        <v>237.51542966000002</v>
      </c>
      <c r="AO31" s="166">
        <v>1.2433110999999997</v>
      </c>
      <c r="AP31" s="167">
        <v>228.24074161000001</v>
      </c>
      <c r="AQ31" s="166">
        <v>-234.7715</v>
      </c>
      <c r="AR31" s="166">
        <v>0</v>
      </c>
      <c r="AS31" s="167">
        <v>-6.5307583899999884</v>
      </c>
      <c r="AU31" s="166">
        <v>-587.59121467999989</v>
      </c>
      <c r="AV31" s="166">
        <v>0</v>
      </c>
      <c r="AW31" s="166">
        <v>691.64673873000015</v>
      </c>
      <c r="AX31" s="166">
        <v>0</v>
      </c>
      <c r="AY31" s="167">
        <v>104.05552405000026</v>
      </c>
      <c r="AZ31" s="166">
        <v>-240</v>
      </c>
      <c r="BA31" s="166">
        <v>0</v>
      </c>
      <c r="BB31" s="167">
        <v>-135.94447594999974</v>
      </c>
      <c r="BD31" s="166">
        <v>0</v>
      </c>
      <c r="BE31" s="166">
        <v>0</v>
      </c>
      <c r="BF31" s="166">
        <v>177.56054573000003</v>
      </c>
      <c r="BG31" s="166">
        <v>0</v>
      </c>
      <c r="BH31" s="167">
        <v>177.56054573000003</v>
      </c>
      <c r="BI31" s="166">
        <v>-339.60149999999999</v>
      </c>
      <c r="BJ31" s="166">
        <v>0</v>
      </c>
      <c r="BK31" s="167">
        <v>-162.04095426999996</v>
      </c>
      <c r="BM31" s="166">
        <v>-1.1835629999999998E-2</v>
      </c>
      <c r="BN31" s="166">
        <v>0</v>
      </c>
      <c r="BO31" s="166">
        <v>-397.72507095000003</v>
      </c>
      <c r="BP31" s="166">
        <v>0</v>
      </c>
      <c r="BQ31" s="167">
        <v>-397.73690658000004</v>
      </c>
      <c r="BR31" s="166">
        <v>-322.84950000000003</v>
      </c>
      <c r="BS31" s="166">
        <v>0</v>
      </c>
      <c r="BT31" s="167">
        <v>-720.58640658000013</v>
      </c>
      <c r="BV31" s="166">
        <v>-169.16399999999999</v>
      </c>
      <c r="BW31" s="166">
        <v>0</v>
      </c>
      <c r="BX31" s="166">
        <v>521.09289365999996</v>
      </c>
      <c r="BY31" s="166">
        <v>19.930898800000008</v>
      </c>
      <c r="BZ31" s="167">
        <v>371.85979245999999</v>
      </c>
      <c r="CA31" s="166">
        <v>-445.33050000000003</v>
      </c>
      <c r="CB31" s="166">
        <v>0</v>
      </c>
      <c r="CC31" s="167">
        <v>-73.470707540000035</v>
      </c>
      <c r="CE31" s="166">
        <v>-699.83982966999997</v>
      </c>
      <c r="CF31" s="166">
        <v>0</v>
      </c>
      <c r="CG31" s="166">
        <v>749.01612041999999</v>
      </c>
      <c r="CH31" s="166">
        <v>0</v>
      </c>
      <c r="CI31" s="167">
        <v>49.176290750000021</v>
      </c>
      <c r="CJ31" s="166">
        <v>-450.25</v>
      </c>
      <c r="CK31" s="166">
        <v>0</v>
      </c>
      <c r="CL31" s="167">
        <v>-401.07370924999998</v>
      </c>
      <c r="CN31" s="166">
        <v>0</v>
      </c>
      <c r="CO31" s="166">
        <v>0</v>
      </c>
      <c r="CP31" s="166">
        <v>325.58509953999999</v>
      </c>
      <c r="CQ31" s="166">
        <v>0</v>
      </c>
      <c r="CR31" s="167">
        <v>325.58509953999999</v>
      </c>
      <c r="CS31" s="166">
        <v>-343.38850000000002</v>
      </c>
      <c r="CT31" s="166">
        <v>0</v>
      </c>
      <c r="CU31" s="167">
        <v>-17.803400460000034</v>
      </c>
      <c r="CW31" s="166">
        <v>0</v>
      </c>
      <c r="CX31" s="166">
        <v>0</v>
      </c>
      <c r="CY31" s="166">
        <v>-387.11646273000002</v>
      </c>
      <c r="CZ31" s="166">
        <v>0</v>
      </c>
      <c r="DA31" s="167">
        <v>-387.11646273000002</v>
      </c>
      <c r="DB31" s="166">
        <v>-305.32049999999998</v>
      </c>
      <c r="DC31" s="166">
        <v>0</v>
      </c>
      <c r="DD31" s="167">
        <v>-692.43696273</v>
      </c>
      <c r="DF31" s="166">
        <v>-421.56750029</v>
      </c>
      <c r="DG31" s="166">
        <v>0</v>
      </c>
      <c r="DH31" s="166">
        <v>526.58949724000001</v>
      </c>
      <c r="DI31" s="166">
        <v>21.6555003</v>
      </c>
      <c r="DJ31" s="167">
        <v>126.67749725000002</v>
      </c>
      <c r="DK31" s="166">
        <v>-300.08799999999997</v>
      </c>
      <c r="DL31" s="166">
        <v>0</v>
      </c>
      <c r="DM31" s="167">
        <v>-173.41050274999998</v>
      </c>
      <c r="DO31" s="166">
        <v>-166.64107003000001</v>
      </c>
      <c r="DP31" s="166">
        <v>0</v>
      </c>
      <c r="DQ31" s="166">
        <v>68.307999999999993</v>
      </c>
      <c r="DR31" s="166">
        <v>15.321085999999994</v>
      </c>
      <c r="DS31" s="167">
        <v>-83.011984030000022</v>
      </c>
      <c r="DT31" s="166">
        <v>-585.02499999999998</v>
      </c>
      <c r="DU31" s="166">
        <v>0</v>
      </c>
      <c r="DV31" s="167">
        <v>-668.0369840300001</v>
      </c>
      <c r="DX31" s="166">
        <v>0</v>
      </c>
      <c r="DY31" s="166">
        <v>0</v>
      </c>
      <c r="DZ31" s="166">
        <v>215.089</v>
      </c>
      <c r="EA31" s="166">
        <v>0</v>
      </c>
      <c r="EB31" s="167">
        <v>215.089</v>
      </c>
      <c r="EC31" s="166">
        <v>-262.49250000000001</v>
      </c>
      <c r="ED31" s="166">
        <v>-1.099999999999568E-2</v>
      </c>
      <c r="EE31" s="167">
        <v>-47.414500000000004</v>
      </c>
      <c r="EG31" s="166">
        <v>0</v>
      </c>
      <c r="EH31" s="166">
        <v>0</v>
      </c>
      <c r="EI31" s="166">
        <v>-286.90600000000001</v>
      </c>
      <c r="EJ31" s="166">
        <v>0</v>
      </c>
      <c r="EK31" s="167">
        <v>-286.90600000000001</v>
      </c>
      <c r="EL31" s="166">
        <v>-199.09</v>
      </c>
      <c r="EM31" s="166">
        <v>0</v>
      </c>
      <c r="EN31" s="167">
        <v>-485.99600000000009</v>
      </c>
      <c r="EP31" s="166">
        <v>-1202.8150000000001</v>
      </c>
      <c r="EQ31" s="166"/>
      <c r="ER31" s="166">
        <v>0</v>
      </c>
      <c r="ES31" s="166">
        <v>692.06799999999998</v>
      </c>
      <c r="ET31" s="166">
        <v>0</v>
      </c>
      <c r="EU31" s="167">
        <v>-510.74700000000007</v>
      </c>
      <c r="EV31" s="166">
        <v>-249.81349999999998</v>
      </c>
      <c r="EW31" s="166">
        <v>0</v>
      </c>
      <c r="EX31" s="167">
        <v>-760.56034782999996</v>
      </c>
      <c r="EZ31" s="166">
        <v>-292.82907689999996</v>
      </c>
      <c r="FA31" s="166"/>
      <c r="FB31" s="166">
        <v>0</v>
      </c>
      <c r="FC31" s="166">
        <v>-128.97529237000001</v>
      </c>
      <c r="FD31" s="166">
        <v>175.66834507999999</v>
      </c>
      <c r="FE31" s="167">
        <v>-246.13602418999994</v>
      </c>
      <c r="FF31" s="166">
        <v>-479.52600000000001</v>
      </c>
      <c r="FG31" s="166">
        <v>464.92599999999999</v>
      </c>
      <c r="FH31" s="167">
        <v>-260.73602419000002</v>
      </c>
      <c r="FJ31" s="166">
        <v>0</v>
      </c>
      <c r="FK31" s="166"/>
      <c r="FL31" s="166">
        <v>0</v>
      </c>
      <c r="FM31" s="166">
        <v>-148.54402422000001</v>
      </c>
      <c r="FN31" s="166">
        <v>0</v>
      </c>
      <c r="FO31" s="167">
        <v>-148.54402422000001</v>
      </c>
      <c r="FP31" s="166">
        <v>-1.5385</v>
      </c>
      <c r="FQ31" s="166">
        <v>0</v>
      </c>
      <c r="FR31" s="167">
        <v>-150.08252422000001</v>
      </c>
      <c r="FT31" s="166">
        <v>-327.64344616000005</v>
      </c>
      <c r="FU31" s="166"/>
      <c r="FV31" s="166">
        <v>0</v>
      </c>
      <c r="FW31" s="166">
        <v>-123.78653053000001</v>
      </c>
      <c r="FX31" s="166">
        <v>195.74250069999997</v>
      </c>
      <c r="FY31" s="167">
        <v>-255.68747599000008</v>
      </c>
      <c r="FZ31" s="166">
        <v>-119.10299999999999</v>
      </c>
      <c r="GA31" s="166">
        <v>112.49995201999999</v>
      </c>
      <c r="GB31" s="167">
        <v>-261.69358299000004</v>
      </c>
      <c r="GC31"/>
      <c r="GD31" s="166">
        <v>-1.6345999995246531E-4</v>
      </c>
      <c r="GE31" s="166"/>
      <c r="GF31" s="166">
        <v>0</v>
      </c>
      <c r="GG31" s="166">
        <v>0</v>
      </c>
      <c r="GH31" s="166">
        <v>1.6345999995246531E-4</v>
      </c>
      <c r="GI31" s="167">
        <v>0</v>
      </c>
      <c r="GJ31" s="166">
        <v>-143.92500000000001</v>
      </c>
      <c r="GK31" s="166">
        <v>93.925047980000002</v>
      </c>
      <c r="GL31" s="167">
        <v>-49.099788560000079</v>
      </c>
      <c r="GM31"/>
      <c r="GN31" s="166">
        <v>-127.03850877000005</v>
      </c>
      <c r="GO31" s="166">
        <v>-5.9</v>
      </c>
      <c r="GP31" s="166">
        <v>0</v>
      </c>
      <c r="GQ31" s="166">
        <v>-266.79599999999999</v>
      </c>
      <c r="GR31" s="166">
        <v>77.45500865999999</v>
      </c>
      <c r="GS31" s="167">
        <v>-316.37950011000009</v>
      </c>
      <c r="GT31" s="166">
        <v>-340.11099999999999</v>
      </c>
      <c r="GU31" s="166">
        <v>340.11099999999999</v>
      </c>
      <c r="GV31" s="167">
        <v>-316.37950011000009</v>
      </c>
      <c r="GW31" s="166">
        <v>0</v>
      </c>
      <c r="GX31"/>
      <c r="GY31" s="166">
        <v>0</v>
      </c>
      <c r="GZ31" s="166">
        <v>0</v>
      </c>
      <c r="HA31" s="166">
        <v>0</v>
      </c>
      <c r="HB31" s="166">
        <v>0</v>
      </c>
      <c r="HC31" s="166">
        <v>0</v>
      </c>
      <c r="HD31" s="167">
        <v>0</v>
      </c>
      <c r="HE31" s="166">
        <v>-141.39499999999998</v>
      </c>
      <c r="HF31" s="166">
        <v>118.01</v>
      </c>
      <c r="HG31" s="167">
        <v>-23.384999999999977</v>
      </c>
      <c r="HH31" s="166">
        <v>-125</v>
      </c>
      <c r="HJ31" s="166">
        <v>-146.74242039000001</v>
      </c>
      <c r="HK31" s="166">
        <v>-51.424999999999997</v>
      </c>
      <c r="HL31" s="166">
        <v>0</v>
      </c>
      <c r="HM31" s="166">
        <v>-148.53774600000003</v>
      </c>
      <c r="HN31" s="166">
        <v>198.23497</v>
      </c>
      <c r="HO31" s="167">
        <v>-97.045196390000029</v>
      </c>
      <c r="HP31" s="166">
        <v>-3.3140000000000001</v>
      </c>
      <c r="HQ31" s="166">
        <v>0</v>
      </c>
      <c r="HR31" s="167">
        <v>-100.35919639000002</v>
      </c>
      <c r="HS31" s="166">
        <v>-125</v>
      </c>
      <c r="HU31" s="166">
        <v>0</v>
      </c>
      <c r="HV31" s="166">
        <v>0</v>
      </c>
      <c r="HW31" s="166">
        <v>0</v>
      </c>
      <c r="HX31" s="166">
        <v>0</v>
      </c>
      <c r="HY31" s="166">
        <v>0</v>
      </c>
      <c r="HZ31" s="167">
        <v>0</v>
      </c>
      <c r="IA31" s="166">
        <v>-197</v>
      </c>
      <c r="IB31" s="166">
        <v>0</v>
      </c>
      <c r="IC31" s="167">
        <v>-197</v>
      </c>
      <c r="ID31" s="166">
        <v>0</v>
      </c>
    </row>
    <row r="32" spans="1:238" s="405" customFormat="1">
      <c r="A32" s="406" t="s">
        <v>309</v>
      </c>
      <c r="B32" s="407">
        <v>0</v>
      </c>
      <c r="C32" s="407">
        <v>128.55867777</v>
      </c>
      <c r="D32" s="407">
        <v>118.83146146999999</v>
      </c>
      <c r="E32" s="407">
        <v>0</v>
      </c>
      <c r="F32" s="167">
        <v>247.39013924</v>
      </c>
      <c r="G32" s="407">
        <v>348.517</v>
      </c>
      <c r="H32" s="407">
        <v>0</v>
      </c>
      <c r="I32" s="167">
        <v>595.90713923999999</v>
      </c>
      <c r="K32" s="407">
        <v>0</v>
      </c>
      <c r="L32" s="407">
        <v>-8.0748756000000022</v>
      </c>
      <c r="M32" s="407">
        <v>-12.813932749999999</v>
      </c>
      <c r="N32" s="407">
        <v>0</v>
      </c>
      <c r="O32" s="167">
        <v>-20.888808350000001</v>
      </c>
      <c r="P32" s="407">
        <v>-22.5215</v>
      </c>
      <c r="Q32" s="407">
        <v>0</v>
      </c>
      <c r="R32" s="167">
        <v>-43.410308350000001</v>
      </c>
      <c r="T32" s="407">
        <v>0</v>
      </c>
      <c r="U32" s="407">
        <v>33.4034294</v>
      </c>
      <c r="V32" s="407">
        <v>34.117455059999998</v>
      </c>
      <c r="W32" s="407">
        <v>0</v>
      </c>
      <c r="X32" s="167">
        <v>67.520884459999991</v>
      </c>
      <c r="Y32" s="407">
        <v>67.367999999999995</v>
      </c>
      <c r="Z32" s="407">
        <v>0</v>
      </c>
      <c r="AA32" s="167">
        <v>134.88888445999999</v>
      </c>
      <c r="AC32" s="407">
        <v>0</v>
      </c>
      <c r="AD32" s="407">
        <v>-12.552925539999999</v>
      </c>
      <c r="AE32" s="407">
        <v>-7.7261157999999988</v>
      </c>
      <c r="AF32" s="407">
        <v>0</v>
      </c>
      <c r="AG32" s="167">
        <v>-20.279041339999999</v>
      </c>
      <c r="AH32" s="407">
        <v>-22.906500000000001</v>
      </c>
      <c r="AI32" s="407">
        <v>0</v>
      </c>
      <c r="AJ32" s="167">
        <v>-43.18554134</v>
      </c>
      <c r="AL32" s="407">
        <v>0</v>
      </c>
      <c r="AM32" s="407">
        <v>-7.7487429099999998</v>
      </c>
      <c r="AN32" s="407">
        <v>15.144759280000001</v>
      </c>
      <c r="AO32" s="407">
        <v>0</v>
      </c>
      <c r="AP32" s="167">
        <v>7.3960163700000008</v>
      </c>
      <c r="AQ32" s="407">
        <v>6.7370000000000001</v>
      </c>
      <c r="AR32" s="407">
        <v>0</v>
      </c>
      <c r="AS32" s="167">
        <v>14.13301637</v>
      </c>
      <c r="AU32" s="407">
        <v>0</v>
      </c>
      <c r="AV32" s="407">
        <v>-3.3400646500000004</v>
      </c>
      <c r="AW32" s="407">
        <v>-13.762359790000007</v>
      </c>
      <c r="AX32" s="407">
        <v>0</v>
      </c>
      <c r="AY32" s="167">
        <v>-17.102424440000007</v>
      </c>
      <c r="AZ32" s="407">
        <v>-14.038500000000001</v>
      </c>
      <c r="BA32" s="407">
        <v>0</v>
      </c>
      <c r="BB32" s="167">
        <v>-31.140924440000006</v>
      </c>
      <c r="BD32" s="407">
        <v>0</v>
      </c>
      <c r="BE32" s="407">
        <v>3.0246113500000003</v>
      </c>
      <c r="BF32" s="407">
        <v>18.634035869999998</v>
      </c>
      <c r="BG32" s="407">
        <v>0</v>
      </c>
      <c r="BH32" s="167">
        <v>21.658647219999999</v>
      </c>
      <c r="BI32" s="407">
        <v>12.643999999999998</v>
      </c>
      <c r="BJ32" s="407">
        <v>0</v>
      </c>
      <c r="BK32" s="167">
        <v>34.302647219999997</v>
      </c>
      <c r="BM32" s="407">
        <v>0</v>
      </c>
      <c r="BN32" s="407">
        <v>6.5555979600000001</v>
      </c>
      <c r="BO32" s="407">
        <v>73.588079919999998</v>
      </c>
      <c r="BP32" s="407">
        <v>0</v>
      </c>
      <c r="BQ32" s="167">
        <v>80.143677879999998</v>
      </c>
      <c r="BR32" s="407">
        <v>82.603999999999999</v>
      </c>
      <c r="BS32" s="407">
        <v>0</v>
      </c>
      <c r="BT32" s="167">
        <v>162.74767788</v>
      </c>
      <c r="BV32" s="407">
        <v>0</v>
      </c>
      <c r="BW32" s="407">
        <v>3.94421504</v>
      </c>
      <c r="BX32" s="407">
        <v>-0.49440467999999999</v>
      </c>
      <c r="BY32" s="407">
        <v>0</v>
      </c>
      <c r="BZ32" s="167">
        <v>3.4498103599999999</v>
      </c>
      <c r="CA32" s="407">
        <v>10.496</v>
      </c>
      <c r="CB32" s="407">
        <v>0</v>
      </c>
      <c r="CC32" s="167">
        <v>13.945810359999999</v>
      </c>
      <c r="CE32" s="407">
        <v>0</v>
      </c>
      <c r="CF32" s="407">
        <v>3.11784477</v>
      </c>
      <c r="CG32" s="407">
        <v>11.390758470000002</v>
      </c>
      <c r="CH32" s="407">
        <v>0</v>
      </c>
      <c r="CI32" s="408">
        <v>14.508603240000001</v>
      </c>
      <c r="CJ32" s="407">
        <v>7.9009999999999998</v>
      </c>
      <c r="CK32" s="407">
        <v>0</v>
      </c>
      <c r="CL32" s="167">
        <v>22.409603240000003</v>
      </c>
      <c r="CN32" s="407">
        <v>0</v>
      </c>
      <c r="CO32" s="407">
        <v>2.3675720899999995</v>
      </c>
      <c r="CP32" s="407">
        <v>-12.23929882</v>
      </c>
      <c r="CQ32" s="407">
        <v>0</v>
      </c>
      <c r="CR32" s="408">
        <v>-9.8717267300000007</v>
      </c>
      <c r="CS32" s="407">
        <v>-10.4255</v>
      </c>
      <c r="CT32" s="407">
        <v>0</v>
      </c>
      <c r="CU32" s="167">
        <v>-20.297226729999998</v>
      </c>
      <c r="CW32" s="407">
        <v>0</v>
      </c>
      <c r="CX32" s="407">
        <v>3.2349985499999998</v>
      </c>
      <c r="CY32" s="407">
        <v>12.57431064</v>
      </c>
      <c r="CZ32" s="407">
        <v>0</v>
      </c>
      <c r="DA32" s="408">
        <v>15.80930919</v>
      </c>
      <c r="DB32" s="407">
        <v>8.5510000000000002</v>
      </c>
      <c r="DC32" s="407">
        <v>0</v>
      </c>
      <c r="DD32" s="167">
        <v>24.360309190000002</v>
      </c>
      <c r="DF32" s="407">
        <v>0</v>
      </c>
      <c r="DG32" s="407">
        <v>-1.1278181000000003</v>
      </c>
      <c r="DH32" s="407">
        <v>-8.5763228599999994</v>
      </c>
      <c r="DI32" s="407">
        <v>0</v>
      </c>
      <c r="DJ32" s="408">
        <v>-9.7041409600000001</v>
      </c>
      <c r="DK32" s="407">
        <v>-6.5145</v>
      </c>
      <c r="DL32" s="407">
        <v>0</v>
      </c>
      <c r="DM32" s="167">
        <v>-16.218640960000002</v>
      </c>
      <c r="DO32" s="407">
        <v>0</v>
      </c>
      <c r="DP32" s="407">
        <v>-2.2301437000000002</v>
      </c>
      <c r="DQ32" s="407">
        <v>10.813000000000001</v>
      </c>
      <c r="DR32" s="407">
        <v>0</v>
      </c>
      <c r="DS32" s="408">
        <v>8.5828562999999995</v>
      </c>
      <c r="DT32" s="407">
        <v>10.677</v>
      </c>
      <c r="DU32" s="407">
        <v>0</v>
      </c>
      <c r="DV32" s="167">
        <v>19.259856299999999</v>
      </c>
      <c r="DX32" s="407">
        <v>0</v>
      </c>
      <c r="DY32" s="407">
        <v>-3.4485231000000001</v>
      </c>
      <c r="DZ32" s="407">
        <v>-2.6150000000000002</v>
      </c>
      <c r="EA32" s="407">
        <v>0</v>
      </c>
      <c r="EB32" s="408">
        <v>-6.0635231000000003</v>
      </c>
      <c r="EC32" s="407">
        <v>0</v>
      </c>
      <c r="ED32" s="407">
        <v>0</v>
      </c>
      <c r="EE32" s="167">
        <v>-6.0635231000000003</v>
      </c>
      <c r="EG32" s="407">
        <v>0</v>
      </c>
      <c r="EH32" s="407">
        <v>-5.437821650000001</v>
      </c>
      <c r="EI32" s="407">
        <v>-9.6959999999999997</v>
      </c>
      <c r="EJ32" s="407">
        <v>0</v>
      </c>
      <c r="EK32" s="408">
        <v>-15.133821650000002</v>
      </c>
      <c r="EL32" s="407">
        <v>-26.278500000000001</v>
      </c>
      <c r="EM32" s="407">
        <v>0</v>
      </c>
      <c r="EN32" s="167">
        <v>-41.412321650000003</v>
      </c>
      <c r="EP32" s="407">
        <v>0</v>
      </c>
      <c r="EQ32" s="407"/>
      <c r="ER32" s="407">
        <v>-8.4139351099999988</v>
      </c>
      <c r="ES32" s="407">
        <v>-11.750999999999999</v>
      </c>
      <c r="ET32" s="407">
        <v>0</v>
      </c>
      <c r="EU32" s="408">
        <v>-20.164935109999998</v>
      </c>
      <c r="EV32" s="407">
        <v>-38.744</v>
      </c>
      <c r="EW32" s="407">
        <v>0</v>
      </c>
      <c r="EX32" s="167">
        <v>-58.908935110000002</v>
      </c>
      <c r="EZ32" s="407">
        <v>0</v>
      </c>
      <c r="FA32" s="407"/>
      <c r="FB32" s="407">
        <v>-2.9558614099999998</v>
      </c>
      <c r="FC32" s="407">
        <v>0.85</v>
      </c>
      <c r="FD32" s="407">
        <v>0</v>
      </c>
      <c r="FE32" s="408">
        <v>-2.1058614099999997</v>
      </c>
      <c r="FF32" s="407">
        <v>5.5640000000000001</v>
      </c>
      <c r="FG32" s="407">
        <v>0</v>
      </c>
      <c r="FH32" s="167">
        <v>3.4581385900000003</v>
      </c>
      <c r="FJ32" s="407"/>
      <c r="FK32" s="407"/>
      <c r="FL32" s="409">
        <v>15.89318514</v>
      </c>
      <c r="FM32" s="407">
        <v>10.854346400000001</v>
      </c>
      <c r="FN32" s="407"/>
      <c r="FO32" s="408">
        <v>26.747531540000001</v>
      </c>
      <c r="FP32" s="407">
        <v>0</v>
      </c>
      <c r="FQ32" s="407">
        <v>0</v>
      </c>
      <c r="FR32" s="167">
        <v>26.747531540000001</v>
      </c>
      <c r="FT32" s="407"/>
      <c r="FU32" s="407"/>
      <c r="FV32" s="407">
        <v>1.7015072600000001</v>
      </c>
      <c r="FW32" s="407">
        <v>-1.4403219999999999</v>
      </c>
      <c r="FX32" s="407"/>
      <c r="FY32" s="408">
        <v>0.2611852600000002</v>
      </c>
      <c r="FZ32" s="407">
        <v>0</v>
      </c>
      <c r="GA32" s="407">
        <v>0</v>
      </c>
      <c r="GB32" s="167">
        <v>0.2611852600000002</v>
      </c>
      <c r="GC32" s="135"/>
      <c r="GD32" s="407"/>
      <c r="GE32" s="407"/>
      <c r="GF32" s="407">
        <v>7.5523255699999989</v>
      </c>
      <c r="GG32" s="407">
        <v>20.931000000000001</v>
      </c>
      <c r="GH32" s="407"/>
      <c r="GI32" s="408">
        <v>28.483325569999998</v>
      </c>
      <c r="GJ32" s="407">
        <v>0</v>
      </c>
      <c r="GK32" s="407">
        <v>0</v>
      </c>
      <c r="GL32" s="167">
        <v>28.483325569999998</v>
      </c>
      <c r="GM32" s="135"/>
      <c r="GN32" s="407">
        <v>0</v>
      </c>
      <c r="GO32" s="407">
        <v>0</v>
      </c>
      <c r="GP32" s="407">
        <v>1.1779999999999999</v>
      </c>
      <c r="GQ32" s="407">
        <v>0</v>
      </c>
      <c r="GR32" s="407">
        <v>0</v>
      </c>
      <c r="GS32" s="408">
        <v>1.1779999999999999</v>
      </c>
      <c r="GT32" s="407">
        <v>0</v>
      </c>
      <c r="GU32" s="407">
        <v>0</v>
      </c>
      <c r="GV32" s="167">
        <v>1.1779999999999999</v>
      </c>
      <c r="GW32" s="407">
        <v>0</v>
      </c>
      <c r="GX32" s="350"/>
      <c r="GY32" s="407"/>
      <c r="GZ32" s="407"/>
      <c r="HA32" s="407">
        <v>1.431</v>
      </c>
      <c r="HB32" s="407"/>
      <c r="HC32" s="407"/>
      <c r="HD32" s="408">
        <v>1.431</v>
      </c>
      <c r="HE32" s="407">
        <v>0</v>
      </c>
      <c r="HF32" s="407">
        <v>0</v>
      </c>
      <c r="HG32" s="167">
        <v>1.431</v>
      </c>
      <c r="HH32" s="407">
        <v>0</v>
      </c>
      <c r="HJ32" s="407"/>
      <c r="HK32" s="407"/>
      <c r="HL32" s="407"/>
      <c r="HM32" s="407"/>
      <c r="HN32" s="407"/>
      <c r="HO32" s="408">
        <v>0</v>
      </c>
      <c r="HP32" s="407">
        <v>0</v>
      </c>
      <c r="HQ32" s="407">
        <v>0</v>
      </c>
      <c r="HR32" s="167">
        <v>0</v>
      </c>
      <c r="HS32" s="407"/>
      <c r="HU32" s="407">
        <v>0</v>
      </c>
      <c r="HV32" s="407">
        <v>0</v>
      </c>
      <c r="HW32" s="407">
        <v>-1.079</v>
      </c>
      <c r="HX32" s="407">
        <v>0</v>
      </c>
      <c r="HY32" s="407">
        <v>0</v>
      </c>
      <c r="HZ32" s="408">
        <v>-1.079</v>
      </c>
      <c r="IA32" s="407">
        <v>0</v>
      </c>
      <c r="IB32" s="407">
        <v>0</v>
      </c>
      <c r="IC32" s="167">
        <v>-1.079</v>
      </c>
      <c r="ID32" s="407">
        <v>0</v>
      </c>
    </row>
    <row r="33" spans="1:239" s="168" customFormat="1" ht="15.75" thickBot="1">
      <c r="A33" s="180" t="s">
        <v>310</v>
      </c>
      <c r="B33" s="181">
        <v>-172.7482124899999</v>
      </c>
      <c r="C33" s="181">
        <v>173.56887172000029</v>
      </c>
      <c r="D33" s="181">
        <v>-2274.029463939999</v>
      </c>
      <c r="E33" s="181">
        <v>0</v>
      </c>
      <c r="F33" s="182">
        <v>-2273.2088047099987</v>
      </c>
      <c r="G33" s="181">
        <v>2311.6389999999992</v>
      </c>
      <c r="H33" s="181">
        <v>0</v>
      </c>
      <c r="I33" s="182">
        <v>38.430195290000484</v>
      </c>
      <c r="K33" s="181">
        <v>-1392.1174044099989</v>
      </c>
      <c r="L33" s="181">
        <v>-89.118334930000074</v>
      </c>
      <c r="M33" s="181">
        <v>4177.8029699199997</v>
      </c>
      <c r="N33" s="181">
        <v>2.2737367544323201E-13</v>
      </c>
      <c r="O33" s="182">
        <v>2696.5672305800008</v>
      </c>
      <c r="P33" s="181">
        <v>-449.19199997999738</v>
      </c>
      <c r="Q33" s="181">
        <v>0</v>
      </c>
      <c r="R33" s="182">
        <v>2247.3752306000033</v>
      </c>
      <c r="T33" s="181">
        <v>518.79906965000077</v>
      </c>
      <c r="U33" s="181">
        <v>109.22612560999968</v>
      </c>
      <c r="V33" s="181">
        <v>-187.07515065000004</v>
      </c>
      <c r="W33" s="181">
        <v>0</v>
      </c>
      <c r="X33" s="182">
        <v>440.8500446100004</v>
      </c>
      <c r="Y33" s="181">
        <v>137.97795571000472</v>
      </c>
      <c r="Z33" s="181">
        <v>0</v>
      </c>
      <c r="AA33" s="182">
        <v>578.92800032000514</v>
      </c>
      <c r="AC33" s="181">
        <v>360.20084966000059</v>
      </c>
      <c r="AD33" s="181">
        <v>21.509845470000172</v>
      </c>
      <c r="AE33" s="181">
        <v>-736.45786881999993</v>
      </c>
      <c r="AF33" s="181">
        <v>0</v>
      </c>
      <c r="AG33" s="182">
        <v>-354.74717368999916</v>
      </c>
      <c r="AH33" s="181">
        <v>-684.2309999800018</v>
      </c>
      <c r="AI33" s="181">
        <v>0</v>
      </c>
      <c r="AJ33" s="182">
        <v>-1038.9781736700011</v>
      </c>
      <c r="AL33" s="181">
        <v>69.418954040000514</v>
      </c>
      <c r="AM33" s="181">
        <v>393.12568978000019</v>
      </c>
      <c r="AN33" s="181">
        <v>138.26018894000055</v>
      </c>
      <c r="AO33" s="181">
        <v>0</v>
      </c>
      <c r="AP33" s="182">
        <v>600.80483276000132</v>
      </c>
      <c r="AQ33" s="181">
        <v>1107.8945000000001</v>
      </c>
      <c r="AR33" s="181">
        <v>0</v>
      </c>
      <c r="AS33" s="182">
        <v>1708.6993327600014</v>
      </c>
      <c r="AU33" s="181">
        <v>-703.69700358000136</v>
      </c>
      <c r="AV33" s="181">
        <v>74.623081159999373</v>
      </c>
      <c r="AW33" s="181">
        <v>209.91591613999807</v>
      </c>
      <c r="AX33" s="181">
        <v>0</v>
      </c>
      <c r="AY33" s="182">
        <v>-419.15800628000386</v>
      </c>
      <c r="AZ33" s="181">
        <v>-312.57300000000771</v>
      </c>
      <c r="BA33" s="181">
        <v>0</v>
      </c>
      <c r="BB33" s="182">
        <v>-731.83100628001159</v>
      </c>
      <c r="BD33" s="181">
        <v>-36.053778110000053</v>
      </c>
      <c r="BE33" s="181">
        <v>-10.623349300000015</v>
      </c>
      <c r="BF33" s="181">
        <v>61.075857020000008</v>
      </c>
      <c r="BG33" s="181">
        <v>0</v>
      </c>
      <c r="BH33" s="182">
        <v>14.39872960999994</v>
      </c>
      <c r="BI33" s="181">
        <v>687.29200000000799</v>
      </c>
      <c r="BJ33" s="181">
        <v>0</v>
      </c>
      <c r="BK33" s="182">
        <v>701.69072961000791</v>
      </c>
      <c r="BM33" s="181">
        <v>605.29926313999886</v>
      </c>
      <c r="BN33" s="181">
        <v>-55.965447029999986</v>
      </c>
      <c r="BO33" s="181">
        <v>-984.43699103000006</v>
      </c>
      <c r="BP33" s="181">
        <v>0</v>
      </c>
      <c r="BQ33" s="182">
        <v>-435.10317492000115</v>
      </c>
      <c r="BR33" s="181">
        <v>-849.47149999000021</v>
      </c>
      <c r="BS33" s="181">
        <v>0</v>
      </c>
      <c r="BT33" s="182">
        <v>-1284.5746749100012</v>
      </c>
      <c r="BV33" s="181">
        <v>-375.27230414000002</v>
      </c>
      <c r="BW33" s="181">
        <v>14.14539601000002</v>
      </c>
      <c r="BX33" s="181">
        <v>1406.8179533699999</v>
      </c>
      <c r="BY33" s="181">
        <v>0</v>
      </c>
      <c r="BZ33" s="182">
        <v>1045.69104524</v>
      </c>
      <c r="CA33" s="181">
        <v>725.43299999000112</v>
      </c>
      <c r="CB33" s="181">
        <v>0</v>
      </c>
      <c r="CC33" s="182">
        <v>1771.1240452300012</v>
      </c>
      <c r="CE33" s="181">
        <v>-217.50057225</v>
      </c>
      <c r="CF33" s="181">
        <v>64.45998732000001</v>
      </c>
      <c r="CG33" s="181">
        <v>-243.84861756999877</v>
      </c>
      <c r="CH33" s="181">
        <v>0</v>
      </c>
      <c r="CI33" s="182">
        <v>-396.88920249999876</v>
      </c>
      <c r="CJ33" s="181">
        <v>423.45500000001408</v>
      </c>
      <c r="CK33" s="181">
        <v>0</v>
      </c>
      <c r="CL33" s="182">
        <v>26.565797500015719</v>
      </c>
      <c r="CN33" s="181">
        <v>277.56486670000004</v>
      </c>
      <c r="CO33" s="181">
        <v>43.051891120000008</v>
      </c>
      <c r="CP33" s="181">
        <v>122.49907920999998</v>
      </c>
      <c r="CQ33" s="181">
        <v>0</v>
      </c>
      <c r="CR33" s="182">
        <v>443.11583703000002</v>
      </c>
      <c r="CS33" s="181">
        <v>-999.76888248999785</v>
      </c>
      <c r="CT33" s="181">
        <v>0</v>
      </c>
      <c r="CU33" s="182">
        <v>-556.65304545999777</v>
      </c>
      <c r="CW33" s="181">
        <v>164.60694053000006</v>
      </c>
      <c r="CX33" s="181">
        <v>7.6480670799999899</v>
      </c>
      <c r="CY33" s="181">
        <v>-473.75552089000001</v>
      </c>
      <c r="CZ33" s="181">
        <v>1E-8</v>
      </c>
      <c r="DA33" s="182">
        <v>-301.50051326999994</v>
      </c>
      <c r="DB33" s="181">
        <v>244.237382489997</v>
      </c>
      <c r="DC33" s="181">
        <v>0</v>
      </c>
      <c r="DD33" s="182">
        <v>-57.263130780002939</v>
      </c>
      <c r="DF33" s="181">
        <v>-298.42891834000005</v>
      </c>
      <c r="DG33" s="181">
        <v>-132.41704584000001</v>
      </c>
      <c r="DH33" s="181">
        <v>174.38550621000013</v>
      </c>
      <c r="DI33" s="181">
        <v>0</v>
      </c>
      <c r="DJ33" s="182">
        <v>-256.46045796999994</v>
      </c>
      <c r="DK33" s="181">
        <v>205.33650000000011</v>
      </c>
      <c r="DL33" s="181">
        <v>0</v>
      </c>
      <c r="DM33" s="182">
        <v>-51.123957969999651</v>
      </c>
      <c r="DO33" s="181">
        <v>619.22174461999896</v>
      </c>
      <c r="DP33" s="181">
        <v>111.05059579</v>
      </c>
      <c r="DQ33" s="181">
        <v>493.99806859999802</v>
      </c>
      <c r="DR33" s="181">
        <v>0</v>
      </c>
      <c r="DS33" s="182">
        <v>1224.2704090099969</v>
      </c>
      <c r="DT33" s="181">
        <v>-391.78849998999965</v>
      </c>
      <c r="DU33" s="181">
        <v>0</v>
      </c>
      <c r="DV33" s="182">
        <v>832.48216780000178</v>
      </c>
      <c r="DX33" s="181">
        <v>300.86888329999999</v>
      </c>
      <c r="DY33" s="181">
        <v>39.855965810000995</v>
      </c>
      <c r="DZ33" s="181">
        <v>399.18941856000015</v>
      </c>
      <c r="EA33" s="181">
        <v>0</v>
      </c>
      <c r="EB33" s="182">
        <v>739.91426767000121</v>
      </c>
      <c r="EC33" s="181">
        <v>104.7978000000021</v>
      </c>
      <c r="ED33" s="181">
        <v>2.6248470000069801E-2</v>
      </c>
      <c r="EE33" s="182">
        <v>844.73831614000346</v>
      </c>
      <c r="EG33" s="181">
        <v>390.57004501000006</v>
      </c>
      <c r="EH33" s="181">
        <v>-8.7187064199999789</v>
      </c>
      <c r="EI33" s="181">
        <v>-756.42387486999996</v>
      </c>
      <c r="EJ33" s="181">
        <v>0</v>
      </c>
      <c r="EK33" s="182">
        <v>-374.57253628000012</v>
      </c>
      <c r="EL33" s="181">
        <v>-113.5055000000001</v>
      </c>
      <c r="EM33" s="181">
        <v>0</v>
      </c>
      <c r="EN33" s="182">
        <v>-488.07803627999976</v>
      </c>
      <c r="EP33" s="181">
        <v>-967.48338047999994</v>
      </c>
      <c r="EQ33" s="181"/>
      <c r="ER33" s="181">
        <v>-24.281359740000013</v>
      </c>
      <c r="ES33" s="181">
        <v>535.39791914</v>
      </c>
      <c r="ET33" s="181">
        <v>0</v>
      </c>
      <c r="EU33" s="182">
        <v>-456.3668210799998</v>
      </c>
      <c r="EV33" s="181">
        <v>245.62850000000014</v>
      </c>
      <c r="EW33" s="181">
        <v>0</v>
      </c>
      <c r="EX33" s="182">
        <v>-210.73832107999976</v>
      </c>
      <c r="EZ33" s="181">
        <v>491.51737928999597</v>
      </c>
      <c r="FA33" s="181"/>
      <c r="FB33" s="181">
        <v>6.141572720001041</v>
      </c>
      <c r="FC33" s="181">
        <v>774.16648324000118</v>
      </c>
      <c r="FD33" s="181">
        <v>0</v>
      </c>
      <c r="FE33" s="182">
        <v>1271.8254352499982</v>
      </c>
      <c r="FF33" s="181">
        <v>116.24550000000045</v>
      </c>
      <c r="FG33" s="181">
        <v>0</v>
      </c>
      <c r="FH33" s="182">
        <v>1388.0709352499987</v>
      </c>
      <c r="FJ33" s="181">
        <v>169.57859514</v>
      </c>
      <c r="FK33" s="181"/>
      <c r="FL33" s="181">
        <v>-2.6847289599999939</v>
      </c>
      <c r="FM33" s="181">
        <v>-307.131960130001</v>
      </c>
      <c r="FN33" s="181">
        <v>-4.993000000004244E-4</v>
      </c>
      <c r="FO33" s="182">
        <v>-140.238593250001</v>
      </c>
      <c r="FP33" s="181">
        <v>-117.87650000000008</v>
      </c>
      <c r="FQ33" s="181">
        <v>0</v>
      </c>
      <c r="FR33" s="182">
        <v>-258.11509325000111</v>
      </c>
      <c r="FT33" s="181">
        <v>-21.687041559999102</v>
      </c>
      <c r="FU33" s="181"/>
      <c r="FV33" s="181">
        <v>32.712660759999984</v>
      </c>
      <c r="FW33" s="181">
        <v>177.0431982100001</v>
      </c>
      <c r="FX33" s="181">
        <v>0</v>
      </c>
      <c r="FY33" s="182">
        <v>188.06881741000097</v>
      </c>
      <c r="FZ33" s="181">
        <v>-71.795499999999905</v>
      </c>
      <c r="GA33" s="181">
        <v>0</v>
      </c>
      <c r="GB33" s="182">
        <v>116.2733174100012</v>
      </c>
      <c r="GC33"/>
      <c r="GD33" s="181">
        <v>354.52847151999902</v>
      </c>
      <c r="GE33" s="181"/>
      <c r="GF33" s="181">
        <v>22.629457780000003</v>
      </c>
      <c r="GG33" s="181">
        <v>-54.397646019999982</v>
      </c>
      <c r="GH33" s="181">
        <v>3.2691999990493062E-4</v>
      </c>
      <c r="GI33" s="182">
        <v>322.76061019999895</v>
      </c>
      <c r="GJ33" s="181">
        <v>605.4053973150003</v>
      </c>
      <c r="GK33" s="181">
        <v>0</v>
      </c>
      <c r="GL33" s="182">
        <v>928.16600751499925</v>
      </c>
      <c r="GM33"/>
      <c r="GN33" s="181">
        <v>52.933392888893565</v>
      </c>
      <c r="GO33" s="181">
        <v>-0.38851507000003949</v>
      </c>
      <c r="GP33" s="181">
        <v>6.5276477111707498</v>
      </c>
      <c r="GQ33" s="181">
        <v>265.27699105000085</v>
      </c>
      <c r="GR33" s="181">
        <v>0</v>
      </c>
      <c r="GS33" s="182">
        <v>324.73803165006518</v>
      </c>
      <c r="GT33" s="181">
        <v>529.34250000000009</v>
      </c>
      <c r="GU33" s="181">
        <v>0</v>
      </c>
      <c r="GV33" s="182">
        <v>854.08053165006527</v>
      </c>
      <c r="GW33" s="181">
        <v>-52.560507930000128</v>
      </c>
      <c r="GX33"/>
      <c r="GY33" s="181">
        <v>63.358520823599406</v>
      </c>
      <c r="GZ33" s="181">
        <v>4.3383274300000121</v>
      </c>
      <c r="HA33" s="181">
        <v>2.2911784982595309</v>
      </c>
      <c r="HB33" s="181">
        <v>49.212771550008732</v>
      </c>
      <c r="HC33" s="181">
        <v>0</v>
      </c>
      <c r="HD33" s="182">
        <v>114.86247087186766</v>
      </c>
      <c r="HE33" s="181">
        <v>-48.378999999999991</v>
      </c>
      <c r="HF33" s="181">
        <v>0</v>
      </c>
      <c r="HG33" s="182">
        <v>66.483470871867667</v>
      </c>
      <c r="HH33" s="181">
        <v>-125.6045143800001</v>
      </c>
      <c r="HJ33" s="181">
        <v>73.754914300000735</v>
      </c>
      <c r="HK33" s="181">
        <v>-1.1721106500000076</v>
      </c>
      <c r="HL33" s="181">
        <v>-41.133347772549044</v>
      </c>
      <c r="HM33" s="181">
        <v>128.10555492998742</v>
      </c>
      <c r="HN33" s="181">
        <v>0</v>
      </c>
      <c r="HO33" s="182">
        <v>160.72712145743913</v>
      </c>
      <c r="HP33" s="181">
        <v>-241.06450000000015</v>
      </c>
      <c r="HQ33" s="181">
        <v>0</v>
      </c>
      <c r="HR33" s="182">
        <v>-80.337378542561027</v>
      </c>
      <c r="HS33" s="181">
        <v>-240.61332180000011</v>
      </c>
      <c r="HU33" s="181">
        <v>247.60279441999984</v>
      </c>
      <c r="HV33" s="181">
        <v>23.609894990000111</v>
      </c>
      <c r="HW33" s="181">
        <v>14.231617467450846</v>
      </c>
      <c r="HX33" s="181">
        <v>-200.08760731999524</v>
      </c>
      <c r="HY33" s="181">
        <v>0</v>
      </c>
      <c r="HZ33" s="182">
        <v>61.746804567455456</v>
      </c>
      <c r="IA33" s="181">
        <v>475.07300000000009</v>
      </c>
      <c r="IB33" s="181">
        <v>0</v>
      </c>
      <c r="IC33" s="182">
        <v>536.81980456745555</v>
      </c>
      <c r="ID33" s="181">
        <v>-34.770415340000028</v>
      </c>
    </row>
    <row r="34" spans="1:239" ht="15.75" thickTop="1">
      <c r="IE34" t="s">
        <v>502</v>
      </c>
    </row>
    <row r="35" spans="1:239">
      <c r="B35" s="150"/>
      <c r="C35" s="150"/>
      <c r="D35" s="150"/>
      <c r="E35" s="150"/>
      <c r="F35" s="150"/>
      <c r="G35" s="150"/>
      <c r="H35" s="150"/>
      <c r="I35" s="150"/>
      <c r="K35" s="150"/>
      <c r="L35" s="150"/>
      <c r="M35" s="150"/>
      <c r="N35" s="150"/>
      <c r="O35" s="150"/>
      <c r="P35" s="150"/>
      <c r="Q35" s="150"/>
      <c r="R35" s="150"/>
      <c r="T35" s="150"/>
      <c r="U35" s="150"/>
      <c r="V35" s="150"/>
      <c r="W35" s="150"/>
      <c r="X35" s="150"/>
      <c r="Y35" s="150"/>
      <c r="Z35" s="150"/>
      <c r="AA35" s="150"/>
      <c r="AC35" s="150"/>
      <c r="AD35" s="150"/>
      <c r="AE35" s="150"/>
      <c r="AF35" s="150"/>
      <c r="AG35" s="150"/>
      <c r="AH35" s="150"/>
      <c r="AI35" s="150"/>
      <c r="AJ35" s="150"/>
      <c r="AL35" s="150"/>
      <c r="AM35" s="150"/>
      <c r="AN35" s="150"/>
      <c r="AO35" s="150"/>
      <c r="AP35" s="150"/>
      <c r="AQ35" s="150"/>
      <c r="AR35" s="150"/>
      <c r="AS35" s="150"/>
      <c r="AU35" s="150"/>
      <c r="AV35" s="150"/>
      <c r="AW35" s="150"/>
      <c r="AX35" s="150"/>
      <c r="AY35" s="150"/>
      <c r="AZ35" s="150"/>
      <c r="BA35" s="150"/>
      <c r="BB35" s="150"/>
      <c r="BD35" s="150"/>
      <c r="BE35" s="150"/>
      <c r="BF35" s="150"/>
      <c r="BG35" s="150"/>
      <c r="BH35" s="150"/>
      <c r="BI35" s="150"/>
      <c r="BJ35" s="150"/>
      <c r="BK35" s="150"/>
      <c r="BM35" s="150"/>
      <c r="BN35" s="150"/>
      <c r="BO35" s="150"/>
      <c r="BP35" s="150"/>
      <c r="BQ35" s="150"/>
      <c r="BR35" s="150"/>
      <c r="BS35" s="150"/>
      <c r="BT35" s="150"/>
      <c r="BV35" s="150"/>
      <c r="BW35" s="150"/>
      <c r="BX35" s="150"/>
      <c r="BY35" s="150"/>
      <c r="BZ35" s="150"/>
      <c r="CA35" s="150"/>
      <c r="CB35" s="150"/>
      <c r="CC35" s="150"/>
      <c r="CE35" s="150"/>
      <c r="CF35" s="150"/>
      <c r="CG35" s="150"/>
      <c r="CH35" s="150"/>
      <c r="CI35" s="150"/>
      <c r="CJ35" s="150"/>
      <c r="CK35" s="150"/>
      <c r="CL35" s="150"/>
      <c r="CN35" s="150"/>
      <c r="CO35" s="150"/>
      <c r="CP35" s="150"/>
      <c r="CQ35" s="150"/>
      <c r="CR35" s="150"/>
      <c r="CS35" s="150"/>
      <c r="CT35" s="150"/>
      <c r="CU35" s="150"/>
      <c r="CW35" s="150"/>
      <c r="CX35" s="150"/>
      <c r="CY35" s="150"/>
      <c r="CZ35" s="150"/>
      <c r="DA35" s="150"/>
      <c r="DB35" s="150"/>
      <c r="DC35" s="150"/>
      <c r="DD35" s="150"/>
      <c r="DF35" s="150"/>
      <c r="DG35" s="150"/>
      <c r="DH35" s="150"/>
      <c r="DI35" s="150"/>
      <c r="DJ35" s="150"/>
      <c r="DK35" s="150"/>
      <c r="DL35" s="150"/>
      <c r="DM35" s="150"/>
      <c r="DO35" s="150"/>
      <c r="DP35" s="150"/>
      <c r="DQ35" s="150"/>
      <c r="DR35" s="150"/>
      <c r="DS35" s="150"/>
      <c r="DT35" s="150"/>
      <c r="DU35" s="150"/>
      <c r="DV35" s="150"/>
      <c r="DX35" s="150"/>
      <c r="DY35" s="150"/>
      <c r="DZ35" s="150"/>
      <c r="EA35" s="150"/>
      <c r="EB35" s="150"/>
      <c r="EC35" s="150"/>
      <c r="ED35" s="150"/>
      <c r="EE35" s="150"/>
      <c r="EG35" s="150"/>
      <c r="EH35" s="150"/>
      <c r="EI35" s="150"/>
      <c r="EJ35" s="150"/>
      <c r="EK35" s="150"/>
      <c r="EL35" s="150"/>
      <c r="EM35" s="150"/>
      <c r="EN35" s="150"/>
      <c r="EP35" s="150"/>
      <c r="EQ35" s="150"/>
      <c r="ER35" s="150"/>
      <c r="ES35" s="150"/>
      <c r="ET35" s="150"/>
      <c r="EU35" s="150"/>
      <c r="EV35" s="150"/>
      <c r="EW35" s="150"/>
      <c r="EX35" s="150"/>
      <c r="EZ35" s="150"/>
      <c r="FA35" s="150"/>
      <c r="FB35" s="150"/>
      <c r="FC35" s="150"/>
      <c r="FD35" s="150"/>
      <c r="FE35" s="150"/>
      <c r="FF35" s="150"/>
      <c r="FG35" s="150"/>
      <c r="FH35" s="150"/>
      <c r="FJ35" s="150"/>
      <c r="FK35" s="150"/>
      <c r="FL35" s="150"/>
      <c r="FM35" s="150"/>
      <c r="FN35" s="150"/>
      <c r="FO35" s="150"/>
      <c r="FP35" s="150"/>
      <c r="FQ35" s="150"/>
      <c r="FR35" s="150"/>
      <c r="FT35" s="150"/>
      <c r="FU35" s="150"/>
      <c r="FV35" s="150"/>
      <c r="FW35" s="150"/>
      <c r="FX35" s="150"/>
      <c r="FY35" s="150"/>
      <c r="FZ35" s="150"/>
      <c r="GA35" s="150"/>
      <c r="GB35" s="150"/>
      <c r="GD35" s="150"/>
      <c r="GE35" s="150"/>
      <c r="GF35" s="150"/>
      <c r="GG35" s="150"/>
      <c r="GH35" s="150"/>
      <c r="GI35" s="150"/>
      <c r="GJ35" s="150"/>
      <c r="GK35" s="150"/>
      <c r="GL35" s="150"/>
      <c r="GN35" s="150"/>
      <c r="GO35" s="150"/>
      <c r="GP35" s="150"/>
      <c r="GQ35" s="150"/>
      <c r="GR35" s="150"/>
      <c r="GS35" s="150"/>
      <c r="GT35" s="150"/>
      <c r="GU35" s="150"/>
      <c r="GV35" s="150"/>
      <c r="GY35" s="150"/>
      <c r="GZ35" s="150"/>
      <c r="HA35" s="150"/>
      <c r="HB35" s="150"/>
      <c r="HC35" s="150"/>
      <c r="HD35" s="150"/>
      <c r="HE35" s="150"/>
      <c r="HF35" s="150"/>
      <c r="HG35" s="150"/>
      <c r="HJ35" s="150"/>
      <c r="HK35" s="150"/>
      <c r="HL35" s="150"/>
      <c r="HM35" s="150"/>
      <c r="HN35" s="150"/>
      <c r="HO35" s="150"/>
      <c r="HP35" s="150"/>
      <c r="HQ35" s="150"/>
      <c r="HR35" s="150"/>
      <c r="HU35" s="150"/>
      <c r="HV35" s="150"/>
      <c r="HW35" s="150"/>
      <c r="HX35" s="150"/>
      <c r="HY35" s="150"/>
      <c r="HZ35" s="150"/>
      <c r="IA35" s="150"/>
      <c r="IB35" s="150"/>
      <c r="IC35" s="150"/>
    </row>
    <row r="36" spans="1:239">
      <c r="D36" s="177"/>
      <c r="E36" s="177"/>
      <c r="F36" s="203"/>
      <c r="G36" s="150"/>
      <c r="I36" s="388"/>
      <c r="M36" s="177"/>
      <c r="N36" s="177"/>
      <c r="O36" s="203"/>
      <c r="P36" s="150"/>
      <c r="R36" s="388"/>
      <c r="V36" s="177"/>
      <c r="W36" s="177"/>
      <c r="X36" s="203"/>
      <c r="Y36" s="150"/>
      <c r="AA36" s="388"/>
      <c r="AE36" s="177"/>
      <c r="AF36" s="177"/>
      <c r="AG36" s="203"/>
      <c r="AH36" s="150"/>
      <c r="AJ36" s="204"/>
      <c r="AN36" s="177"/>
      <c r="AO36" s="177"/>
      <c r="AP36" s="203"/>
      <c r="AQ36" s="150"/>
      <c r="AS36" s="388"/>
      <c r="AW36" s="177"/>
      <c r="AX36" s="177"/>
      <c r="AY36" s="203"/>
      <c r="AZ36" s="150"/>
      <c r="BB36" s="204"/>
      <c r="BF36" s="177"/>
      <c r="BG36" s="177"/>
      <c r="BH36" s="203"/>
      <c r="BI36" s="150"/>
      <c r="BK36" s="204"/>
      <c r="BO36" s="177"/>
      <c r="BP36" s="177"/>
      <c r="BQ36" s="203"/>
      <c r="BR36" s="150"/>
      <c r="BT36" s="204"/>
      <c r="BX36" s="177"/>
      <c r="BY36" s="177"/>
      <c r="BZ36" s="203"/>
      <c r="CA36" s="150"/>
      <c r="CC36" s="204"/>
      <c r="CG36" s="177"/>
      <c r="CH36" s="177"/>
      <c r="CI36" s="203"/>
      <c r="CJ36" s="150"/>
      <c r="CL36" s="204"/>
      <c r="CP36" s="177"/>
      <c r="CQ36" s="177"/>
      <c r="CR36" s="203"/>
      <c r="CS36" s="150"/>
      <c r="CU36" s="204"/>
      <c r="CY36" s="177"/>
      <c r="CZ36" s="177"/>
      <c r="DA36" s="203"/>
      <c r="DB36" s="150"/>
      <c r="DD36" s="204"/>
      <c r="DH36" s="177"/>
      <c r="DI36" s="177"/>
      <c r="DJ36" s="203"/>
      <c r="DK36" s="150"/>
      <c r="DM36" s="204"/>
      <c r="DQ36" s="177"/>
      <c r="DR36" s="177"/>
      <c r="DS36" s="203"/>
      <c r="DT36" s="150"/>
      <c r="DV36" s="204"/>
      <c r="EB36" s="203"/>
      <c r="EE36" s="204"/>
      <c r="EK36" s="203"/>
      <c r="EN36" s="204"/>
      <c r="ET36" s="315"/>
      <c r="EU36" s="200"/>
      <c r="HN36" s="183"/>
    </row>
  </sheetData>
  <mergeCells count="25">
    <mergeCell ref="B8:I8"/>
    <mergeCell ref="K8:R8"/>
    <mergeCell ref="AL8:AS8"/>
    <mergeCell ref="AC8:AJ8"/>
    <mergeCell ref="T8:AA8"/>
    <mergeCell ref="HU8:IC8"/>
    <mergeCell ref="EZ8:FH8"/>
    <mergeCell ref="FJ8:FR8"/>
    <mergeCell ref="FT8:GB8"/>
    <mergeCell ref="GD8:GL8"/>
    <mergeCell ref="GN8:GV8"/>
    <mergeCell ref="GY8:HG8"/>
    <mergeCell ref="HJ8:HR8"/>
    <mergeCell ref="AU8:BB8"/>
    <mergeCell ref="BV8:CC8"/>
    <mergeCell ref="CE8:CL8"/>
    <mergeCell ref="EG8:EN8"/>
    <mergeCell ref="EP8:EX8"/>
    <mergeCell ref="BM8:BT8"/>
    <mergeCell ref="BD8:BK8"/>
    <mergeCell ref="CN8:CU8"/>
    <mergeCell ref="CW8:DD8"/>
    <mergeCell ref="DF8:DM8"/>
    <mergeCell ref="DO8:DV8"/>
    <mergeCell ref="DX8:EE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XCV94"/>
  <sheetViews>
    <sheetView showGridLines="0" zoomScale="80" zoomScaleNormal="80" workbookViewId="0">
      <pane xSplit="1" ySplit="8" topLeftCell="R9" activePane="bottomRight" state="frozen"/>
      <selection sqref="A1:XFD1048576"/>
      <selection pane="topRight" sqref="A1:XFD1048576"/>
      <selection pane="bottomLeft" sqref="A1:XFD1048576"/>
      <selection pane="bottomRight" activeCell="Z21" sqref="Z21"/>
    </sheetView>
  </sheetViews>
  <sheetFormatPr defaultRowHeight="15.75"/>
  <cols>
    <col min="1" max="1" width="62.28515625" style="186" bestFit="1" customWidth="1"/>
    <col min="2" max="2" width="14" style="186" bestFit="1" customWidth="1"/>
    <col min="3" max="3" width="13.42578125" style="186" bestFit="1" customWidth="1"/>
    <col min="4" max="4" width="12.5703125" style="186" bestFit="1" customWidth="1"/>
    <col min="5" max="5" width="13.7109375" style="186" bestFit="1" customWidth="1"/>
    <col min="6" max="6" width="14" style="186" bestFit="1" customWidth="1"/>
    <col min="7" max="7" width="13.42578125" style="186" bestFit="1" customWidth="1"/>
    <col min="8" max="8" width="12.5703125" style="186" bestFit="1" customWidth="1"/>
    <col min="9" max="9" width="13.7109375" style="186" bestFit="1" customWidth="1"/>
    <col min="10" max="10" width="14" style="186" bestFit="1" customWidth="1"/>
    <col min="11" max="11" width="13.42578125" style="186" bestFit="1" customWidth="1"/>
    <col min="12" max="12" width="12.5703125" style="186" bestFit="1" customWidth="1"/>
    <col min="13" max="13" width="11.5703125" style="186" customWidth="1"/>
    <col min="14" max="14" width="14" style="186" bestFit="1" customWidth="1"/>
    <col min="15" max="15" width="13.42578125" style="186" bestFit="1" customWidth="1"/>
    <col min="16" max="16" width="12.5703125" style="186" bestFit="1" customWidth="1"/>
    <col min="17" max="17" width="13.7109375" style="186" bestFit="1" customWidth="1"/>
    <col min="18" max="18" width="14" style="186" bestFit="1" customWidth="1"/>
    <col min="19" max="26" width="13.42578125" style="186" bestFit="1" customWidth="1"/>
    <col min="27" max="27" width="20" style="186" bestFit="1" customWidth="1"/>
    <col min="28" max="28" width="11.28515625" style="186" bestFit="1" customWidth="1"/>
    <col min="29" max="29" width="9.140625" style="186"/>
    <col min="30" max="30" width="6.42578125" style="186" bestFit="1" customWidth="1"/>
    <col min="31" max="31" width="19.5703125" style="186" bestFit="1" customWidth="1"/>
    <col min="32" max="16325" width="9.140625" style="186"/>
    <col min="16326" max="16326" width="12.42578125" style="186" bestFit="1" customWidth="1"/>
    <col min="16327" max="16384" width="9.140625" style="186"/>
  </cols>
  <sheetData>
    <row r="3" spans="1:52 16324:16324">
      <c r="AQ3" s="318"/>
      <c r="AR3" s="317"/>
      <c r="AU3" s="319"/>
      <c r="AW3" s="321"/>
      <c r="AZ3" s="315"/>
    </row>
    <row r="4" spans="1:52 16324:16324">
      <c r="AQ4" s="318"/>
      <c r="AR4" s="317"/>
      <c r="AU4" s="319"/>
      <c r="AW4" s="321"/>
      <c r="AZ4" s="315"/>
    </row>
    <row r="5" spans="1:52 16324:16324">
      <c r="AQ5" s="318"/>
      <c r="AR5" s="317"/>
      <c r="AU5" s="319"/>
      <c r="AW5" s="321"/>
      <c r="AZ5" s="315"/>
    </row>
    <row r="6" spans="1:52 16324:16324">
      <c r="AQ6" s="318"/>
      <c r="AR6" s="317"/>
      <c r="AU6" s="319"/>
      <c r="AW6" s="321"/>
      <c r="AZ6" s="315"/>
    </row>
    <row r="7" spans="1:52 16324:16324" ht="12.75" customHeight="1">
      <c r="A7" s="187" t="s">
        <v>312</v>
      </c>
      <c r="B7" s="188" t="s">
        <v>2</v>
      </c>
      <c r="C7" s="188" t="s">
        <v>3</v>
      </c>
      <c r="D7" s="188" t="s">
        <v>4</v>
      </c>
      <c r="E7" s="188" t="s">
        <v>5</v>
      </c>
      <c r="F7" s="188" t="s">
        <v>6</v>
      </c>
      <c r="G7" s="188" t="s">
        <v>7</v>
      </c>
      <c r="H7" s="188" t="s">
        <v>8</v>
      </c>
      <c r="I7" s="188" t="s">
        <v>9</v>
      </c>
      <c r="J7" s="188" t="s">
        <v>344</v>
      </c>
      <c r="K7" s="188" t="s">
        <v>349</v>
      </c>
      <c r="L7" s="188" t="s">
        <v>356</v>
      </c>
      <c r="M7" s="188" t="s">
        <v>394</v>
      </c>
      <c r="N7" s="188" t="s">
        <v>397</v>
      </c>
      <c r="O7" s="188" t="s">
        <v>409</v>
      </c>
      <c r="P7" s="188" t="s">
        <v>414</v>
      </c>
      <c r="Q7" s="188" t="s">
        <v>420</v>
      </c>
      <c r="R7" s="188" t="s">
        <v>423</v>
      </c>
      <c r="S7" s="188" t="s">
        <v>426</v>
      </c>
      <c r="T7" s="188" t="s">
        <v>509</v>
      </c>
      <c r="U7" s="188" t="s">
        <v>625</v>
      </c>
      <c r="V7" s="188" t="s">
        <v>629</v>
      </c>
      <c r="W7" s="188" t="s">
        <v>641</v>
      </c>
      <c r="X7" s="188" t="s">
        <v>702</v>
      </c>
      <c r="Y7" s="188" t="s">
        <v>716</v>
      </c>
      <c r="Z7" s="188" t="s">
        <v>722</v>
      </c>
    </row>
    <row r="8" spans="1:52 16324:16324" s="189" customFormat="1" ht="12.75" customHeight="1">
      <c r="A8" s="187" t="s">
        <v>723</v>
      </c>
      <c r="B8" s="188" t="s">
        <v>11</v>
      </c>
      <c r="C8" s="188" t="s">
        <v>12</v>
      </c>
      <c r="D8" s="188" t="s">
        <v>13</v>
      </c>
      <c r="E8" s="188" t="s">
        <v>14</v>
      </c>
      <c r="F8" s="188" t="s">
        <v>11</v>
      </c>
      <c r="G8" s="188" t="s">
        <v>12</v>
      </c>
      <c r="H8" s="188" t="s">
        <v>13</v>
      </c>
      <c r="I8" s="188" t="s">
        <v>14</v>
      </c>
      <c r="J8" s="188" t="s">
        <v>11</v>
      </c>
      <c r="K8" s="188" t="s">
        <v>12</v>
      </c>
      <c r="L8" s="188" t="s">
        <v>13</v>
      </c>
      <c r="M8" s="188" t="s">
        <v>14</v>
      </c>
      <c r="N8" s="188" t="s">
        <v>11</v>
      </c>
      <c r="O8" s="188" t="s">
        <v>12</v>
      </c>
      <c r="P8" s="188" t="s">
        <v>13</v>
      </c>
      <c r="Q8" s="188" t="s">
        <v>14</v>
      </c>
      <c r="R8" s="188" t="s">
        <v>11</v>
      </c>
      <c r="S8" s="188" t="s">
        <v>12</v>
      </c>
      <c r="T8" s="188" t="s">
        <v>13</v>
      </c>
      <c r="U8" s="188" t="s">
        <v>14</v>
      </c>
      <c r="V8" s="188" t="s">
        <v>11</v>
      </c>
      <c r="W8" s="188" t="s">
        <v>12</v>
      </c>
      <c r="X8" s="188" t="s">
        <v>13</v>
      </c>
      <c r="Y8" s="188" t="s">
        <v>14</v>
      </c>
      <c r="Z8" s="188" t="s">
        <v>11</v>
      </c>
    </row>
    <row r="9" spans="1:52 16324:16324" s="190" customFormat="1" ht="15" customHeight="1">
      <c r="A9" s="24" t="s">
        <v>316</v>
      </c>
      <c r="B9" s="217">
        <v>602.07603186999995</v>
      </c>
      <c r="C9" s="217">
        <v>620.37611195999989</v>
      </c>
      <c r="D9" s="217">
        <v>568.07351703999996</v>
      </c>
      <c r="E9" s="217">
        <v>584.76139069999999</v>
      </c>
      <c r="F9" s="217">
        <v>597.57224438000003</v>
      </c>
      <c r="G9" s="217">
        <v>612.48428998999998</v>
      </c>
      <c r="H9" s="217">
        <v>588.16537171000004</v>
      </c>
      <c r="I9" s="217">
        <v>1198.18985757</v>
      </c>
      <c r="J9" s="217">
        <v>1248.7684666299999</v>
      </c>
      <c r="K9" s="217">
        <v>1294.23400287</v>
      </c>
      <c r="L9" s="217">
        <v>1304.2540256099996</v>
      </c>
      <c r="M9" s="217">
        <v>1947.9115688099998</v>
      </c>
      <c r="N9" s="217">
        <v>1992.8748443799998</v>
      </c>
      <c r="O9" s="217">
        <v>2047.6509813399998</v>
      </c>
      <c r="P9" s="217">
        <v>2059.0657176899999</v>
      </c>
      <c r="Q9" s="217">
        <v>2416.3798778199998</v>
      </c>
      <c r="R9" s="64">
        <v>2496.5378447200001</v>
      </c>
      <c r="S9" s="217">
        <v>2726.6793957300001</v>
      </c>
      <c r="T9" s="217">
        <v>2351.7193636399993</v>
      </c>
      <c r="U9" s="217">
        <v>2328.8790896800001</v>
      </c>
      <c r="V9" s="217">
        <v>2397.6815731199999</v>
      </c>
      <c r="W9" s="217">
        <v>2480.9670876099995</v>
      </c>
      <c r="X9" s="217">
        <v>2386.3084525100003</v>
      </c>
      <c r="Y9" s="217">
        <v>4355.1472949199997</v>
      </c>
      <c r="Z9" s="217">
        <v>4399.0034393900005</v>
      </c>
      <c r="XCV9" s="191"/>
    </row>
    <row r="10" spans="1:52 16324:16324" s="190" customFormat="1" ht="15" customHeight="1">
      <c r="A10" s="24" t="s">
        <v>317</v>
      </c>
      <c r="B10" s="217">
        <v>1341.95767525</v>
      </c>
      <c r="C10" s="217">
        <v>1374.9274181800001</v>
      </c>
      <c r="D10" s="217">
        <v>1327.68999173</v>
      </c>
      <c r="E10" s="217">
        <v>1400.7173709099998</v>
      </c>
      <c r="F10" s="217">
        <v>1443.8189449299998</v>
      </c>
      <c r="G10" s="217">
        <v>1425.8827000599999</v>
      </c>
      <c r="H10" s="217">
        <v>1357.76672906</v>
      </c>
      <c r="I10" s="217">
        <v>1284.8181792300002</v>
      </c>
      <c r="J10" s="217">
        <v>1277.72029309</v>
      </c>
      <c r="K10" s="217">
        <v>1202.8365689899999</v>
      </c>
      <c r="L10" s="217">
        <v>1177.3688859799997</v>
      </c>
      <c r="M10" s="217">
        <v>1101.8960662300001</v>
      </c>
      <c r="N10" s="217">
        <v>1032.0757216900001</v>
      </c>
      <c r="O10" s="217">
        <v>950.66277137000009</v>
      </c>
      <c r="P10" s="217">
        <v>936.52751090999993</v>
      </c>
      <c r="Q10" s="217">
        <v>894.39607405999993</v>
      </c>
      <c r="R10" s="64">
        <v>836.86852741000007</v>
      </c>
      <c r="S10" s="217">
        <v>778.41653140000005</v>
      </c>
      <c r="T10" s="217">
        <v>709.94036675999996</v>
      </c>
      <c r="U10" s="217">
        <v>640.99974509000003</v>
      </c>
      <c r="V10" s="217">
        <v>571.51934616999995</v>
      </c>
      <c r="W10" s="217">
        <v>500.10275485999995</v>
      </c>
      <c r="X10" s="217">
        <v>428.24589665999997</v>
      </c>
      <c r="Y10" s="217">
        <v>354.98538364000007</v>
      </c>
      <c r="Z10" s="217">
        <v>280.77795453000004</v>
      </c>
      <c r="XCV10" s="191"/>
    </row>
    <row r="11" spans="1:52 16324:16324">
      <c r="A11" s="24" t="s">
        <v>398</v>
      </c>
      <c r="B11" s="217">
        <v>397.78760833000001</v>
      </c>
      <c r="C11" s="217">
        <v>388.70618379000001</v>
      </c>
      <c r="D11" s="217">
        <v>430.81727595000001</v>
      </c>
      <c r="E11" s="217">
        <v>468.79243642000006</v>
      </c>
      <c r="F11" s="217">
        <v>562.49584256000003</v>
      </c>
      <c r="G11" s="217">
        <v>545.46928843000001</v>
      </c>
      <c r="H11" s="217">
        <v>440.61334541999997</v>
      </c>
      <c r="I11" s="217">
        <v>457.70442299000007</v>
      </c>
      <c r="J11" s="217">
        <v>439.46742276999998</v>
      </c>
      <c r="K11" s="217">
        <v>398.07629515999997</v>
      </c>
      <c r="L11" s="217">
        <v>408.45470194000001</v>
      </c>
      <c r="M11" s="217">
        <v>407.30616324999994</v>
      </c>
      <c r="N11" s="217">
        <v>395.03411517000001</v>
      </c>
      <c r="O11" s="217">
        <v>418.75492959000002</v>
      </c>
      <c r="P11" s="217">
        <v>397.30899542000003</v>
      </c>
      <c r="Q11" s="217">
        <v>415.76183285000002</v>
      </c>
      <c r="R11" s="64">
        <v>-2.9999999999999997E-8</v>
      </c>
      <c r="S11" s="217">
        <v>282.60629075999998</v>
      </c>
      <c r="T11" s="217">
        <v>301.17559784999997</v>
      </c>
      <c r="U11" s="217">
        <v>292.17249811999994</v>
      </c>
      <c r="V11" s="217">
        <v>298.98786766999996</v>
      </c>
      <c r="W11" s="217">
        <v>302.54658498000003</v>
      </c>
      <c r="X11" s="217">
        <v>330.35525087999997</v>
      </c>
      <c r="Y11" s="217">
        <v>313.49327087</v>
      </c>
      <c r="Z11" s="217">
        <v>430.04478131999997</v>
      </c>
    </row>
    <row r="12" spans="1:52 16324:16324" s="190" customFormat="1" ht="15" customHeight="1">
      <c r="A12" s="24" t="s">
        <v>345</v>
      </c>
      <c r="B12" s="217">
        <v>632.4276596599999</v>
      </c>
      <c r="C12" s="217">
        <v>607.87341563000007</v>
      </c>
      <c r="D12" s="217">
        <v>667.52687066999988</v>
      </c>
      <c r="E12" s="217">
        <v>689.16664314000002</v>
      </c>
      <c r="F12" s="217">
        <v>803.84424975000002</v>
      </c>
      <c r="G12" s="217">
        <v>780.45594607999999</v>
      </c>
      <c r="H12" s="217">
        <v>867.12562811999999</v>
      </c>
      <c r="I12" s="217">
        <v>882.35602517000007</v>
      </c>
      <c r="J12" s="217">
        <v>779.27794482000013</v>
      </c>
      <c r="K12" s="217">
        <v>655.63429429000007</v>
      </c>
      <c r="L12" s="217">
        <v>676.02458232999993</v>
      </c>
      <c r="M12" s="217">
        <v>612.96089798999992</v>
      </c>
      <c r="N12" s="217">
        <v>568.81554187999996</v>
      </c>
      <c r="O12" s="217">
        <v>557.90915275999998</v>
      </c>
      <c r="P12" s="217">
        <v>505.22661567</v>
      </c>
      <c r="Q12" s="217">
        <v>485.96594521999998</v>
      </c>
      <c r="R12" s="64">
        <v>450.51527218000001</v>
      </c>
      <c r="S12" s="217">
        <v>475.27109637000001</v>
      </c>
      <c r="T12" s="217">
        <v>466.13730003000006</v>
      </c>
      <c r="U12" s="217">
        <v>389.49394731000001</v>
      </c>
      <c r="V12" s="217">
        <v>358.97779795999998</v>
      </c>
      <c r="W12" s="217">
        <v>301.82737005000001</v>
      </c>
      <c r="X12" s="217">
        <v>288.29022386000003</v>
      </c>
      <c r="Y12" s="217">
        <v>221.31648548999999</v>
      </c>
      <c r="Z12" s="217">
        <v>241.70871268000002</v>
      </c>
      <c r="XCV12" s="191"/>
    </row>
    <row r="13" spans="1:52 16324:16324">
      <c r="A13" s="24" t="s">
        <v>315</v>
      </c>
      <c r="B13" s="217">
        <v>-10.759388079999999</v>
      </c>
      <c r="C13" s="217">
        <v>-10.62346275</v>
      </c>
      <c r="D13" s="217">
        <v>-10.077478750000001</v>
      </c>
      <c r="E13" s="217">
        <v>-10.09000004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316"/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</row>
    <row r="14" spans="1:52 16324:16324">
      <c r="A14" s="24" t="s">
        <v>314</v>
      </c>
      <c r="B14" s="217">
        <v>0.74857072000000002</v>
      </c>
      <c r="C14" s="217">
        <v>0.54678084999999998</v>
      </c>
      <c r="D14" s="217">
        <v>0.14095064999999998</v>
      </c>
      <c r="E14" s="217">
        <v>2.6999000000000001E-4</v>
      </c>
      <c r="F14" s="217">
        <v>0</v>
      </c>
      <c r="G14" s="217">
        <v>0</v>
      </c>
      <c r="H14" s="217">
        <v>0</v>
      </c>
      <c r="I14" s="217">
        <v>0</v>
      </c>
      <c r="J14" s="217">
        <v>-2.6999000000000001E-4</v>
      </c>
      <c r="K14" s="217">
        <v>-2.6999000000000001E-4</v>
      </c>
      <c r="L14" s="217">
        <v>-2.6999000000000001E-4</v>
      </c>
      <c r="M14" s="217">
        <v>-2.6999000000000001E-4</v>
      </c>
      <c r="N14" s="217">
        <v>-2.6999000000000001E-4</v>
      </c>
      <c r="O14" s="217">
        <v>-2.6999000000000001E-4</v>
      </c>
      <c r="P14" s="217">
        <v>-2.6999000000000001E-4</v>
      </c>
      <c r="Q14" s="217">
        <v>-2.6999000000000001E-4</v>
      </c>
      <c r="R14" s="64">
        <v>-2.6999000000000001E-4</v>
      </c>
      <c r="S14" s="217">
        <v>-2.6999000000000001E-4</v>
      </c>
      <c r="T14" s="217">
        <v>-2.6999000000000001E-4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/>
      <c r="AB14"/>
      <c r="AC14"/>
    </row>
    <row r="15" spans="1:52 16324:16324">
      <c r="A15" s="24" t="s">
        <v>313</v>
      </c>
      <c r="B15" s="217">
        <v>-192.53580561000001</v>
      </c>
      <c r="C15" s="217">
        <v>-157.91903586999999</v>
      </c>
      <c r="D15" s="217">
        <v>-259.23344973000002</v>
      </c>
      <c r="E15" s="217">
        <v>-330.09796469000003</v>
      </c>
      <c r="F15" s="217">
        <v>-523.61762649000002</v>
      </c>
      <c r="G15" s="217">
        <v>-488.25153456999999</v>
      </c>
      <c r="H15" s="217">
        <v>-603.40466001000004</v>
      </c>
      <c r="I15" s="217">
        <v>-665.03212523999991</v>
      </c>
      <c r="J15" s="217">
        <v>-557.39506505999998</v>
      </c>
      <c r="K15" s="217">
        <v>-411.15838095999999</v>
      </c>
      <c r="L15" s="217">
        <v>-486.11744917999999</v>
      </c>
      <c r="M15" s="217">
        <v>-437.13743457999999</v>
      </c>
      <c r="N15" s="217">
        <v>-391.83884276000003</v>
      </c>
      <c r="O15" s="217">
        <v>-427.42452210000005</v>
      </c>
      <c r="P15" s="217">
        <v>-433.54636106999999</v>
      </c>
      <c r="Q15" s="217">
        <v>-458.47634923999999</v>
      </c>
      <c r="R15" s="64">
        <v>-388.54064708999999</v>
      </c>
      <c r="S15" s="217">
        <v>-408.24535639999999</v>
      </c>
      <c r="T15" s="217">
        <v>-372.46425019000003</v>
      </c>
      <c r="U15" s="217">
        <v>-368.92722898</v>
      </c>
      <c r="V15" s="217">
        <v>-374.79641533</v>
      </c>
      <c r="W15" s="217">
        <v>-387.14908285000001</v>
      </c>
      <c r="X15" s="217">
        <v>-409.31979963999999</v>
      </c>
      <c r="Y15" s="217">
        <v>-374.72990468</v>
      </c>
      <c r="Z15" s="217">
        <v>-511.10513299000002</v>
      </c>
      <c r="AA15"/>
      <c r="AB15"/>
      <c r="AC15"/>
    </row>
    <row r="16" spans="1:52 16324:16324">
      <c r="A16" s="192" t="s">
        <v>724</v>
      </c>
      <c r="B16" s="198">
        <v>2771.7023521400001</v>
      </c>
      <c r="C16" s="198">
        <v>2823.8874117900004</v>
      </c>
      <c r="D16" s="198">
        <v>2724.9376775599999</v>
      </c>
      <c r="E16" s="198">
        <v>2803.2501464299999</v>
      </c>
      <c r="F16" s="198">
        <v>2884.1136551299996</v>
      </c>
      <c r="G16" s="198">
        <v>2876.0406899899999</v>
      </c>
      <c r="H16" s="198">
        <v>2650.2664143000002</v>
      </c>
      <c r="I16" s="198">
        <v>3158.0363597200003</v>
      </c>
      <c r="J16" s="198">
        <v>3187.8387922600004</v>
      </c>
      <c r="K16" s="198">
        <v>3139.62251036</v>
      </c>
      <c r="L16" s="198">
        <v>3079.9844766899996</v>
      </c>
      <c r="M16" s="198">
        <v>3632.9369917099998</v>
      </c>
      <c r="N16" s="198">
        <v>3596.9611103699999</v>
      </c>
      <c r="O16" s="198">
        <v>3547.5530429699998</v>
      </c>
      <c r="P16" s="198">
        <v>3464.58220863</v>
      </c>
      <c r="Q16" s="198">
        <v>3754.0271107200001</v>
      </c>
      <c r="R16" s="340">
        <v>3395.3807272000004</v>
      </c>
      <c r="S16" s="198">
        <v>3854.7276878700004</v>
      </c>
      <c r="T16" s="198">
        <v>3456.5081080999994</v>
      </c>
      <c r="U16" s="198">
        <v>3282.6180512200008</v>
      </c>
      <c r="V16" s="198">
        <v>3252.3701695899999</v>
      </c>
      <c r="W16" s="198">
        <v>3198.2947146500005</v>
      </c>
      <c r="X16" s="198">
        <v>3023.8800242700004</v>
      </c>
      <c r="Y16" s="198">
        <v>4870.21253024</v>
      </c>
      <c r="Z16" s="198">
        <v>4840.4297549299999</v>
      </c>
    </row>
    <row r="17" spans="1:26" ht="19.5" customHeight="1">
      <c r="A17" s="187" t="s">
        <v>312</v>
      </c>
      <c r="B17" s="188" t="s">
        <v>2</v>
      </c>
      <c r="C17" s="188" t="s">
        <v>3</v>
      </c>
      <c r="D17" s="188" t="s">
        <v>4</v>
      </c>
      <c r="E17" s="188" t="s">
        <v>5</v>
      </c>
      <c r="F17" s="188" t="s">
        <v>6</v>
      </c>
      <c r="G17" s="188" t="s">
        <v>7</v>
      </c>
      <c r="H17" s="188" t="s">
        <v>8</v>
      </c>
      <c r="I17" s="188" t="s">
        <v>9</v>
      </c>
      <c r="J17" s="188" t="s">
        <v>344</v>
      </c>
      <c r="K17" s="188" t="s">
        <v>349</v>
      </c>
      <c r="L17" s="188" t="s">
        <v>356</v>
      </c>
      <c r="M17" s="188" t="s">
        <v>394</v>
      </c>
      <c r="N17" s="188" t="s">
        <v>397</v>
      </c>
      <c r="O17" s="188" t="s">
        <v>409</v>
      </c>
      <c r="P17" s="188" t="s">
        <v>414</v>
      </c>
      <c r="Q17" s="188" t="s">
        <v>420</v>
      </c>
      <c r="R17" s="188" t="s">
        <v>423</v>
      </c>
      <c r="S17" s="188" t="s">
        <v>426</v>
      </c>
      <c r="T17" s="188" t="s">
        <v>509</v>
      </c>
      <c r="U17" s="188" t="s">
        <v>625</v>
      </c>
      <c r="V17" s="188" t="s">
        <v>629</v>
      </c>
      <c r="W17" s="188" t="s">
        <v>641</v>
      </c>
      <c r="X17" s="188" t="s">
        <v>702</v>
      </c>
      <c r="Y17" s="188" t="s">
        <v>716</v>
      </c>
      <c r="Z17" s="188" t="s">
        <v>722</v>
      </c>
    </row>
    <row r="18" spans="1:26" ht="21.75" customHeight="1">
      <c r="A18" s="187" t="s">
        <v>411</v>
      </c>
      <c r="B18" s="188" t="s">
        <v>11</v>
      </c>
      <c r="C18" s="188" t="s">
        <v>12</v>
      </c>
      <c r="D18" s="188" t="s">
        <v>13</v>
      </c>
      <c r="E18" s="188" t="s">
        <v>14</v>
      </c>
      <c r="F18" s="188" t="s">
        <v>11</v>
      </c>
      <c r="G18" s="188" t="s">
        <v>12</v>
      </c>
      <c r="H18" s="188" t="s">
        <v>13</v>
      </c>
      <c r="I18" s="188" t="s">
        <v>14</v>
      </c>
      <c r="J18" s="188" t="s">
        <v>11</v>
      </c>
      <c r="K18" s="188" t="s">
        <v>12</v>
      </c>
      <c r="L18" s="188" t="s">
        <v>13</v>
      </c>
      <c r="M18" s="188" t="s">
        <v>14</v>
      </c>
      <c r="N18" s="188" t="s">
        <v>11</v>
      </c>
      <c r="O18" s="188" t="s">
        <v>12</v>
      </c>
      <c r="P18" s="188" t="s">
        <v>13</v>
      </c>
      <c r="Q18" s="188" t="s">
        <v>14</v>
      </c>
      <c r="R18" s="188" t="s">
        <v>11</v>
      </c>
      <c r="S18" s="188" t="s">
        <v>12</v>
      </c>
      <c r="T18" s="188" t="s">
        <v>13</v>
      </c>
      <c r="U18" s="188" t="s">
        <v>14</v>
      </c>
      <c r="V18" s="188" t="s">
        <v>11</v>
      </c>
      <c r="W18" s="188" t="s">
        <v>12</v>
      </c>
      <c r="X18" s="188" t="s">
        <v>13</v>
      </c>
      <c r="Y18" s="188" t="s">
        <v>14</v>
      </c>
      <c r="Z18" s="188" t="s">
        <v>11</v>
      </c>
    </row>
    <row r="19" spans="1:26">
      <c r="A19" s="24" t="s">
        <v>399</v>
      </c>
      <c r="B19" s="217">
        <v>36.465171689999998</v>
      </c>
      <c r="C19" s="217">
        <v>67.990110090000002</v>
      </c>
      <c r="D19" s="217">
        <v>74.230536499999999</v>
      </c>
      <c r="E19" s="217">
        <v>0.45959601</v>
      </c>
      <c r="F19" s="217">
        <v>3.3492331699999998</v>
      </c>
      <c r="G19" s="217">
        <v>263.78089108</v>
      </c>
      <c r="H19" s="217">
        <v>328.28519162000003</v>
      </c>
      <c r="I19" s="217">
        <v>312.93941520999999</v>
      </c>
      <c r="J19" s="217">
        <v>279.78093725000002</v>
      </c>
      <c r="K19" s="217">
        <v>229.81021562000001</v>
      </c>
      <c r="L19" s="217">
        <v>230.95415922000001</v>
      </c>
      <c r="M19" s="217">
        <v>218.23200311000002</v>
      </c>
      <c r="N19" s="217">
        <v>217.15076795000002</v>
      </c>
      <c r="O19" s="217">
        <v>193.69419152</v>
      </c>
      <c r="P19" s="217">
        <v>279.03061602000002</v>
      </c>
      <c r="Q19" s="217">
        <v>470.07363013000003</v>
      </c>
      <c r="R19" s="64">
        <v>493.72597513000005</v>
      </c>
      <c r="S19" s="217">
        <v>543.60118236999995</v>
      </c>
      <c r="T19" s="226">
        <v>559.70966716999999</v>
      </c>
      <c r="U19" s="226">
        <v>563.04380717999993</v>
      </c>
      <c r="V19" s="226">
        <v>598.45675690999997</v>
      </c>
      <c r="W19" s="226">
        <v>578.1730492800001</v>
      </c>
      <c r="X19" s="226">
        <v>588.67117841999993</v>
      </c>
      <c r="Y19" s="226">
        <v>447.06162527999999</v>
      </c>
      <c r="Z19" s="226">
        <v>524.20272141999999</v>
      </c>
    </row>
    <row r="20" spans="1:26">
      <c r="A20" s="24" t="s">
        <v>398</v>
      </c>
      <c r="B20" s="217">
        <v>0</v>
      </c>
      <c r="C20" s="217">
        <v>0</v>
      </c>
      <c r="D20" s="217">
        <v>26.990162809999998</v>
      </c>
      <c r="E20" s="217">
        <v>29.337913459999999</v>
      </c>
      <c r="F20" s="217">
        <v>78.381780980000002</v>
      </c>
      <c r="G20" s="217">
        <v>76.965242400000008</v>
      </c>
      <c r="H20" s="217">
        <v>84.338330430000013</v>
      </c>
      <c r="I20" s="217">
        <v>161.79570649999999</v>
      </c>
      <c r="J20" s="217">
        <v>145.29431804000001</v>
      </c>
      <c r="K20" s="217">
        <v>162.21161592000001</v>
      </c>
      <c r="L20" s="217">
        <v>141.63470777999999</v>
      </c>
      <c r="M20" s="217">
        <v>166.75443041</v>
      </c>
      <c r="N20" s="217">
        <v>161.47394685999998</v>
      </c>
      <c r="O20" s="217">
        <v>135.32559062000001</v>
      </c>
      <c r="P20" s="217">
        <v>130.34072387999998</v>
      </c>
      <c r="Q20" s="217">
        <v>119.17310304</v>
      </c>
      <c r="R20" s="64">
        <v>184.70891854999999</v>
      </c>
      <c r="S20" s="217">
        <v>204.04910713000001</v>
      </c>
      <c r="T20" s="226">
        <v>214.56927774000002</v>
      </c>
      <c r="U20" s="226">
        <v>196.12517506</v>
      </c>
      <c r="V20" s="226">
        <v>198.28469183999999</v>
      </c>
      <c r="W20" s="226">
        <v>184.72047454</v>
      </c>
      <c r="X20" s="226">
        <v>199.48767814999997</v>
      </c>
      <c r="Y20" s="226">
        <v>101.79475930999999</v>
      </c>
      <c r="Z20" s="226">
        <v>27.876526160000001</v>
      </c>
    </row>
    <row r="21" spans="1:26">
      <c r="A21" s="24" t="s">
        <v>318</v>
      </c>
      <c r="B21" s="217">
        <v>0.23903267</v>
      </c>
      <c r="C21" s="217">
        <v>0.23899713</v>
      </c>
      <c r="D21" s="217">
        <v>0.23903267</v>
      </c>
      <c r="E21" s="217">
        <v>0.22412644999999998</v>
      </c>
      <c r="F21" s="217">
        <v>0.20915356999999998</v>
      </c>
      <c r="G21" s="217">
        <v>0.19421403000000001</v>
      </c>
      <c r="H21" s="217">
        <v>0.17927449000000001</v>
      </c>
      <c r="I21" s="217">
        <v>0.16435938999999999</v>
      </c>
      <c r="J21" s="217">
        <v>0.14941765000000001</v>
      </c>
      <c r="K21" s="217">
        <v>0.13445588999999999</v>
      </c>
      <c r="L21" s="217">
        <v>0.11951634999999999</v>
      </c>
      <c r="M21" s="217">
        <v>0.10459236</v>
      </c>
      <c r="N21" s="217">
        <v>8.9650599999999997E-2</v>
      </c>
      <c r="O21" s="217">
        <v>7.4686619999999995E-2</v>
      </c>
      <c r="P21" s="217">
        <v>5.9758190000000003E-2</v>
      </c>
      <c r="Q21" s="217">
        <v>4.4825320000000002E-2</v>
      </c>
      <c r="R21" s="64">
        <v>2.988356E-2</v>
      </c>
      <c r="S21" s="217">
        <v>1.4939569999999999E-2</v>
      </c>
      <c r="T21" s="226">
        <v>2.9999999999999997E-8</v>
      </c>
      <c r="U21" s="226">
        <v>0</v>
      </c>
      <c r="V21" s="226">
        <v>0</v>
      </c>
      <c r="W21" s="226">
        <v>0</v>
      </c>
      <c r="X21" s="226">
        <v>0</v>
      </c>
      <c r="Y21" s="226">
        <v>0</v>
      </c>
      <c r="Z21" s="226">
        <v>0</v>
      </c>
    </row>
    <row r="22" spans="1:26">
      <c r="A22" s="24" t="s">
        <v>401</v>
      </c>
      <c r="B22" s="217">
        <v>169.79850009999998</v>
      </c>
      <c r="C22" s="217">
        <v>135.6336001</v>
      </c>
      <c r="D22" s="217">
        <v>143.11800009999999</v>
      </c>
      <c r="E22" s="217">
        <v>223.58700009999998</v>
      </c>
      <c r="F22" s="217">
        <v>257.26680009</v>
      </c>
      <c r="G22" s="217">
        <v>8.9999999999999999E-8</v>
      </c>
      <c r="H22" s="217">
        <v>1.0000000000000001E-7</v>
      </c>
      <c r="I22" s="217">
        <v>1.0000000000000001E-7</v>
      </c>
      <c r="J22" s="217">
        <v>2.1E-7</v>
      </c>
      <c r="K22" s="217">
        <v>2.0000000000000002E-7</v>
      </c>
      <c r="L22" s="217">
        <v>2.0000000000000002E-7</v>
      </c>
      <c r="M22" s="217">
        <v>2.0000000000000002E-7</v>
      </c>
      <c r="N22" s="217">
        <v>2.9999999999999999E-7</v>
      </c>
      <c r="O22" s="217">
        <v>2.9999999999999999E-7</v>
      </c>
      <c r="P22" s="217">
        <v>2.9999999999999999E-7</v>
      </c>
      <c r="Q22" s="217">
        <v>2.9999999999999999E-7</v>
      </c>
      <c r="R22" s="64">
        <v>4.0999999999999999E-7</v>
      </c>
      <c r="S22" s="217">
        <v>4.0999999999999999E-7</v>
      </c>
      <c r="T22" s="226">
        <v>4.0999999999999999E-7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0</v>
      </c>
    </row>
    <row r="23" spans="1:26">
      <c r="A23" s="24" t="s">
        <v>319</v>
      </c>
      <c r="B23" s="217">
        <v>0</v>
      </c>
      <c r="C23" s="217">
        <v>0</v>
      </c>
      <c r="D23" s="217">
        <v>0</v>
      </c>
      <c r="E23" s="217">
        <v>7.5566553399999998</v>
      </c>
      <c r="F23" s="217">
        <v>23.724804980000002</v>
      </c>
      <c r="G23" s="217">
        <v>0.13412664000000002</v>
      </c>
      <c r="H23" s="217">
        <v>47.142454899999997</v>
      </c>
      <c r="I23" s="217">
        <v>17.681912690000001</v>
      </c>
      <c r="J23" s="217">
        <v>50.780581390000002</v>
      </c>
      <c r="K23" s="217">
        <v>25.330782039999999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-1E-8</v>
      </c>
      <c r="R23" s="64">
        <v>3.2707050000000001E-2</v>
      </c>
      <c r="S23" s="217">
        <v>-2E-8</v>
      </c>
      <c r="T23" s="226">
        <v>-1E-8</v>
      </c>
      <c r="U23" s="226">
        <v>0</v>
      </c>
      <c r="V23" s="226">
        <v>0</v>
      </c>
      <c r="W23" s="226">
        <v>0</v>
      </c>
      <c r="X23" s="226">
        <v>0</v>
      </c>
      <c r="Y23" s="226">
        <v>0</v>
      </c>
      <c r="Z23" s="226">
        <v>0</v>
      </c>
    </row>
    <row r="24" spans="1:26">
      <c r="A24" s="24" t="s">
        <v>313</v>
      </c>
      <c r="B24" s="217">
        <v>-8.0006055000000007</v>
      </c>
      <c r="C24" s="217">
        <v>0.18837999999999999</v>
      </c>
      <c r="D24" s="217">
        <v>-1.6966299400000002</v>
      </c>
      <c r="E24" s="217">
        <v>0.72055101000000032</v>
      </c>
      <c r="F24" s="217">
        <v>-14.628760439999999</v>
      </c>
      <c r="G24" s="217">
        <v>-13.115033099999998</v>
      </c>
      <c r="H24" s="217">
        <v>-22.73691002</v>
      </c>
      <c r="I24" s="217">
        <v>-12.361852319999999</v>
      </c>
      <c r="J24" s="217">
        <v>19.070913430000001</v>
      </c>
      <c r="K24" s="217">
        <v>18.258239139999993</v>
      </c>
      <c r="L24" s="217">
        <v>34.852270699999998</v>
      </c>
      <c r="M24" s="217">
        <v>26.883408709999998</v>
      </c>
      <c r="N24" s="217">
        <v>30.736985780000001</v>
      </c>
      <c r="O24" s="217">
        <v>12.58887674</v>
      </c>
      <c r="P24" s="217">
        <v>20.703685409999999</v>
      </c>
      <c r="Q24" s="217">
        <v>7.5538900699999996</v>
      </c>
      <c r="R24" s="64">
        <v>6.0919421499999986</v>
      </c>
      <c r="S24" s="217">
        <v>-24.543425500000001</v>
      </c>
      <c r="T24" s="226">
        <v>-34.582826230000002</v>
      </c>
      <c r="U24" s="226">
        <v>-23.85663688</v>
      </c>
      <c r="V24" s="226">
        <v>-38.490910699999993</v>
      </c>
      <c r="W24" s="226">
        <v>-26.261879380000003</v>
      </c>
      <c r="X24" s="226">
        <v>-40.658667669999993</v>
      </c>
      <c r="Y24" s="226">
        <v>-15.204772999999999</v>
      </c>
      <c r="Z24" s="226">
        <v>-25.496765879999998</v>
      </c>
    </row>
    <row r="25" spans="1:26">
      <c r="A25" s="24" t="s">
        <v>400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41.28295473</v>
      </c>
      <c r="M25" s="217">
        <v>40.798047830000002</v>
      </c>
      <c r="N25" s="217">
        <v>39.13930963</v>
      </c>
      <c r="O25" s="217">
        <v>-5.9999999999999995E-8</v>
      </c>
      <c r="P25" s="217">
        <v>-5.9999999999999995E-8</v>
      </c>
      <c r="Q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</row>
    <row r="26" spans="1:26">
      <c r="A26" s="24" t="s">
        <v>320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20.176941489999997</v>
      </c>
      <c r="J26" s="217">
        <v>16.377531749999999</v>
      </c>
      <c r="K26" s="217">
        <v>10.029207900000001</v>
      </c>
      <c r="L26" s="217">
        <v>3.68089865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</row>
    <row r="27" spans="1:26">
      <c r="A27" s="24" t="s">
        <v>421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</row>
    <row r="28" spans="1:26">
      <c r="A28" s="24" t="s">
        <v>332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49.413531720000002</v>
      </c>
      <c r="K28" s="217">
        <v>45.362543039999998</v>
      </c>
      <c r="L28" s="217">
        <v>46.334277640000003</v>
      </c>
      <c r="M28" s="217">
        <v>45.772289000000001</v>
      </c>
      <c r="N28" s="217">
        <v>0.83089792000000007</v>
      </c>
      <c r="O28" s="217">
        <v>1E-8</v>
      </c>
      <c r="P28" s="217">
        <v>1E-8</v>
      </c>
      <c r="Q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121.40646056999999</v>
      </c>
      <c r="Z28" s="217">
        <v>208.90358619999998</v>
      </c>
    </row>
    <row r="29" spans="1:26">
      <c r="A29" s="24" t="s">
        <v>315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</row>
    <row r="30" spans="1:26">
      <c r="A30" s="192" t="s">
        <v>412</v>
      </c>
      <c r="B30" s="198">
        <v>198.50209895999998</v>
      </c>
      <c r="C30" s="198">
        <v>204.05108731999999</v>
      </c>
      <c r="D30" s="198">
        <v>242.88110214</v>
      </c>
      <c r="E30" s="198">
        <v>261.88584236999998</v>
      </c>
      <c r="F30" s="198">
        <v>348.30301235000002</v>
      </c>
      <c r="G30" s="198">
        <v>327.95944114000002</v>
      </c>
      <c r="H30" s="198">
        <v>437.20834152000009</v>
      </c>
      <c r="I30" s="198">
        <v>500.39648305999998</v>
      </c>
      <c r="J30" s="198">
        <v>560.86723143999996</v>
      </c>
      <c r="K30" s="198">
        <v>491.13705974999999</v>
      </c>
      <c r="L30" s="198">
        <v>498.85878527</v>
      </c>
      <c r="M30" s="198">
        <v>498.54477162000006</v>
      </c>
      <c r="N30" s="198">
        <v>449.42155904000009</v>
      </c>
      <c r="O30" s="198">
        <v>341.68334575000006</v>
      </c>
      <c r="P30" s="198">
        <v>430.13478375000005</v>
      </c>
      <c r="Q30" s="198">
        <v>596.84544885000003</v>
      </c>
      <c r="R30" s="340">
        <v>684.58942685000011</v>
      </c>
      <c r="S30" s="198">
        <v>723.12180395999997</v>
      </c>
      <c r="T30" s="198">
        <v>739.69611910999993</v>
      </c>
      <c r="U30" s="198">
        <v>735.31234535999999</v>
      </c>
      <c r="V30" s="198">
        <v>758.25053805000005</v>
      </c>
      <c r="W30" s="198">
        <v>736.63164444000006</v>
      </c>
      <c r="X30" s="198">
        <v>747.5001888999999</v>
      </c>
      <c r="Y30" s="198">
        <v>655.05807215999994</v>
      </c>
      <c r="Z30" s="198">
        <v>735.48606790000008</v>
      </c>
    </row>
    <row r="31" spans="1:26">
      <c r="A31" s="187" t="s">
        <v>312</v>
      </c>
      <c r="B31" s="188" t="s">
        <v>2</v>
      </c>
      <c r="C31" s="188" t="s">
        <v>3</v>
      </c>
      <c r="D31" s="188" t="s">
        <v>4</v>
      </c>
      <c r="E31" s="188" t="s">
        <v>5</v>
      </c>
      <c r="F31" s="188" t="s">
        <v>6</v>
      </c>
      <c r="G31" s="188" t="s">
        <v>7</v>
      </c>
      <c r="H31" s="188" t="s">
        <v>8</v>
      </c>
      <c r="I31" s="188" t="s">
        <v>9</v>
      </c>
      <c r="J31" s="188" t="s">
        <v>344</v>
      </c>
      <c r="K31" s="188" t="s">
        <v>349</v>
      </c>
      <c r="L31" s="188" t="s">
        <v>356</v>
      </c>
      <c r="M31" s="188" t="s">
        <v>394</v>
      </c>
      <c r="N31" s="188" t="s">
        <v>397</v>
      </c>
      <c r="O31" s="188" t="s">
        <v>409</v>
      </c>
      <c r="P31" s="188" t="s">
        <v>414</v>
      </c>
      <c r="Q31" s="188" t="s">
        <v>420</v>
      </c>
      <c r="R31" s="188" t="s">
        <v>423</v>
      </c>
      <c r="S31" s="188" t="s">
        <v>426</v>
      </c>
      <c r="T31" s="188" t="s">
        <v>509</v>
      </c>
      <c r="U31" s="188" t="s">
        <v>625</v>
      </c>
      <c r="V31" s="188" t="s">
        <v>629</v>
      </c>
      <c r="W31" s="188" t="s">
        <v>641</v>
      </c>
      <c r="X31" s="188" t="s">
        <v>702</v>
      </c>
      <c r="Y31" s="188" t="s">
        <v>716</v>
      </c>
      <c r="Z31" s="188" t="s">
        <v>722</v>
      </c>
    </row>
    <row r="32" spans="1:26" ht="17.25" customHeight="1">
      <c r="A32" s="187" t="s">
        <v>347</v>
      </c>
      <c r="B32" s="188" t="s">
        <v>11</v>
      </c>
      <c r="C32" s="188" t="s">
        <v>12</v>
      </c>
      <c r="D32" s="188" t="s">
        <v>13</v>
      </c>
      <c r="E32" s="188" t="s">
        <v>14</v>
      </c>
      <c r="F32" s="188" t="s">
        <v>11</v>
      </c>
      <c r="G32" s="188" t="s">
        <v>12</v>
      </c>
      <c r="H32" s="188" t="s">
        <v>13</v>
      </c>
      <c r="I32" s="188" t="s">
        <v>14</v>
      </c>
      <c r="J32" s="188" t="s">
        <v>11</v>
      </c>
      <c r="K32" s="188" t="s">
        <v>12</v>
      </c>
      <c r="L32" s="188" t="s">
        <v>13</v>
      </c>
      <c r="M32" s="188" t="s">
        <v>14</v>
      </c>
      <c r="N32" s="188" t="s">
        <v>11</v>
      </c>
      <c r="O32" s="188" t="s">
        <v>12</v>
      </c>
      <c r="P32" s="188" t="s">
        <v>13</v>
      </c>
      <c r="Q32" s="188" t="s">
        <v>14</v>
      </c>
      <c r="R32" s="188" t="s">
        <v>11</v>
      </c>
      <c r="S32" s="188" t="s">
        <v>12</v>
      </c>
      <c r="T32" s="188" t="s">
        <v>13</v>
      </c>
      <c r="U32" s="188" t="s">
        <v>14</v>
      </c>
      <c r="V32" s="188" t="s">
        <v>11</v>
      </c>
      <c r="W32" s="188" t="s">
        <v>12</v>
      </c>
      <c r="X32" s="188" t="s">
        <v>13</v>
      </c>
      <c r="Y32" s="188" t="s">
        <v>14</v>
      </c>
      <c r="Z32" s="188" t="s">
        <v>11</v>
      </c>
    </row>
    <row r="33" spans="1:26">
      <c r="A33" s="24" t="s">
        <v>402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1655.6490566299999</v>
      </c>
      <c r="L33" s="217">
        <v>2378.3195503299999</v>
      </c>
      <c r="M33" s="217">
        <v>2304.3835504799999</v>
      </c>
      <c r="N33" s="217">
        <v>2213.0838676099997</v>
      </c>
      <c r="O33" s="217">
        <v>2403.0661961000001</v>
      </c>
      <c r="P33" s="217">
        <v>2340.1366524099999</v>
      </c>
      <c r="Q33" s="217">
        <v>2530.4418222100003</v>
      </c>
      <c r="R33" s="64">
        <v>2402.3662779399997</v>
      </c>
      <c r="S33" s="217">
        <v>2761.1491376700001</v>
      </c>
      <c r="T33" s="217">
        <v>2894.6665939</v>
      </c>
      <c r="U33" s="217">
        <v>2977.7209559399998</v>
      </c>
      <c r="V33" s="217">
        <v>2985.3881162599996</v>
      </c>
      <c r="W33" s="217">
        <v>3116.9744156600004</v>
      </c>
      <c r="X33" s="217">
        <v>3351.22571638</v>
      </c>
      <c r="Y33" s="217">
        <v>3234.6480858200002</v>
      </c>
      <c r="Z33" s="217">
        <v>4215.7866432700002</v>
      </c>
    </row>
    <row r="34" spans="1:26">
      <c r="A34" s="24" t="s">
        <v>403</v>
      </c>
      <c r="B34" s="217">
        <v>1145.76161458</v>
      </c>
      <c r="C34" s="217">
        <v>1115.1303385399999</v>
      </c>
      <c r="D34" s="217">
        <v>1240.9464062500001</v>
      </c>
      <c r="E34" s="217">
        <v>1344.8395937499999</v>
      </c>
      <c r="F34" s="217">
        <v>1624.1573586100001</v>
      </c>
      <c r="G34" s="217">
        <v>1570.7954110700002</v>
      </c>
      <c r="H34" s="217">
        <v>2011.5224948</v>
      </c>
      <c r="I34" s="217">
        <v>1976.67335983</v>
      </c>
      <c r="J34" s="217">
        <v>1801.54346921</v>
      </c>
      <c r="K34" s="217">
        <v>1624.7934119199999</v>
      </c>
      <c r="L34" s="217">
        <v>1643.5578228900001</v>
      </c>
      <c r="M34" s="217">
        <v>1650.08911977</v>
      </c>
      <c r="N34" s="217">
        <v>1604.1675208099998</v>
      </c>
      <c r="O34" s="217">
        <v>1674.9485520600001</v>
      </c>
      <c r="P34" s="217">
        <v>1603.9649999800001</v>
      </c>
      <c r="Q34" s="217">
        <v>1674.8472916400001</v>
      </c>
      <c r="R34" s="64">
        <v>1682.8468645599999</v>
      </c>
      <c r="S34" s="217">
        <v>1952.1995728899999</v>
      </c>
      <c r="T34" s="217">
        <v>2027.1829114299999</v>
      </c>
      <c r="U34" s="217">
        <v>1961.8193124899999</v>
      </c>
      <c r="V34" s="217">
        <v>1972.90732811</v>
      </c>
      <c r="W34" s="217">
        <v>1940.2508437399999</v>
      </c>
      <c r="X34" s="217">
        <v>2108.44439582</v>
      </c>
      <c r="Y34" s="217">
        <v>2040.7518072799999</v>
      </c>
      <c r="Z34" s="217">
        <v>2632.1126406100002</v>
      </c>
    </row>
    <row r="35" spans="1:26">
      <c r="A35" s="24" t="s">
        <v>316</v>
      </c>
      <c r="B35" s="217">
        <v>1426.0141782599999</v>
      </c>
      <c r="C35" s="217">
        <v>-2.000000165480742E-8</v>
      </c>
      <c r="D35" s="217">
        <v>-2.000000165480742E-8</v>
      </c>
      <c r="E35" s="217">
        <v>-2.000000165480742E-8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T35" s="217">
        <v>0</v>
      </c>
      <c r="U35" s="217">
        <v>0</v>
      </c>
      <c r="V35" s="217">
        <v>1700.95649422</v>
      </c>
      <c r="W35" s="217">
        <v>1729.7327333800001</v>
      </c>
      <c r="X35" s="217">
        <v>1704.0075268099999</v>
      </c>
      <c r="Y35" s="217">
        <v>1727.4594661199999</v>
      </c>
      <c r="Z35" s="217">
        <v>4.2E-7</v>
      </c>
    </row>
    <row r="36" spans="1:26">
      <c r="A36" s="24" t="s">
        <v>404</v>
      </c>
      <c r="B36" s="217">
        <v>1087.223</v>
      </c>
      <c r="C36" s="217">
        <v>1104.587</v>
      </c>
      <c r="D36" s="217">
        <v>1234.277</v>
      </c>
      <c r="E36" s="217">
        <v>1375.1679999999999</v>
      </c>
      <c r="F36" s="217">
        <v>1662.06138569</v>
      </c>
      <c r="G36" s="217">
        <v>1611.8670396699999</v>
      </c>
      <c r="H36" s="217">
        <v>1889.80240435</v>
      </c>
      <c r="I36" s="217">
        <v>2009.29622374</v>
      </c>
      <c r="J36" s="217">
        <v>1811.3581362900002</v>
      </c>
      <c r="K36" s="217">
        <v>305.76355631000007</v>
      </c>
      <c r="L36" s="217">
        <v>328.92343222</v>
      </c>
      <c r="M36" s="217">
        <v>322.06197974999998</v>
      </c>
      <c r="N36" s="217">
        <v>308.96390034000007</v>
      </c>
      <c r="O36" s="217">
        <v>332.49705079000006</v>
      </c>
      <c r="P36" s="217">
        <v>319.52685476000005</v>
      </c>
      <c r="Q36" s="217">
        <v>339.66535508999999</v>
      </c>
      <c r="R36" s="64">
        <v>326.72528414999999</v>
      </c>
      <c r="S36" s="217">
        <v>378.92020690000004</v>
      </c>
      <c r="T36" s="217">
        <v>394.93821566999998</v>
      </c>
      <c r="U36" s="217">
        <v>409.59022763000002</v>
      </c>
      <c r="V36" s="217">
        <v>410.95798327</v>
      </c>
      <c r="W36" s="217">
        <v>421.70472997000002</v>
      </c>
      <c r="X36" s="217">
        <v>451.95881884000005</v>
      </c>
      <c r="Y36" s="217">
        <v>438.98498187000001</v>
      </c>
      <c r="Z36" s="217">
        <v>571.56062009000004</v>
      </c>
    </row>
    <row r="37" spans="1:26">
      <c r="A37" s="24" t="s">
        <v>322</v>
      </c>
      <c r="B37" s="217">
        <v>89.694066000000007</v>
      </c>
      <c r="C37" s="217">
        <v>89.68188434999999</v>
      </c>
      <c r="D37" s="217">
        <v>89.681884350000004</v>
      </c>
      <c r="E37" s="217">
        <v>166.29150109</v>
      </c>
      <c r="F37" s="217">
        <v>158.05763736</v>
      </c>
      <c r="G37" s="217">
        <v>151.06209382999998</v>
      </c>
      <c r="H37" s="217">
        <v>144.08815902000001</v>
      </c>
      <c r="I37" s="217">
        <v>137.13297295999999</v>
      </c>
      <c r="J37" s="217">
        <v>130.15808482</v>
      </c>
      <c r="K37" s="217">
        <v>123.16635459000001</v>
      </c>
      <c r="L37" s="217">
        <v>116.19241978000001</v>
      </c>
      <c r="M37" s="217">
        <v>109.23342042000002</v>
      </c>
      <c r="N37" s="217">
        <v>102.25853228</v>
      </c>
      <c r="O37" s="217">
        <v>95.270615280000001</v>
      </c>
      <c r="P37" s="217">
        <v>92.985797300000002</v>
      </c>
      <c r="Q37" s="217">
        <v>93.058248789999993</v>
      </c>
      <c r="R37" s="64">
        <v>93.11798924</v>
      </c>
      <c r="S37" s="217">
        <v>93.165018599999996</v>
      </c>
      <c r="T37" s="217">
        <v>93.224759039999995</v>
      </c>
      <c r="U37" s="217">
        <v>93.29721056999999</v>
      </c>
      <c r="V37" s="217">
        <v>93.356951019999997</v>
      </c>
      <c r="W37" s="217">
        <v>93.403980379999993</v>
      </c>
      <c r="X37" s="217">
        <v>93.463720820000006</v>
      </c>
      <c r="Y37" s="217">
        <v>0</v>
      </c>
      <c r="Z37" s="217">
        <v>0</v>
      </c>
    </row>
    <row r="38" spans="1:26">
      <c r="A38" s="24" t="s">
        <v>320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14.971164659999999</v>
      </c>
      <c r="J38" s="217">
        <v>15.02790122</v>
      </c>
      <c r="K38" s="217">
        <v>10.01860132</v>
      </c>
      <c r="L38" s="217">
        <v>5.0093014199999999</v>
      </c>
      <c r="M38" s="217">
        <v>9.9882132499999994</v>
      </c>
      <c r="N38" s="217">
        <v>28.997162069999998</v>
      </c>
      <c r="O38" s="217">
        <v>43.641110850000004</v>
      </c>
      <c r="P38" s="217">
        <v>64.819727790000002</v>
      </c>
      <c r="Q38" s="217">
        <v>57.00100595</v>
      </c>
      <c r="R38" s="64">
        <v>67.703829310000003</v>
      </c>
      <c r="S38" s="217">
        <v>67.086756409999992</v>
      </c>
      <c r="T38" s="217">
        <v>50.401526420000003</v>
      </c>
      <c r="U38" s="217">
        <v>51.247808870000007</v>
      </c>
      <c r="V38" s="217">
        <v>51.627818129999994</v>
      </c>
      <c r="W38" s="217">
        <v>52.40605025</v>
      </c>
      <c r="X38" s="217">
        <v>52.808529740000004</v>
      </c>
      <c r="Y38" s="217">
        <v>0</v>
      </c>
      <c r="Z38" s="217">
        <v>0</v>
      </c>
    </row>
    <row r="39" spans="1:26">
      <c r="A39" s="24" t="s">
        <v>398</v>
      </c>
      <c r="B39" s="217">
        <v>0</v>
      </c>
      <c r="C39" s="217">
        <v>0</v>
      </c>
      <c r="D39" s="217">
        <v>0</v>
      </c>
      <c r="E39" s="217">
        <v>266.00606981999999</v>
      </c>
      <c r="F39" s="217">
        <v>314.7559771</v>
      </c>
      <c r="G39" s="217">
        <v>307.67853676999999</v>
      </c>
      <c r="H39" s="217">
        <v>385.36456610000005</v>
      </c>
      <c r="I39" s="217">
        <v>406.34818816000001</v>
      </c>
      <c r="J39" s="217">
        <v>359.19222223000003</v>
      </c>
      <c r="K39" s="217">
        <v>321.06857664999995</v>
      </c>
      <c r="L39" s="217">
        <v>328.88079210000001</v>
      </c>
      <c r="M39" s="217">
        <v>-2E-8</v>
      </c>
      <c r="N39" s="217">
        <v>-2E-8</v>
      </c>
      <c r="O39" s="217">
        <v>-2E-8</v>
      </c>
      <c r="P39" s="217">
        <v>-2E-8</v>
      </c>
      <c r="Q39" s="217">
        <v>-2E-8</v>
      </c>
      <c r="R39" s="64">
        <v>-2E-8</v>
      </c>
      <c r="S39" s="217">
        <v>-2E-8</v>
      </c>
      <c r="T39" s="217">
        <v>31.59664166</v>
      </c>
      <c r="U39" s="217">
        <v>41.032723920000002</v>
      </c>
      <c r="V39" s="217">
        <v>41.183972590000003</v>
      </c>
      <c r="W39" s="217">
        <v>39.503804620000004</v>
      </c>
      <c r="X39" s="217">
        <v>41.991993149999999</v>
      </c>
      <c r="Y39" s="217">
        <v>0</v>
      </c>
      <c r="Z39" s="217">
        <v>0</v>
      </c>
    </row>
    <row r="40" spans="1:26">
      <c r="A40" s="24" t="s">
        <v>332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9.8015325600000001</v>
      </c>
      <c r="L40" s="217">
        <v>10.003448199999999</v>
      </c>
      <c r="M40" s="217">
        <v>9.8685741399999998</v>
      </c>
      <c r="N40" s="217">
        <v>9.5028258599999997</v>
      </c>
      <c r="O40" s="217">
        <v>10.139392839999999</v>
      </c>
      <c r="P40" s="217">
        <v>9.6610890200000004</v>
      </c>
      <c r="Q40" s="217">
        <v>10.038571789999999</v>
      </c>
      <c r="R40" s="64">
        <v>9.9976330200000003</v>
      </c>
      <c r="S40" s="217">
        <v>11.69773399</v>
      </c>
      <c r="T40" s="217">
        <v>12.220168939999999</v>
      </c>
      <c r="U40" s="217">
        <v>11.716422640000001</v>
      </c>
      <c r="V40" s="217">
        <v>7.8692515599999995</v>
      </c>
      <c r="W40" s="217">
        <v>3.8628783900000001</v>
      </c>
      <c r="X40" s="217">
        <v>4.19561019</v>
      </c>
      <c r="Y40" s="217">
        <v>0</v>
      </c>
      <c r="Z40" s="217">
        <v>0</v>
      </c>
    </row>
    <row r="41" spans="1:26">
      <c r="A41" s="24" t="s">
        <v>323</v>
      </c>
      <c r="B41" s="217">
        <v>853.81200000000001</v>
      </c>
      <c r="C41" s="217">
        <v>874</v>
      </c>
      <c r="D41" s="217">
        <v>853.58799999999997</v>
      </c>
      <c r="E41" s="217">
        <v>873.77499999999998</v>
      </c>
      <c r="F41" s="217">
        <v>855.12574053999992</v>
      </c>
      <c r="G41" s="217">
        <v>875.09016293000002</v>
      </c>
      <c r="H41" s="217">
        <v>855.43279130999997</v>
      </c>
      <c r="I41" s="217">
        <v>875.37579589999996</v>
      </c>
      <c r="J41" s="217">
        <v>854.96351880999998</v>
      </c>
      <c r="K41" s="217">
        <v>170.27971207999997</v>
      </c>
      <c r="L41" s="217">
        <v>164.29678181000003</v>
      </c>
      <c r="M41" s="217">
        <v>168.16303775</v>
      </c>
      <c r="N41" s="217">
        <v>164.21525918000003</v>
      </c>
      <c r="O41" s="217">
        <v>168.08732235999997</v>
      </c>
      <c r="P41" s="217">
        <v>164.18370431</v>
      </c>
      <c r="Q41" s="217">
        <v>168.05221374999999</v>
      </c>
      <c r="R41" s="64">
        <v>7.0000000000000018E-8</v>
      </c>
      <c r="S41" s="217">
        <v>7.0000000000000018E-8</v>
      </c>
      <c r="T41" s="217">
        <v>7.0000000000000018E-8</v>
      </c>
      <c r="U41" s="217">
        <v>4.0000000000000001E-8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</row>
    <row r="42" spans="1:26">
      <c r="A42" s="24" t="s">
        <v>321</v>
      </c>
      <c r="B42" s="217">
        <v>304.06946785000002</v>
      </c>
      <c r="C42" s="217">
        <v>-9.9999999392252903E-9</v>
      </c>
      <c r="D42" s="217">
        <v>-9.9999999392252903E-9</v>
      </c>
      <c r="E42" s="217">
        <v>-1E-8</v>
      </c>
      <c r="F42" s="217">
        <v>-1E-8</v>
      </c>
      <c r="G42" s="217">
        <v>-1E-8</v>
      </c>
      <c r="H42" s="217">
        <v>-1E-8</v>
      </c>
      <c r="I42" s="217">
        <v>-1E-8</v>
      </c>
      <c r="J42" s="217">
        <v>-1E-8</v>
      </c>
      <c r="K42" s="217">
        <v>-1E-8</v>
      </c>
      <c r="L42" s="217">
        <v>-1E-8</v>
      </c>
      <c r="M42" s="217">
        <v>-1E-8</v>
      </c>
      <c r="N42" s="217">
        <v>-1E-8</v>
      </c>
      <c r="O42" s="217">
        <v>-1E-8</v>
      </c>
      <c r="P42" s="217">
        <v>-1E-8</v>
      </c>
      <c r="Q42" s="217">
        <v>-1E-8</v>
      </c>
      <c r="R42" s="64">
        <v>-1E-8</v>
      </c>
      <c r="S42" s="217">
        <v>-1E-8</v>
      </c>
      <c r="T42" s="217">
        <v>-1E-8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</row>
    <row r="43" spans="1:26">
      <c r="A43" s="24" t="s">
        <v>313</v>
      </c>
      <c r="B43" s="217">
        <v>32.304661479999993</v>
      </c>
      <c r="C43" s="217">
        <v>55.946867699999984</v>
      </c>
      <c r="D43" s="217">
        <v>-109.07866692000005</v>
      </c>
      <c r="E43" s="217">
        <v>-217.55393649999996</v>
      </c>
      <c r="F43" s="217">
        <v>-591.66582605999997</v>
      </c>
      <c r="G43" s="217">
        <v>-402.3324943999998</v>
      </c>
      <c r="H43" s="217">
        <v>-1160.8676569099998</v>
      </c>
      <c r="I43" s="217">
        <v>-875.0367334199999</v>
      </c>
      <c r="J43" s="217">
        <v>-356.48879992000008</v>
      </c>
      <c r="K43" s="217">
        <v>199.14043168000001</v>
      </c>
      <c r="L43" s="217">
        <v>-164.78782921999999</v>
      </c>
      <c r="M43" s="217">
        <v>-61.88821310000003</v>
      </c>
      <c r="N43" s="217">
        <v>-155.19555556999998</v>
      </c>
      <c r="O43" s="217">
        <v>-299.30545927999998</v>
      </c>
      <c r="P43" s="217">
        <v>-349.80680919999998</v>
      </c>
      <c r="Q43" s="217">
        <v>-500.97521595999996</v>
      </c>
      <c r="R43" s="64">
        <v>-432.91855638000004</v>
      </c>
      <c r="S43" s="217">
        <v>-791.79775964999999</v>
      </c>
      <c r="T43" s="226">
        <v>-872.97750063000001</v>
      </c>
      <c r="U43" s="226">
        <v>-985.93771613000013</v>
      </c>
      <c r="V43" s="226">
        <v>-1043.8757676499999</v>
      </c>
      <c r="W43" s="226">
        <v>-1195.1566463900001</v>
      </c>
      <c r="X43" s="226">
        <v>-1531.5234290599999</v>
      </c>
      <c r="Y43" s="226">
        <v>-1359.8210638400001</v>
      </c>
      <c r="Z43" s="226">
        <v>-2664.81751644</v>
      </c>
    </row>
    <row r="44" spans="1:26">
      <c r="A44" s="24" t="s">
        <v>319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8.099532000000001E-2</v>
      </c>
      <c r="J44" s="217">
        <v>15.20843625</v>
      </c>
      <c r="K44" s="217">
        <v>4.0599999999999992E-6</v>
      </c>
      <c r="L44" s="217">
        <v>10.18423679</v>
      </c>
      <c r="M44" s="217">
        <v>22.6052094</v>
      </c>
      <c r="N44" s="217">
        <v>22.920400170000001</v>
      </c>
      <c r="O44" s="217">
        <v>26.785736140000001</v>
      </c>
      <c r="P44" s="217">
        <v>16.768374380000001</v>
      </c>
      <c r="Q44" s="217">
        <v>9.4272220000000004E-2</v>
      </c>
      <c r="T44" s="217">
        <v>0</v>
      </c>
      <c r="U44" s="217">
        <v>0</v>
      </c>
      <c r="V44" s="217">
        <v>0</v>
      </c>
      <c r="W44" s="217">
        <v>0.46052348999999998</v>
      </c>
      <c r="X44" s="217">
        <v>8.7828869199999993</v>
      </c>
      <c r="Y44" s="217">
        <v>0</v>
      </c>
      <c r="Z44" s="217">
        <v>0</v>
      </c>
    </row>
    <row r="45" spans="1:26">
      <c r="A45" s="24" t="s">
        <v>405</v>
      </c>
      <c r="B45" s="217">
        <v>-3.4239069999999996E-2</v>
      </c>
      <c r="C45" s="217">
        <v>-3.4239069999999996E-2</v>
      </c>
      <c r="D45" s="217">
        <v>-3.4239069999999996E-2</v>
      </c>
      <c r="E45" s="217">
        <v>-3.4239069999999996E-2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</row>
    <row r="46" spans="1:26">
      <c r="A46" s="24" t="s">
        <v>315</v>
      </c>
      <c r="B46" s="217">
        <v>-43.930471179999998</v>
      </c>
      <c r="C46" s="217">
        <v>-21.876806940000002</v>
      </c>
      <c r="D46" s="217">
        <v>-22.622576330000001</v>
      </c>
      <c r="E46" s="217">
        <v>-23.153958210000003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</row>
    <row r="47" spans="1:26">
      <c r="A47" s="192" t="s">
        <v>348</v>
      </c>
      <c r="B47" s="198">
        <v>4894.9142779200001</v>
      </c>
      <c r="C47" s="198">
        <v>3217.4350445500004</v>
      </c>
      <c r="D47" s="198">
        <v>3286.7578082500004</v>
      </c>
      <c r="E47" s="198">
        <v>3785.3380308500005</v>
      </c>
      <c r="F47" s="198">
        <v>4022.4922732300001</v>
      </c>
      <c r="G47" s="198">
        <v>4114.1607498600006</v>
      </c>
      <c r="H47" s="198">
        <v>4125.3427586600001</v>
      </c>
      <c r="I47" s="198">
        <v>4544.8419671400006</v>
      </c>
      <c r="J47" s="198">
        <v>4630.9629689000003</v>
      </c>
      <c r="K47" s="198">
        <v>4419.6812377900005</v>
      </c>
      <c r="L47" s="198">
        <v>4820.5799563099999</v>
      </c>
      <c r="M47" s="198">
        <v>4534.5048918299999</v>
      </c>
      <c r="N47" s="198">
        <v>4298.9139127199996</v>
      </c>
      <c r="O47" s="198">
        <v>4455.1305171100003</v>
      </c>
      <c r="P47" s="198">
        <v>4262.2403907200005</v>
      </c>
      <c r="Q47" s="198">
        <v>4372.22356545</v>
      </c>
      <c r="R47" s="340">
        <v>4149.8393218799993</v>
      </c>
      <c r="S47" s="198">
        <v>4472.4206668500001</v>
      </c>
      <c r="T47" s="198">
        <v>4631.2533164899996</v>
      </c>
      <c r="U47" s="372">
        <v>4560.4869459699994</v>
      </c>
      <c r="V47" s="372">
        <v>6220.3721475099992</v>
      </c>
      <c r="W47" s="372">
        <v>6203.1433134900008</v>
      </c>
      <c r="X47" s="372">
        <v>6285.3557696099997</v>
      </c>
      <c r="Y47" s="372">
        <v>6082.0232772500003</v>
      </c>
      <c r="Z47" s="372">
        <v>4754.6423879500007</v>
      </c>
    </row>
    <row r="48" spans="1:26">
      <c r="A48" s="187" t="s">
        <v>312</v>
      </c>
      <c r="B48" s="188" t="s">
        <v>2</v>
      </c>
      <c r="C48" s="188" t="s">
        <v>3</v>
      </c>
      <c r="D48" s="188" t="s">
        <v>4</v>
      </c>
      <c r="E48" s="188" t="s">
        <v>5</v>
      </c>
      <c r="F48" s="188" t="s">
        <v>6</v>
      </c>
      <c r="G48" s="188" t="s">
        <v>7</v>
      </c>
      <c r="H48" s="188" t="s">
        <v>8</v>
      </c>
      <c r="I48" s="188" t="s">
        <v>9</v>
      </c>
      <c r="J48" s="188" t="s">
        <v>344</v>
      </c>
      <c r="K48" s="188" t="s">
        <v>349</v>
      </c>
      <c r="L48" s="188" t="s">
        <v>356</v>
      </c>
      <c r="M48" s="188" t="s">
        <v>394</v>
      </c>
      <c r="N48" s="188" t="s">
        <v>397</v>
      </c>
      <c r="O48" s="188" t="s">
        <v>409</v>
      </c>
      <c r="P48" s="188" t="s">
        <v>414</v>
      </c>
      <c r="Q48" s="188" t="s">
        <v>420</v>
      </c>
      <c r="R48" s="188" t="s">
        <v>423</v>
      </c>
      <c r="S48" s="188" t="s">
        <v>426</v>
      </c>
      <c r="T48" s="188" t="s">
        <v>509</v>
      </c>
      <c r="U48" s="188" t="s">
        <v>625</v>
      </c>
      <c r="V48" s="188" t="s">
        <v>629</v>
      </c>
      <c r="W48" s="188" t="s">
        <v>641</v>
      </c>
      <c r="X48" s="188" t="s">
        <v>702</v>
      </c>
      <c r="Y48" s="188" t="s">
        <v>716</v>
      </c>
      <c r="Z48" s="188" t="s">
        <v>722</v>
      </c>
    </row>
    <row r="49" spans="1:26" ht="18" customHeight="1">
      <c r="A49" s="187" t="s">
        <v>352</v>
      </c>
      <c r="B49" s="188" t="s">
        <v>11</v>
      </c>
      <c r="C49" s="188" t="s">
        <v>12</v>
      </c>
      <c r="D49" s="188" t="s">
        <v>13</v>
      </c>
      <c r="E49" s="188" t="s">
        <v>14</v>
      </c>
      <c r="F49" s="188" t="s">
        <v>11</v>
      </c>
      <c r="G49" s="188" t="s">
        <v>12</v>
      </c>
      <c r="H49" s="188" t="s">
        <v>13</v>
      </c>
      <c r="I49" s="188" t="s">
        <v>14</v>
      </c>
      <c r="J49" s="188" t="s">
        <v>11</v>
      </c>
      <c r="K49" s="188" t="s">
        <v>12</v>
      </c>
      <c r="L49" s="188" t="s">
        <v>13</v>
      </c>
      <c r="M49" s="188" t="s">
        <v>14</v>
      </c>
      <c r="N49" s="188" t="s">
        <v>11</v>
      </c>
      <c r="O49" s="188" t="s">
        <v>12</v>
      </c>
      <c r="P49" s="188" t="s">
        <v>13</v>
      </c>
      <c r="Q49" s="188" t="s">
        <v>14</v>
      </c>
      <c r="R49" s="188" t="s">
        <v>11</v>
      </c>
      <c r="S49" s="188" t="s">
        <v>12</v>
      </c>
      <c r="T49" s="188" t="s">
        <v>13</v>
      </c>
      <c r="U49" s="188" t="s">
        <v>14</v>
      </c>
      <c r="V49" s="188" t="s">
        <v>11</v>
      </c>
      <c r="W49" s="188" t="s">
        <v>12</v>
      </c>
      <c r="X49" s="188" t="s">
        <v>13</v>
      </c>
      <c r="Y49" s="188" t="s">
        <v>14</v>
      </c>
      <c r="Z49" s="188" t="s">
        <v>11</v>
      </c>
    </row>
    <row r="50" spans="1:26">
      <c r="A50" s="199" t="s">
        <v>324</v>
      </c>
      <c r="B50" s="218">
        <v>7865.1187290199996</v>
      </c>
      <c r="C50" s="218">
        <v>6245.3735436600009</v>
      </c>
      <c r="D50" s="218">
        <v>6254.5765879500004</v>
      </c>
      <c r="E50" s="218">
        <v>6850.4740196500006</v>
      </c>
      <c r="F50" s="218">
        <v>7254.90894071</v>
      </c>
      <c r="G50" s="218">
        <v>7318.1608809900008</v>
      </c>
      <c r="H50" s="218">
        <v>7212.8175144800007</v>
      </c>
      <c r="I50" s="218">
        <v>8203.2748099199998</v>
      </c>
      <c r="J50" s="218">
        <v>8379.6689925999999</v>
      </c>
      <c r="K50" s="218">
        <v>8050.4408079000004</v>
      </c>
      <c r="L50" s="218">
        <v>8399.4232182699998</v>
      </c>
      <c r="M50" s="218">
        <v>8665.9866551599989</v>
      </c>
      <c r="N50" s="218">
        <v>8345.2965821299986</v>
      </c>
      <c r="O50" s="218">
        <v>8344.3669058300002</v>
      </c>
      <c r="P50" s="218">
        <v>8156.9573830999998</v>
      </c>
      <c r="Q50" s="218">
        <v>8723.0961250199998</v>
      </c>
      <c r="R50" s="218">
        <v>8229.8094759300002</v>
      </c>
      <c r="S50" s="218">
        <v>9050.2701586799994</v>
      </c>
      <c r="T50" s="218">
        <v>8827.4575436999985</v>
      </c>
      <c r="U50" s="218">
        <v>8578.417342550003</v>
      </c>
      <c r="V50" s="218">
        <v>10230.992855149998</v>
      </c>
      <c r="W50" s="218">
        <v>10138.069672580001</v>
      </c>
      <c r="X50" s="218">
        <v>10056.735982779999</v>
      </c>
      <c r="Y50" s="218">
        <v>11607.29387965</v>
      </c>
      <c r="Z50" s="218">
        <v>10330.55821078</v>
      </c>
    </row>
    <row r="51" spans="1:26">
      <c r="A51" s="199" t="s">
        <v>325</v>
      </c>
      <c r="B51" s="218">
        <v>-1130.3733481300001</v>
      </c>
      <c r="C51" s="218">
        <v>-1293.45811033</v>
      </c>
      <c r="D51" s="218">
        <v>-1412.0841696</v>
      </c>
      <c r="E51" s="218">
        <v>-1689.92670284</v>
      </c>
      <c r="F51" s="218">
        <v>-1860.4715001900001</v>
      </c>
      <c r="G51" s="218">
        <v>-2019.49665845</v>
      </c>
      <c r="H51" s="218">
        <v>-1863.82033574</v>
      </c>
      <c r="I51" s="218">
        <v>-3128.51389135</v>
      </c>
      <c r="J51" s="218">
        <v>-2659.43430455</v>
      </c>
      <c r="K51" s="218">
        <v>-2251.5563640700002</v>
      </c>
      <c r="L51" s="218">
        <v>-2981.1454762800004</v>
      </c>
      <c r="M51" s="218">
        <v>-4362.0971012199998</v>
      </c>
      <c r="N51" s="218">
        <v>-4105.6373034500002</v>
      </c>
      <c r="O51" s="218">
        <v>-3804.1363704899995</v>
      </c>
      <c r="P51" s="218">
        <v>-4247.25146675</v>
      </c>
      <c r="Q51" s="218">
        <v>-3850.3630580100003</v>
      </c>
      <c r="R51" s="218">
        <v>-4896.0807488199998</v>
      </c>
      <c r="S51" s="218">
        <v>-4461.0042360900006</v>
      </c>
      <c r="T51" s="218">
        <v>-4475.3860598200008</v>
      </c>
      <c r="U51" s="218">
        <v>-4056.1787244700004</v>
      </c>
      <c r="V51" s="218">
        <v>-4656.9859720900004</v>
      </c>
      <c r="W51" s="218">
        <v>-4302.1969462500001</v>
      </c>
      <c r="X51" s="218">
        <v>-4743.09290358</v>
      </c>
      <c r="Y51" s="218">
        <v>-7439.6924877400006</v>
      </c>
      <c r="Z51" s="218">
        <v>-5166.4810180900004</v>
      </c>
    </row>
    <row r="52" spans="1:26" ht="21" customHeight="1">
      <c r="A52" s="199" t="s">
        <v>326</v>
      </c>
      <c r="B52" s="218">
        <v>6734.7453808899991</v>
      </c>
      <c r="C52" s="218">
        <v>4951.9154333300012</v>
      </c>
      <c r="D52" s="218">
        <v>4842.4924183500007</v>
      </c>
      <c r="E52" s="218">
        <v>5160.5473168100007</v>
      </c>
      <c r="F52" s="218">
        <v>5394.4374405199997</v>
      </c>
      <c r="G52" s="218">
        <v>5298.664222540001</v>
      </c>
      <c r="H52" s="218">
        <v>5348.9971787400009</v>
      </c>
      <c r="I52" s="218">
        <v>5074.7609185700003</v>
      </c>
      <c r="J52" s="218">
        <v>5720.2346880499999</v>
      </c>
      <c r="K52" s="218">
        <v>5798.8844438300002</v>
      </c>
      <c r="L52" s="218">
        <v>5418.2777419899994</v>
      </c>
      <c r="M52" s="218">
        <v>4303.8895539399991</v>
      </c>
      <c r="N52" s="218">
        <v>4239.6592786799984</v>
      </c>
      <c r="O52" s="218">
        <v>4540.2305353400006</v>
      </c>
      <c r="P52" s="218">
        <v>3909.7059163499998</v>
      </c>
      <c r="Q52" s="218">
        <v>4872.73306701</v>
      </c>
      <c r="R52" s="218">
        <v>3333.7287271100004</v>
      </c>
      <c r="S52" s="218">
        <v>4589.2659225899988</v>
      </c>
      <c r="T52" s="218">
        <v>4352.0714838799977</v>
      </c>
      <c r="U52" s="218">
        <v>4522.2386180800022</v>
      </c>
      <c r="V52" s="218">
        <v>5574.0068830599976</v>
      </c>
      <c r="W52" s="218">
        <v>5835.8727263300007</v>
      </c>
      <c r="X52" s="218">
        <v>5313.6430791999974</v>
      </c>
      <c r="Y52" s="218">
        <v>4167.6013919099996</v>
      </c>
      <c r="Z52" s="218">
        <v>5164.0771926899997</v>
      </c>
    </row>
    <row r="53" spans="1:26">
      <c r="A53" s="193" t="s">
        <v>312</v>
      </c>
      <c r="B53" s="194" t="s">
        <v>2</v>
      </c>
      <c r="C53" s="194" t="s">
        <v>3</v>
      </c>
      <c r="D53" s="194" t="s">
        <v>4</v>
      </c>
      <c r="E53" s="194" t="s">
        <v>5</v>
      </c>
      <c r="F53" s="194" t="s">
        <v>6</v>
      </c>
      <c r="G53" s="194" t="s">
        <v>7</v>
      </c>
      <c r="H53" s="194" t="s">
        <v>8</v>
      </c>
      <c r="I53" s="194" t="s">
        <v>9</v>
      </c>
      <c r="J53" s="194" t="s">
        <v>344</v>
      </c>
      <c r="K53" s="194" t="s">
        <v>349</v>
      </c>
      <c r="L53" s="194" t="s">
        <v>356</v>
      </c>
      <c r="M53" s="194" t="s">
        <v>394</v>
      </c>
      <c r="N53" s="194" t="s">
        <v>397</v>
      </c>
      <c r="O53" s="194" t="s">
        <v>409</v>
      </c>
      <c r="P53" s="194" t="s">
        <v>414</v>
      </c>
      <c r="Q53" s="194" t="s">
        <v>420</v>
      </c>
      <c r="R53" s="194" t="s">
        <v>423</v>
      </c>
      <c r="S53" s="194" t="s">
        <v>426</v>
      </c>
      <c r="T53" s="194" t="s">
        <v>509</v>
      </c>
      <c r="U53" s="194" t="s">
        <v>625</v>
      </c>
      <c r="V53" s="194" t="s">
        <v>629</v>
      </c>
      <c r="W53" s="194" t="s">
        <v>641</v>
      </c>
      <c r="X53" s="194" t="s">
        <v>702</v>
      </c>
      <c r="Y53" s="194" t="s">
        <v>716</v>
      </c>
      <c r="Z53" s="194" t="s">
        <v>722</v>
      </c>
    </row>
    <row r="54" spans="1:26" ht="20.25" customHeight="1">
      <c r="A54" s="193" t="s">
        <v>327</v>
      </c>
      <c r="B54" s="194" t="s">
        <v>11</v>
      </c>
      <c r="C54" s="194" t="s">
        <v>12</v>
      </c>
      <c r="D54" s="194" t="s">
        <v>13</v>
      </c>
      <c r="E54" s="194" t="s">
        <v>14</v>
      </c>
      <c r="F54" s="194" t="s">
        <v>11</v>
      </c>
      <c r="G54" s="194" t="s">
        <v>12</v>
      </c>
      <c r="H54" s="194" t="s">
        <v>13</v>
      </c>
      <c r="I54" s="194" t="s">
        <v>14</v>
      </c>
      <c r="J54" s="194" t="s">
        <v>11</v>
      </c>
      <c r="K54" s="194" t="s">
        <v>12</v>
      </c>
      <c r="L54" s="194" t="s">
        <v>13</v>
      </c>
      <c r="M54" s="194" t="s">
        <v>14</v>
      </c>
      <c r="N54" s="194" t="s">
        <v>11</v>
      </c>
      <c r="O54" s="194" t="s">
        <v>12</v>
      </c>
      <c r="P54" s="194" t="s">
        <v>13</v>
      </c>
      <c r="Q54" s="194" t="s">
        <v>14</v>
      </c>
      <c r="R54" s="194" t="s">
        <v>11</v>
      </c>
      <c r="S54" s="194" t="s">
        <v>12</v>
      </c>
      <c r="T54" s="194" t="s">
        <v>13</v>
      </c>
      <c r="U54" s="194" t="s">
        <v>14</v>
      </c>
      <c r="V54" s="194" t="s">
        <v>11</v>
      </c>
      <c r="W54" s="194" t="s">
        <v>12</v>
      </c>
      <c r="X54" s="194" t="s">
        <v>13</v>
      </c>
      <c r="Y54" s="194" t="s">
        <v>14</v>
      </c>
      <c r="Z54" s="194" t="s">
        <v>11</v>
      </c>
    </row>
    <row r="55" spans="1:26">
      <c r="A55" s="24" t="s">
        <v>332</v>
      </c>
      <c r="B55" s="217">
        <v>1076.8823768100001</v>
      </c>
      <c r="C55" s="217">
        <v>1049.4740869299999</v>
      </c>
      <c r="D55" s="217">
        <v>1169.44799493</v>
      </c>
      <c r="E55" s="217">
        <v>1048.1585329299999</v>
      </c>
      <c r="F55" s="217">
        <v>861.40617540999995</v>
      </c>
      <c r="G55" s="217">
        <v>697.60222340999997</v>
      </c>
      <c r="H55" s="217">
        <v>894.00764141000002</v>
      </c>
      <c r="I55" s="217">
        <v>1857.5829704099999</v>
      </c>
      <c r="J55" s="217">
        <v>1687.6754334100001</v>
      </c>
      <c r="K55" s="217">
        <v>1470.78265341</v>
      </c>
      <c r="L55" s="217">
        <v>1487.9908834100002</v>
      </c>
      <c r="M55" s="217">
        <v>1458.1728014099999</v>
      </c>
      <c r="N55" s="217">
        <v>1381.6408474100001</v>
      </c>
      <c r="O55" s="217">
        <v>1421.3996634100001</v>
      </c>
      <c r="P55" s="217">
        <v>1125.60441341</v>
      </c>
      <c r="Q55" s="217">
        <v>2169.0290384100008</v>
      </c>
      <c r="R55" s="64">
        <v>2159.7723004199997</v>
      </c>
      <c r="S55" s="217">
        <v>2500.9482574200001</v>
      </c>
      <c r="T55" s="217">
        <v>5186.6280354199998</v>
      </c>
      <c r="U55" s="217">
        <v>5620.213103</v>
      </c>
      <c r="V55" s="217">
        <v>5638.699243</v>
      </c>
      <c r="W55" s="217">
        <v>6660.0203709999996</v>
      </c>
      <c r="X55" s="217">
        <v>7565.6238819999999</v>
      </c>
      <c r="Y55" s="217">
        <v>7317.3082240000003</v>
      </c>
      <c r="Z55" s="217">
        <v>9850.5291030000008</v>
      </c>
    </row>
    <row r="56" spans="1:26">
      <c r="A56" s="24" t="s">
        <v>408</v>
      </c>
      <c r="B56" s="217">
        <v>0</v>
      </c>
      <c r="C56" s="217">
        <v>0</v>
      </c>
      <c r="D56" s="217">
        <v>0</v>
      </c>
      <c r="E56" s="217">
        <v>693.53646500000002</v>
      </c>
      <c r="F56" s="217">
        <v>703.73752422999996</v>
      </c>
      <c r="G56" s="217">
        <v>1346.2333302300001</v>
      </c>
      <c r="H56" s="217">
        <v>1392.59815923</v>
      </c>
      <c r="I56" s="217">
        <v>1347.6189702300001</v>
      </c>
      <c r="J56" s="217">
        <v>1394.2382742300001</v>
      </c>
      <c r="K56" s="217">
        <v>2034.1532002299998</v>
      </c>
      <c r="L56" s="217">
        <v>2104.6374372299997</v>
      </c>
      <c r="M56" s="217">
        <v>2036.5693392300002</v>
      </c>
      <c r="N56" s="217">
        <v>2098.8615482300002</v>
      </c>
      <c r="O56" s="217">
        <v>3011.1860102300002</v>
      </c>
      <c r="P56" s="217">
        <v>3078.7779802300001</v>
      </c>
      <c r="Q56" s="217">
        <v>3713.3731252299999</v>
      </c>
      <c r="R56" s="64">
        <v>3779.5878462400001</v>
      </c>
      <c r="S56" s="217">
        <v>3726.7276062400001</v>
      </c>
      <c r="T56" s="217">
        <v>3790.9467032399998</v>
      </c>
      <c r="U56" s="217">
        <v>3783.0625540000001</v>
      </c>
      <c r="V56" s="217">
        <v>4753.9022670000004</v>
      </c>
      <c r="W56" s="217">
        <v>4796.9291519999997</v>
      </c>
      <c r="X56" s="217">
        <v>5913.787644</v>
      </c>
      <c r="Y56" s="217">
        <v>5334.7979969999997</v>
      </c>
      <c r="Z56" s="217">
        <v>5280.160457</v>
      </c>
    </row>
    <row r="57" spans="1:26">
      <c r="A57" s="24" t="s">
        <v>402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1587.7384650000001</v>
      </c>
      <c r="O57" s="217">
        <v>1690.2848129999998</v>
      </c>
      <c r="P57" s="217">
        <v>1615.0663630000001</v>
      </c>
      <c r="Q57" s="217">
        <v>1712.1159</v>
      </c>
      <c r="R57" s="64">
        <v>1697.242356</v>
      </c>
      <c r="S57" s="217">
        <v>1997.870048</v>
      </c>
      <c r="T57" s="217">
        <v>2060.8534559999998</v>
      </c>
      <c r="U57" s="217">
        <v>2015.919398</v>
      </c>
      <c r="V57" s="217">
        <v>2010.6188119999999</v>
      </c>
      <c r="W57" s="217">
        <v>2047.1898269999999</v>
      </c>
      <c r="X57" s="217">
        <v>2198.3138739999999</v>
      </c>
      <c r="Y57" s="217">
        <v>2088.4499489999998</v>
      </c>
      <c r="Z57" s="217">
        <v>2647.4321559999998</v>
      </c>
    </row>
    <row r="58" spans="1:26">
      <c r="A58" s="24" t="s">
        <v>320</v>
      </c>
      <c r="B58" s="217">
        <v>1140.4370364500001</v>
      </c>
      <c r="C58" s="217">
        <v>2408.2560012399999</v>
      </c>
      <c r="D58" s="217">
        <v>2662.2134402400002</v>
      </c>
      <c r="E58" s="217">
        <v>2913.5627232400002</v>
      </c>
      <c r="F58" s="217">
        <v>3456.7039593099998</v>
      </c>
      <c r="G58" s="217">
        <v>3323.0301133100002</v>
      </c>
      <c r="H58" s="217">
        <v>4157.4006403100002</v>
      </c>
      <c r="I58" s="217">
        <v>4118.6671787900004</v>
      </c>
      <c r="J58" s="217">
        <v>3774.2140532499998</v>
      </c>
      <c r="K58" s="217">
        <v>3328.4537585099997</v>
      </c>
      <c r="L58" s="217">
        <v>3415.68533574</v>
      </c>
      <c r="M58" s="217">
        <v>3444.2653464699997</v>
      </c>
      <c r="N58" s="217">
        <v>1475.4023925200001</v>
      </c>
      <c r="O58" s="217">
        <v>1523.7106869200002</v>
      </c>
      <c r="P58" s="217">
        <v>1464.4146928</v>
      </c>
      <c r="Q58" s="217">
        <v>1542.4953269100004</v>
      </c>
      <c r="R58" s="64">
        <v>1490.3596900599998</v>
      </c>
      <c r="S58" s="217">
        <v>1679.9763170599999</v>
      </c>
      <c r="T58" s="217">
        <v>1829.1192085199998</v>
      </c>
      <c r="U58" s="217">
        <v>2423.4986961199997</v>
      </c>
      <c r="V58" s="217">
        <v>1851.5931085999998</v>
      </c>
      <c r="W58" s="217">
        <v>1935.7156791800001</v>
      </c>
      <c r="X58" s="217">
        <v>2064.7924130000001</v>
      </c>
      <c r="Y58" s="217">
        <v>2019.4298902999999</v>
      </c>
      <c r="Z58" s="217">
        <v>1415.69390602</v>
      </c>
    </row>
    <row r="59" spans="1:26">
      <c r="A59" s="24" t="s">
        <v>720</v>
      </c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64"/>
      <c r="S59" s="217"/>
      <c r="T59" s="217"/>
      <c r="U59" s="217"/>
      <c r="V59" s="217"/>
      <c r="W59" s="217"/>
      <c r="X59" s="217"/>
      <c r="Y59" s="217">
        <v>1993.0305699999999</v>
      </c>
      <c r="Z59" s="217">
        <v>2005.0160390000001</v>
      </c>
    </row>
    <row r="60" spans="1:26">
      <c r="A60" s="24" t="s">
        <v>316</v>
      </c>
      <c r="B60" s="217">
        <v>791.66390295999997</v>
      </c>
      <c r="C60" s="217">
        <v>791.25264211000012</v>
      </c>
      <c r="D60" s="217">
        <v>812.3251501100001</v>
      </c>
      <c r="E60" s="217">
        <v>789.95645811000009</v>
      </c>
      <c r="F60" s="217">
        <v>816.67460533999997</v>
      </c>
      <c r="G60" s="217">
        <v>818.32995133999987</v>
      </c>
      <c r="H60" s="217">
        <v>846.98489433999998</v>
      </c>
      <c r="I60" s="217">
        <v>824.29000533999999</v>
      </c>
      <c r="J60" s="217">
        <v>856.80305934</v>
      </c>
      <c r="K60" s="217">
        <v>853.74298034000003</v>
      </c>
      <c r="L60" s="217">
        <v>882.47825634000003</v>
      </c>
      <c r="M60" s="217">
        <v>849.00758234000011</v>
      </c>
      <c r="N60" s="217">
        <v>874.36353634000011</v>
      </c>
      <c r="O60" s="217">
        <v>864.92458334000003</v>
      </c>
      <c r="P60" s="217">
        <v>884.46915534000004</v>
      </c>
      <c r="Q60" s="217">
        <v>801.41441933999999</v>
      </c>
      <c r="R60" s="64">
        <v>819.10241333999988</v>
      </c>
      <c r="S60" s="217">
        <v>823.14964833999989</v>
      </c>
      <c r="T60" s="217">
        <v>842.19381334000002</v>
      </c>
      <c r="U60" s="217">
        <v>419.011662</v>
      </c>
      <c r="V60" s="217">
        <v>430.25622800000002</v>
      </c>
      <c r="W60" s="217">
        <v>442.04346399999997</v>
      </c>
      <c r="X60" s="217">
        <v>450.87577399999998</v>
      </c>
      <c r="Y60" s="217">
        <v>1121.2562459999999</v>
      </c>
      <c r="Z60" s="217">
        <v>1115.177743</v>
      </c>
    </row>
    <row r="61" spans="1:26">
      <c r="A61" s="24" t="s">
        <v>330</v>
      </c>
      <c r="B61" s="217">
        <v>0</v>
      </c>
      <c r="C61" s="217">
        <v>0</v>
      </c>
      <c r="D61" s="217">
        <v>0</v>
      </c>
      <c r="E61" s="217">
        <v>214.25767300000001</v>
      </c>
      <c r="F61" s="217">
        <v>361.30523599999998</v>
      </c>
      <c r="G61" s="217">
        <v>364.96044700000004</v>
      </c>
      <c r="H61" s="217">
        <v>670.88806599999998</v>
      </c>
      <c r="I61" s="217">
        <v>676.82334400000002</v>
      </c>
      <c r="J61" s="217">
        <v>629.33809099999996</v>
      </c>
      <c r="K61" s="217">
        <v>560.23571100000004</v>
      </c>
      <c r="L61" s="217">
        <v>599.39369600000009</v>
      </c>
      <c r="M61" s="217">
        <v>560.56878799999993</v>
      </c>
      <c r="N61" s="217">
        <v>554.74989500000004</v>
      </c>
      <c r="O61" s="217">
        <v>620.23428899999999</v>
      </c>
      <c r="P61" s="217">
        <v>617.37265600000001</v>
      </c>
      <c r="Q61" s="217">
        <v>649.70975499999997</v>
      </c>
      <c r="R61" s="64">
        <v>671.22145999999998</v>
      </c>
      <c r="S61" s="217">
        <v>754.30942800000003</v>
      </c>
      <c r="T61" s="217">
        <v>781.88015099999996</v>
      </c>
      <c r="U61" s="217">
        <v>739.352304</v>
      </c>
      <c r="V61" s="217">
        <v>730.92532900000003</v>
      </c>
      <c r="W61" s="217">
        <v>730.09461399999998</v>
      </c>
      <c r="X61" s="217">
        <v>762.99666200000001</v>
      </c>
      <c r="Y61" s="217">
        <v>754.53826100000003</v>
      </c>
      <c r="Z61" s="217">
        <v>956.41946700000005</v>
      </c>
    </row>
    <row r="62" spans="1:26">
      <c r="A62" s="24" t="s">
        <v>331</v>
      </c>
      <c r="B62" s="217">
        <v>812.64610094</v>
      </c>
      <c r="C62" s="217">
        <v>982.02075540999999</v>
      </c>
      <c r="D62" s="217">
        <v>1125.75995541</v>
      </c>
      <c r="E62" s="217">
        <v>1377.92821841</v>
      </c>
      <c r="F62" s="217">
        <v>1482.7464419400001</v>
      </c>
      <c r="G62" s="217">
        <v>1515.91365694</v>
      </c>
      <c r="H62" s="217">
        <v>1530.8687459400001</v>
      </c>
      <c r="I62" s="217">
        <v>1577.1869839399999</v>
      </c>
      <c r="J62" s="217">
        <v>1484.6043879399999</v>
      </c>
      <c r="K62" s="217">
        <v>1457.3241259400002</v>
      </c>
      <c r="L62" s="217">
        <v>1372.2746589400001</v>
      </c>
      <c r="M62" s="217">
        <v>1356.04395494</v>
      </c>
      <c r="N62" s="217">
        <v>1262.6306799399999</v>
      </c>
      <c r="O62" s="217">
        <v>1233.20066294</v>
      </c>
      <c r="P62" s="217">
        <v>1125.2077529399999</v>
      </c>
      <c r="Q62" s="217">
        <v>1080.58417994</v>
      </c>
      <c r="R62" s="64">
        <v>988.95001792000016</v>
      </c>
      <c r="S62" s="217">
        <v>845.37189592000004</v>
      </c>
      <c r="T62" s="217">
        <v>774.43126491999999</v>
      </c>
      <c r="U62" s="217">
        <v>742.11190799999997</v>
      </c>
      <c r="V62" s="217">
        <v>585.90842399999997</v>
      </c>
      <c r="W62" s="217">
        <v>557.12249399999996</v>
      </c>
      <c r="X62" s="217">
        <v>495.27412399999997</v>
      </c>
      <c r="Y62" s="217">
        <v>560.37722599999995</v>
      </c>
      <c r="Z62" s="217">
        <v>547.24290199999996</v>
      </c>
    </row>
    <row r="63" spans="1:26">
      <c r="A63" s="24" t="s">
        <v>329</v>
      </c>
      <c r="B63" s="217">
        <v>50.245962590000005</v>
      </c>
      <c r="C63" s="217">
        <v>50.921168219999998</v>
      </c>
      <c r="D63" s="217">
        <v>72.501230219999997</v>
      </c>
      <c r="E63" s="217">
        <v>27.420339219999999</v>
      </c>
      <c r="F63" s="217">
        <v>67.108243219999991</v>
      </c>
      <c r="G63" s="217">
        <v>95.984514219999994</v>
      </c>
      <c r="H63" s="217">
        <v>129.85472222000001</v>
      </c>
      <c r="I63" s="217">
        <v>61.598958219999993</v>
      </c>
      <c r="J63" s="217">
        <v>62.651103219999996</v>
      </c>
      <c r="K63" s="217">
        <v>2.2000000000000001E-7</v>
      </c>
      <c r="L63" s="217">
        <v>-7.7999999999999994E-7</v>
      </c>
      <c r="M63" s="217">
        <v>-7.7999999999999994E-7</v>
      </c>
      <c r="N63" s="217">
        <v>-7.7999999999999994E-7</v>
      </c>
      <c r="O63" s="217">
        <v>-7.7999999999999994E-7</v>
      </c>
      <c r="P63" s="217">
        <v>-7.7999999999999994E-7</v>
      </c>
      <c r="Q63" s="217">
        <v>-7.7999999999999994E-7</v>
      </c>
      <c r="R63" s="64">
        <v>-7.7999999999999994E-7</v>
      </c>
      <c r="S63" s="217">
        <v>354.19387022000001</v>
      </c>
      <c r="T63" s="217">
        <v>359.55094522000002</v>
      </c>
      <c r="U63" s="217">
        <v>364.98904599999997</v>
      </c>
      <c r="V63" s="217">
        <v>370.38850400000001</v>
      </c>
      <c r="W63" s="217">
        <v>375.92917299999999</v>
      </c>
      <c r="X63" s="217">
        <v>381.61498799999998</v>
      </c>
      <c r="Y63" s="217">
        <v>387.38679999999999</v>
      </c>
      <c r="Z63" s="217">
        <v>0</v>
      </c>
    </row>
    <row r="64" spans="1:26">
      <c r="A64" s="24" t="s">
        <v>322</v>
      </c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64"/>
      <c r="S64" s="217"/>
      <c r="T64" s="217"/>
      <c r="U64" s="217"/>
      <c r="V64" s="217"/>
      <c r="W64" s="217"/>
      <c r="X64" s="217"/>
      <c r="Y64" s="217">
        <v>93.536173000000005</v>
      </c>
      <c r="Z64" s="217">
        <v>88.078557000000004</v>
      </c>
    </row>
    <row r="65" spans="1:31">
      <c r="A65" s="24" t="s">
        <v>321</v>
      </c>
      <c r="B65" s="217">
        <v>643.62310563000005</v>
      </c>
      <c r="C65" s="217">
        <v>745.84442603000002</v>
      </c>
      <c r="D65" s="217">
        <v>766.76790402999995</v>
      </c>
      <c r="E65" s="217">
        <v>773.8205630299999</v>
      </c>
      <c r="F65" s="217">
        <v>717.16755242999989</v>
      </c>
      <c r="G65" s="217">
        <v>724.09690042999989</v>
      </c>
      <c r="H65" s="217">
        <v>749.76054642999998</v>
      </c>
      <c r="I65" s="217">
        <v>757.21417242999996</v>
      </c>
      <c r="J65" s="217">
        <v>264.88166642999994</v>
      </c>
      <c r="K65" s="217">
        <v>255.96236742999997</v>
      </c>
      <c r="L65" s="217">
        <v>265.47138842999993</v>
      </c>
      <c r="M65" s="217">
        <v>255.81216742999999</v>
      </c>
      <c r="N65" s="217">
        <v>264.12581042999994</v>
      </c>
      <c r="O65" s="217">
        <v>254.55590142999998</v>
      </c>
      <c r="P65" s="217">
        <v>260.71741342999997</v>
      </c>
      <c r="Q65" s="217">
        <v>253.04702243</v>
      </c>
      <c r="R65" s="64">
        <v>257.35465241999998</v>
      </c>
      <c r="S65" s="217">
        <v>252.77684442</v>
      </c>
      <c r="T65" s="217">
        <v>257.06765041999995</v>
      </c>
      <c r="U65" s="217">
        <v>168.476316</v>
      </c>
      <c r="V65" s="217">
        <v>171.20514900000001</v>
      </c>
      <c r="W65" s="217">
        <v>168.476315</v>
      </c>
      <c r="X65" s="217">
        <v>171.26278199999999</v>
      </c>
      <c r="Y65" s="217">
        <v>84.028531999999998</v>
      </c>
      <c r="Z65" s="217">
        <v>84.941441999999995</v>
      </c>
    </row>
    <row r="66" spans="1:31">
      <c r="A66" s="24" t="s">
        <v>318</v>
      </c>
      <c r="B66" s="217">
        <v>108.78372468000001</v>
      </c>
      <c r="C66" s="217">
        <v>98.131977510000013</v>
      </c>
      <c r="D66" s="217">
        <v>85.574636510000005</v>
      </c>
      <c r="E66" s="217">
        <v>87.703680509999998</v>
      </c>
      <c r="F66" s="217">
        <v>93.837901509999995</v>
      </c>
      <c r="G66" s="217">
        <v>93.661091509999991</v>
      </c>
      <c r="H66" s="217">
        <v>97.477557509999983</v>
      </c>
      <c r="I66" s="217">
        <v>94.728170509999984</v>
      </c>
      <c r="J66" s="217">
        <v>90.939223509999991</v>
      </c>
      <c r="K66" s="217">
        <v>145.95066650999999</v>
      </c>
      <c r="L66" s="217">
        <v>138.68434951</v>
      </c>
      <c r="M66" s="217">
        <v>136.15200050999999</v>
      </c>
      <c r="N66" s="217">
        <v>126.63216650999999</v>
      </c>
      <c r="O66" s="217">
        <v>123.45192351</v>
      </c>
      <c r="P66" s="217">
        <v>114.02186450999999</v>
      </c>
      <c r="Q66" s="217">
        <v>110.78412650999999</v>
      </c>
      <c r="R66" s="64">
        <v>101.30434023999999</v>
      </c>
      <c r="S66" s="217">
        <v>92.837868240000006</v>
      </c>
      <c r="T66" s="217">
        <v>84.976895240000019</v>
      </c>
      <c r="U66" s="217">
        <v>83.366339999999994</v>
      </c>
      <c r="V66" s="217">
        <v>75.878350999999995</v>
      </c>
      <c r="W66" s="217">
        <v>74.146398000000005</v>
      </c>
      <c r="X66" s="217">
        <v>66.869341000000006</v>
      </c>
      <c r="Y66" s="217">
        <v>65.077455</v>
      </c>
      <c r="Z66" s="217">
        <v>57.461419999999997</v>
      </c>
    </row>
    <row r="67" spans="1:31">
      <c r="A67" s="24" t="s">
        <v>398</v>
      </c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64"/>
      <c r="S67" s="217"/>
      <c r="T67" s="217"/>
      <c r="U67" s="217"/>
      <c r="V67" s="217"/>
      <c r="W67" s="217"/>
      <c r="X67" s="217"/>
      <c r="Y67" s="217">
        <v>42.584386000000002</v>
      </c>
      <c r="Z67" s="217">
        <v>54.777847000000001</v>
      </c>
    </row>
    <row r="68" spans="1:31">
      <c r="A68" s="24" t="s">
        <v>317</v>
      </c>
      <c r="B68" s="217">
        <v>1319.91682629</v>
      </c>
      <c r="C68" s="217">
        <v>1270.4999605</v>
      </c>
      <c r="D68" s="217">
        <v>1224.7935665</v>
      </c>
      <c r="E68" s="217">
        <v>1584.8520684999999</v>
      </c>
      <c r="F68" s="217">
        <v>1131.0459482200001</v>
      </c>
      <c r="G68" s="217">
        <v>1081.6725052199999</v>
      </c>
      <c r="H68" s="217">
        <v>1040.8464972199999</v>
      </c>
      <c r="I68" s="217">
        <v>992.11928921999993</v>
      </c>
      <c r="J68" s="217">
        <v>943.68857921999995</v>
      </c>
      <c r="K68" s="217">
        <v>896.09916721999991</v>
      </c>
      <c r="L68" s="217">
        <v>850.75076821999994</v>
      </c>
      <c r="M68" s="217">
        <v>805.51786522000009</v>
      </c>
      <c r="N68" s="217">
        <v>759.05635222000001</v>
      </c>
      <c r="O68" s="217">
        <v>713.68265221999991</v>
      </c>
      <c r="P68" s="217">
        <v>667.97464722000007</v>
      </c>
      <c r="Q68" s="217">
        <v>622.98734822000006</v>
      </c>
      <c r="R68" s="64">
        <v>576.94937923999998</v>
      </c>
      <c r="S68" s="217">
        <v>414.82383623999999</v>
      </c>
      <c r="T68" s="217">
        <v>388.07232024000001</v>
      </c>
      <c r="U68" s="217">
        <v>361.862257</v>
      </c>
      <c r="V68" s="217">
        <v>49.800784</v>
      </c>
      <c r="W68" s="217">
        <v>40.170440999999997</v>
      </c>
      <c r="X68" s="217">
        <v>30.554352999999999</v>
      </c>
      <c r="Y68" s="217">
        <v>20.935880000000001</v>
      </c>
      <c r="Z68" s="217">
        <v>11.31343</v>
      </c>
    </row>
    <row r="69" spans="1:31">
      <c r="A69" s="24" t="s">
        <v>319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64"/>
      <c r="S69" s="217"/>
      <c r="T69" s="217"/>
      <c r="U69" s="217"/>
      <c r="V69" s="217"/>
      <c r="W69" s="217"/>
      <c r="X69" s="217"/>
      <c r="Y69" s="217">
        <v>0.32826699999999998</v>
      </c>
      <c r="Z69" s="217">
        <v>3.5501830000000001</v>
      </c>
    </row>
    <row r="70" spans="1:31">
      <c r="A70" s="24" t="s">
        <v>328</v>
      </c>
      <c r="B70" s="217">
        <v>1E-8</v>
      </c>
      <c r="C70" s="217">
        <v>440.93300605000002</v>
      </c>
      <c r="D70" s="217">
        <v>860.11118404999991</v>
      </c>
      <c r="E70" s="217">
        <v>534.00451405000001</v>
      </c>
      <c r="F70" s="217">
        <v>1.0500000000000001E-6</v>
      </c>
      <c r="G70" s="217">
        <v>1.0500000000000001E-6</v>
      </c>
      <c r="H70" s="217">
        <v>1.0500000000000001E-6</v>
      </c>
      <c r="I70" s="217">
        <v>1.0500000000000001E-6</v>
      </c>
      <c r="J70" s="217">
        <v>1.0500000000000001E-6</v>
      </c>
      <c r="K70" s="217">
        <v>1.0500000000000001E-6</v>
      </c>
      <c r="L70" s="217">
        <v>1.0500000000000001E-6</v>
      </c>
      <c r="M70" s="217">
        <v>1.0500000000000001E-6</v>
      </c>
      <c r="N70" s="217">
        <v>1.0500000000000001E-6</v>
      </c>
      <c r="O70" s="217">
        <v>1.0500000000000001E-6</v>
      </c>
      <c r="P70" s="217">
        <v>1.0500000000000001E-6</v>
      </c>
      <c r="Q70" s="217">
        <v>2.0499999999999999E-6</v>
      </c>
      <c r="R70" s="64">
        <v>2.04E-6</v>
      </c>
      <c r="S70" s="217">
        <v>193.29966403999998</v>
      </c>
      <c r="T70" s="217">
        <v>805.11573704</v>
      </c>
      <c r="U70" s="217">
        <v>967.86082599999997</v>
      </c>
      <c r="V70" s="217">
        <v>0</v>
      </c>
      <c r="W70" s="217">
        <v>0</v>
      </c>
      <c r="X70" s="217">
        <v>0</v>
      </c>
      <c r="Y70" s="217">
        <v>0</v>
      </c>
      <c r="Z70" s="217">
        <v>880.42283199999997</v>
      </c>
    </row>
    <row r="71" spans="1:31">
      <c r="A71" s="24" t="s">
        <v>314</v>
      </c>
      <c r="B71" s="217">
        <v>4.1879589999999994E-2</v>
      </c>
      <c r="C71" s="217">
        <v>5.8999999999999996E-7</v>
      </c>
      <c r="D71" s="217">
        <v>5.8999999999999996E-7</v>
      </c>
      <c r="E71" s="217">
        <v>5.8999999999999996E-7</v>
      </c>
      <c r="F71" s="217">
        <v>5.8999999999999996E-7</v>
      </c>
      <c r="G71" s="217">
        <v>5.8999999999999996E-7</v>
      </c>
      <c r="H71" s="217">
        <v>5.8999999999999996E-7</v>
      </c>
      <c r="I71" s="217">
        <v>5.8999999999999996E-7</v>
      </c>
      <c r="J71" s="217">
        <v>5.8999999999999996E-7</v>
      </c>
      <c r="K71" s="217">
        <v>5.8999999999999996E-7</v>
      </c>
      <c r="L71" s="217">
        <v>5.8999999999999996E-7</v>
      </c>
      <c r="M71" s="217">
        <v>5.8999999999999996E-7</v>
      </c>
      <c r="N71" s="217">
        <v>5.8999999999999996E-7</v>
      </c>
      <c r="O71" s="217">
        <v>5.8999999999999996E-7</v>
      </c>
      <c r="P71" s="217">
        <v>5.8999999999999996E-7</v>
      </c>
      <c r="Q71" s="217">
        <v>5.8999999999999996E-7</v>
      </c>
      <c r="R71" s="64">
        <v>5.7999999999999995E-7</v>
      </c>
      <c r="S71" s="217">
        <v>5.7999999999999995E-7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</row>
    <row r="72" spans="1:31">
      <c r="A72" s="24" t="s">
        <v>406</v>
      </c>
      <c r="B72" s="217">
        <v>916.03</v>
      </c>
      <c r="C72" s="217">
        <v>907.79200000000003</v>
      </c>
      <c r="D72" s="217">
        <v>992.90599999999995</v>
      </c>
      <c r="E72" s="217">
        <v>1094.7529999999999</v>
      </c>
      <c r="F72" s="217">
        <v>1291.4776653200001</v>
      </c>
      <c r="G72" s="217">
        <v>1271.6541563199999</v>
      </c>
      <c r="H72" s="217">
        <v>1601.69131032</v>
      </c>
      <c r="I72" s="217">
        <v>1602.6905493199999</v>
      </c>
      <c r="J72" s="217">
        <v>732.98695032000001</v>
      </c>
      <c r="K72" s="217">
        <v>673.46991932000003</v>
      </c>
      <c r="L72" s="217">
        <v>670.00914732000001</v>
      </c>
      <c r="M72" s="217">
        <v>684.30991832000007</v>
      </c>
      <c r="N72" s="217">
        <v>3.2000000000000001E-7</v>
      </c>
      <c r="O72" s="217">
        <v>3.2000000000000001E-7</v>
      </c>
      <c r="P72" s="217">
        <v>3.2000000000000001E-7</v>
      </c>
      <c r="Q72" s="217">
        <v>3.2000000000000001E-7</v>
      </c>
      <c r="R72" s="64">
        <v>3.2000000000000001E-7</v>
      </c>
      <c r="S72" s="217">
        <v>3.2000000000000001E-7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</row>
    <row r="73" spans="1:31">
      <c r="A73" s="24" t="s">
        <v>405</v>
      </c>
      <c r="B73" s="217">
        <v>0</v>
      </c>
      <c r="C73" s="217">
        <v>2.0000000000000002E-7</v>
      </c>
      <c r="D73" s="217">
        <v>2.0000000000000002E-7</v>
      </c>
      <c r="E73" s="217">
        <v>69.132835200000002</v>
      </c>
      <c r="F73" s="217">
        <v>100.26843220000001</v>
      </c>
      <c r="G73" s="217">
        <v>95.112012200000009</v>
      </c>
      <c r="H73" s="217">
        <v>2.0000000000000002E-7</v>
      </c>
      <c r="I73" s="217">
        <v>2.0000000000000002E-7</v>
      </c>
      <c r="J73" s="217">
        <v>2.0000000000000002E-7</v>
      </c>
      <c r="K73" s="217">
        <v>2.0000000000000002E-7</v>
      </c>
      <c r="L73" s="217">
        <v>2.0000000000000002E-7</v>
      </c>
      <c r="M73" s="217">
        <v>77.254891200000003</v>
      </c>
      <c r="N73" s="217">
        <v>2.0000000000000002E-7</v>
      </c>
      <c r="O73" s="217">
        <v>2.0000000000000002E-7</v>
      </c>
      <c r="P73" s="217">
        <v>2.0000000000000002E-7</v>
      </c>
      <c r="Q73" s="217">
        <v>2.0000000000000002E-7</v>
      </c>
      <c r="R73" s="64">
        <v>2.0000000000000002E-7</v>
      </c>
      <c r="S73" s="217">
        <v>2.0000000000000002E-7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B73" s="328"/>
    </row>
    <row r="74" spans="1:31">
      <c r="A74" s="24" t="s">
        <v>313</v>
      </c>
      <c r="B74" s="217">
        <v>-45.807999999999979</v>
      </c>
      <c r="C74" s="217">
        <v>-58.419000000000025</v>
      </c>
      <c r="D74" s="217">
        <v>-28.588000000000005</v>
      </c>
      <c r="E74" s="217">
        <v>-22.516000000000048</v>
      </c>
      <c r="F74" s="217">
        <v>-480.94061099999999</v>
      </c>
      <c r="G74" s="217">
        <v>-358.51197100000002</v>
      </c>
      <c r="H74" s="217">
        <v>-1017.8248170000002</v>
      </c>
      <c r="I74" s="217">
        <v>-1193.4165076199999</v>
      </c>
      <c r="J74" s="217">
        <v>-722.86183373999984</v>
      </c>
      <c r="K74" s="217">
        <v>-67.205213529999924</v>
      </c>
      <c r="L74" s="217">
        <v>47.457360569999992</v>
      </c>
      <c r="M74" s="217">
        <v>-138.37368396000011</v>
      </c>
      <c r="N74" s="217">
        <v>265.54069776000006</v>
      </c>
      <c r="O74" s="217">
        <v>84.053427150000005</v>
      </c>
      <c r="P74" s="217">
        <v>140.36833657999998</v>
      </c>
      <c r="Q74" s="217">
        <v>-75.824602779999992</v>
      </c>
      <c r="R74" s="64">
        <v>-74.171480260000038</v>
      </c>
      <c r="S74" s="217">
        <v>-442.86858714000016</v>
      </c>
      <c r="T74" s="217">
        <v>-911.10826422000014</v>
      </c>
      <c r="U74" s="217">
        <v>-770.07242127999996</v>
      </c>
      <c r="V74" s="217">
        <v>-821.91681424000001</v>
      </c>
      <c r="W74" s="217">
        <v>-885.0474081399999</v>
      </c>
      <c r="X74" s="217">
        <v>-1386.1452028400001</v>
      </c>
      <c r="Y74" s="217">
        <v>-1010.0678277200002</v>
      </c>
      <c r="Z74" s="217">
        <v>-3369.9340000000007</v>
      </c>
      <c r="AB74" s="328"/>
      <c r="AC74" s="328"/>
      <c r="AD74" s="328"/>
      <c r="AE74" s="416"/>
    </row>
    <row r="75" spans="1:31" ht="15" customHeight="1">
      <c r="A75" s="24" t="s">
        <v>407</v>
      </c>
      <c r="B75" s="217">
        <v>801.78790000000004</v>
      </c>
      <c r="C75" s="217">
        <v>-1.2039</v>
      </c>
      <c r="D75" s="217">
        <v>-1.4839</v>
      </c>
      <c r="E75" s="217">
        <v>-1.4830000000000001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</row>
    <row r="76" spans="1:31" ht="19.5" customHeight="1">
      <c r="A76" s="24" t="s">
        <v>315</v>
      </c>
      <c r="B76" s="217">
        <v>-23.419352279999998</v>
      </c>
      <c r="C76" s="217">
        <v>-31.80187016</v>
      </c>
      <c r="D76" s="217">
        <v>-31.081533160000003</v>
      </c>
      <c r="E76" s="217">
        <v>-44.110809160000002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B76" s="328"/>
    </row>
    <row r="77" spans="1:31">
      <c r="A77" s="227" t="s">
        <v>333</v>
      </c>
      <c r="B77" s="228">
        <v>7592.8314636700006</v>
      </c>
      <c r="C77" s="228">
        <v>8653.7012546300011</v>
      </c>
      <c r="D77" s="228">
        <v>9711.2476296299992</v>
      </c>
      <c r="E77" s="228">
        <v>11140.97726263</v>
      </c>
      <c r="F77" s="228">
        <v>10602.539075769999</v>
      </c>
      <c r="G77" s="228">
        <v>11069.738932769998</v>
      </c>
      <c r="H77" s="228">
        <v>12094.553965769999</v>
      </c>
      <c r="I77" s="228">
        <v>12717.104086630001</v>
      </c>
      <c r="J77" s="228">
        <v>11199.158989969997</v>
      </c>
      <c r="K77" s="228">
        <v>11608.969338439998</v>
      </c>
      <c r="L77" s="228">
        <v>11834.833282769998</v>
      </c>
      <c r="M77" s="228">
        <v>11525.300971969997</v>
      </c>
      <c r="N77" s="228">
        <v>10650.74239274</v>
      </c>
      <c r="O77" s="228">
        <v>11540.684614529999</v>
      </c>
      <c r="P77" s="228">
        <v>11093.99527684</v>
      </c>
      <c r="Q77" s="228">
        <v>12579.715641590003</v>
      </c>
      <c r="R77" s="341">
        <v>12467.672977979999</v>
      </c>
      <c r="S77" s="341">
        <v>13193.4166981</v>
      </c>
      <c r="T77" s="341">
        <v>16249.727917480002</v>
      </c>
      <c r="U77" s="341">
        <v>16919.651988839996</v>
      </c>
      <c r="V77" s="341">
        <v>15847.261723360001</v>
      </c>
      <c r="W77" s="341">
        <v>16942.810661040003</v>
      </c>
      <c r="X77" s="341">
        <v>18716.806542159997</v>
      </c>
      <c r="Y77" s="341">
        <v>20872.998028580001</v>
      </c>
      <c r="Z77" s="341">
        <v>21628.283484020005</v>
      </c>
    </row>
    <row r="78" spans="1:31">
      <c r="A78" s="227" t="s">
        <v>334</v>
      </c>
      <c r="B78" s="228">
        <v>3796.4157318350003</v>
      </c>
      <c r="C78" s="228">
        <v>4326.8506273150006</v>
      </c>
      <c r="D78" s="228">
        <v>4855.6238148149996</v>
      </c>
      <c r="E78" s="228">
        <v>5570.488631315</v>
      </c>
      <c r="F78" s="228">
        <v>5301.2695378849994</v>
      </c>
      <c r="G78" s="228">
        <v>5534.8694663849992</v>
      </c>
      <c r="H78" s="228">
        <v>6047.2769828849996</v>
      </c>
      <c r="I78" s="228">
        <v>6358.5520433150004</v>
      </c>
      <c r="J78" s="228">
        <v>5599.5794949849987</v>
      </c>
      <c r="K78" s="228">
        <v>5804.484669219999</v>
      </c>
      <c r="L78" s="228">
        <v>5917.4166413849989</v>
      </c>
      <c r="M78" s="228">
        <v>5762.6504859849983</v>
      </c>
      <c r="N78" s="228">
        <v>5325.3711963699998</v>
      </c>
      <c r="O78" s="228">
        <v>5770.3423072649994</v>
      </c>
      <c r="P78" s="228">
        <v>5546.9976384199999</v>
      </c>
      <c r="Q78" s="228">
        <v>6289.8578207950013</v>
      </c>
      <c r="R78" s="341">
        <v>6233.8364889899995</v>
      </c>
      <c r="S78" s="341">
        <v>6596.7083490499999</v>
      </c>
      <c r="T78" s="341">
        <v>8124.8639587400012</v>
      </c>
      <c r="U78" s="341">
        <v>8459.8259944199981</v>
      </c>
      <c r="V78" s="341">
        <v>7923.6308616800006</v>
      </c>
      <c r="W78" s="341">
        <v>8471.4053305200014</v>
      </c>
      <c r="X78" s="341">
        <v>9358.4032710799984</v>
      </c>
      <c r="Y78" s="341">
        <v>10436.499014290001</v>
      </c>
      <c r="Z78" s="341">
        <v>10814.141742010002</v>
      </c>
    </row>
    <row r="79" spans="1:31" ht="21" customHeight="1">
      <c r="A79" s="227" t="s">
        <v>335</v>
      </c>
      <c r="B79" s="228">
        <v>-1168.8105</v>
      </c>
      <c r="C79" s="228">
        <v>-927.74599999999998</v>
      </c>
      <c r="D79" s="228">
        <v>-879.36699999999996</v>
      </c>
      <c r="E79" s="228">
        <v>-1408.71</v>
      </c>
      <c r="F79" s="228">
        <v>-2014.115</v>
      </c>
      <c r="G79" s="228">
        <v>-1942.3195000000001</v>
      </c>
      <c r="H79" s="228">
        <v>-1824.4425000000001</v>
      </c>
      <c r="I79" s="228">
        <v>-1940.6875</v>
      </c>
      <c r="J79" s="228">
        <v>-2186.3159999999998</v>
      </c>
      <c r="K79" s="228">
        <v>-2072.8105</v>
      </c>
      <c r="L79" s="228">
        <v>-2164.152</v>
      </c>
      <c r="M79" s="228">
        <v>-1772.364</v>
      </c>
      <c r="N79" s="228">
        <v>-1977.7004999999999</v>
      </c>
      <c r="O79" s="228">
        <v>-2221.9375</v>
      </c>
      <c r="P79" s="228">
        <v>-1222.1685</v>
      </c>
      <c r="Q79" s="228">
        <v>-1645.6234999999999</v>
      </c>
      <c r="R79" s="341">
        <v>-2371.0565000000001</v>
      </c>
      <c r="S79" s="341">
        <v>-1521.5854999999999</v>
      </c>
      <c r="T79" s="341">
        <v>-2208.8779999999997</v>
      </c>
      <c r="U79" s="341">
        <v>-1896.318</v>
      </c>
      <c r="V79" s="341">
        <v>-3004.2249999999999</v>
      </c>
      <c r="W79" s="341">
        <v>-2319.9814999999999</v>
      </c>
      <c r="X79" s="341">
        <v>-2457.9544999999998</v>
      </c>
      <c r="Y79" s="341">
        <v>-2008.7574999999999</v>
      </c>
      <c r="Z79" s="341">
        <v>-4320.4025000000001</v>
      </c>
    </row>
    <row r="80" spans="1:31">
      <c r="A80" s="227" t="s">
        <v>336</v>
      </c>
      <c r="B80" s="228">
        <v>2627.6052318350003</v>
      </c>
      <c r="C80" s="228">
        <v>3399.1046273150005</v>
      </c>
      <c r="D80" s="228">
        <v>3976.2568148149994</v>
      </c>
      <c r="E80" s="228">
        <v>4161.778631315</v>
      </c>
      <c r="F80" s="228">
        <v>3287.1545378849996</v>
      </c>
      <c r="G80" s="312">
        <v>3592.5499663849992</v>
      </c>
      <c r="H80" s="228">
        <v>4222.8344828849995</v>
      </c>
      <c r="I80" s="228">
        <v>4417.8645433150004</v>
      </c>
      <c r="J80" s="228">
        <v>3413.2634949849989</v>
      </c>
      <c r="K80" s="312">
        <v>3731.6741692199989</v>
      </c>
      <c r="L80" s="228">
        <v>3753.2646413849989</v>
      </c>
      <c r="M80" s="228">
        <v>3990.2864859849983</v>
      </c>
      <c r="N80" s="228">
        <v>3347.6706963699999</v>
      </c>
      <c r="O80" s="312">
        <v>3548.4048072649994</v>
      </c>
      <c r="P80" s="228">
        <v>4324.8291384200002</v>
      </c>
      <c r="Q80" s="228">
        <v>4644.2343207950016</v>
      </c>
      <c r="R80" s="341">
        <v>3862.7799889899993</v>
      </c>
      <c r="S80" s="341">
        <v>5075.1228490499998</v>
      </c>
      <c r="T80" s="341">
        <v>5915.9859587400015</v>
      </c>
      <c r="U80" s="341">
        <v>6563.5079944199979</v>
      </c>
      <c r="V80" s="341">
        <v>4919.4058616800012</v>
      </c>
      <c r="W80" s="341">
        <v>6151.4238305200015</v>
      </c>
      <c r="X80" s="341">
        <v>6900.4487710799986</v>
      </c>
      <c r="Y80" s="341">
        <v>8427.7415142900009</v>
      </c>
      <c r="Z80" s="341">
        <v>6493.7392420100023</v>
      </c>
      <c r="AA80" s="416"/>
      <c r="AB80" s="416"/>
    </row>
    <row r="81" spans="1:28">
      <c r="A81" s="187" t="s">
        <v>312</v>
      </c>
      <c r="B81" s="188" t="s">
        <v>2</v>
      </c>
      <c r="C81" s="188" t="s">
        <v>3</v>
      </c>
      <c r="D81" s="188" t="s">
        <v>4</v>
      </c>
      <c r="E81" s="188" t="s">
        <v>5</v>
      </c>
      <c r="F81" s="188" t="s">
        <v>6</v>
      </c>
      <c r="G81" s="188" t="s">
        <v>7</v>
      </c>
      <c r="H81" s="188" t="s">
        <v>8</v>
      </c>
      <c r="I81" s="188" t="s">
        <v>9</v>
      </c>
      <c r="J81" s="188" t="s">
        <v>344</v>
      </c>
      <c r="K81" s="188" t="s">
        <v>349</v>
      </c>
      <c r="L81" s="188" t="s">
        <v>356</v>
      </c>
      <c r="M81" s="188" t="s">
        <v>394</v>
      </c>
      <c r="N81" s="188" t="s">
        <v>397</v>
      </c>
      <c r="O81" s="188" t="s">
        <v>409</v>
      </c>
      <c r="P81" s="188" t="s">
        <v>414</v>
      </c>
      <c r="Q81" s="188" t="s">
        <v>420</v>
      </c>
      <c r="R81" s="188" t="s">
        <v>423</v>
      </c>
      <c r="S81" s="188" t="s">
        <v>426</v>
      </c>
      <c r="T81" s="188" t="s">
        <v>509</v>
      </c>
      <c r="U81" s="188" t="s">
        <v>625</v>
      </c>
      <c r="V81" s="188" t="s">
        <v>629</v>
      </c>
      <c r="W81" s="188" t="s">
        <v>641</v>
      </c>
      <c r="X81" s="188" t="s">
        <v>702</v>
      </c>
      <c r="Y81" s="188" t="s">
        <v>716</v>
      </c>
      <c r="Z81" s="188" t="s">
        <v>722</v>
      </c>
    </row>
    <row r="82" spans="1:28" ht="18" customHeight="1">
      <c r="A82" s="187" t="s">
        <v>337</v>
      </c>
      <c r="B82" s="188" t="s">
        <v>11</v>
      </c>
      <c r="C82" s="188" t="s">
        <v>12</v>
      </c>
      <c r="D82" s="188" t="s">
        <v>13</v>
      </c>
      <c r="E82" s="188" t="s">
        <v>14</v>
      </c>
      <c r="F82" s="188" t="s">
        <v>11</v>
      </c>
      <c r="G82" s="188" t="s">
        <v>12</v>
      </c>
      <c r="H82" s="188" t="s">
        <v>13</v>
      </c>
      <c r="I82" s="188" t="s">
        <v>14</v>
      </c>
      <c r="J82" s="188" t="s">
        <v>11</v>
      </c>
      <c r="K82" s="188" t="s">
        <v>12</v>
      </c>
      <c r="L82" s="188" t="s">
        <v>13</v>
      </c>
      <c r="M82" s="188" t="s">
        <v>14</v>
      </c>
      <c r="N82" s="188" t="s">
        <v>11</v>
      </c>
      <c r="O82" s="188" t="s">
        <v>12</v>
      </c>
      <c r="P82" s="188" t="s">
        <v>13</v>
      </c>
      <c r="Q82" s="188" t="s">
        <v>14</v>
      </c>
      <c r="R82" s="188" t="s">
        <v>11</v>
      </c>
      <c r="S82" s="188" t="s">
        <v>12</v>
      </c>
      <c r="T82" s="188" t="s">
        <v>13</v>
      </c>
      <c r="U82" s="188" t="s">
        <v>14</v>
      </c>
      <c r="V82" s="188" t="s">
        <v>11</v>
      </c>
      <c r="W82" s="188" t="s">
        <v>12</v>
      </c>
      <c r="X82" s="188" t="s">
        <v>13</v>
      </c>
      <c r="Y82" s="188" t="s">
        <v>14</v>
      </c>
      <c r="Z82" s="188" t="s">
        <v>11</v>
      </c>
      <c r="AA82" s="416"/>
    </row>
    <row r="83" spans="1:28">
      <c r="A83" s="193" t="s">
        <v>338</v>
      </c>
      <c r="B83" s="219">
        <v>11661.534460855</v>
      </c>
      <c r="C83" s="219">
        <v>10572.224170975001</v>
      </c>
      <c r="D83" s="219">
        <v>11110.200402765</v>
      </c>
      <c r="E83" s="219">
        <v>12420.962650965001</v>
      </c>
      <c r="F83" s="219">
        <v>12556.178478595</v>
      </c>
      <c r="G83" s="219">
        <v>12853.030347374999</v>
      </c>
      <c r="H83" s="219">
        <v>13260.094497365</v>
      </c>
      <c r="I83" s="219">
        <v>14561.826853235001</v>
      </c>
      <c r="J83" s="219">
        <v>13979.248487584999</v>
      </c>
      <c r="K83" s="219">
        <v>13854.925477119999</v>
      </c>
      <c r="L83" s="219">
        <v>14316.839859655</v>
      </c>
      <c r="M83" s="219">
        <v>14428.637141144998</v>
      </c>
      <c r="N83" s="219">
        <v>13670.667778499999</v>
      </c>
      <c r="O83" s="219">
        <v>14114.709213095</v>
      </c>
      <c r="P83" s="219">
        <v>13703.95502152</v>
      </c>
      <c r="Q83" s="219">
        <v>15012.953945815001</v>
      </c>
      <c r="R83" s="342">
        <v>14463.645964920001</v>
      </c>
      <c r="S83" s="219">
        <v>15646.97850773</v>
      </c>
      <c r="T83" s="219">
        <v>16952.321502439998</v>
      </c>
      <c r="U83" s="219">
        <v>17038.243336970001</v>
      </c>
      <c r="V83" s="219">
        <v>18154.623716829999</v>
      </c>
      <c r="W83" s="219">
        <v>18609.4750031</v>
      </c>
      <c r="X83" s="219">
        <v>19415.139253859998</v>
      </c>
      <c r="Y83" s="219">
        <v>22043.792893940001</v>
      </c>
      <c r="Z83" s="219">
        <v>21144.699952790004</v>
      </c>
      <c r="AA83" s="348"/>
    </row>
    <row r="84" spans="1:28">
      <c r="A84" s="193" t="s">
        <v>325</v>
      </c>
      <c r="B84" s="219">
        <v>-2299.1838481300001</v>
      </c>
      <c r="C84" s="219">
        <v>-2221.2041103299998</v>
      </c>
      <c r="D84" s="219">
        <v>-2291.4511696</v>
      </c>
      <c r="E84" s="219">
        <v>-3098.6367028399991</v>
      </c>
      <c r="F84" s="219">
        <v>-3874.5865001900002</v>
      </c>
      <c r="G84" s="219">
        <v>-3961.8161584499999</v>
      </c>
      <c r="H84" s="219">
        <v>-3688.2628357399999</v>
      </c>
      <c r="I84" s="219">
        <v>-5069.2013913499995</v>
      </c>
      <c r="J84" s="219">
        <v>-4845.7503045499989</v>
      </c>
      <c r="K84" s="219">
        <v>-4324.3668640699998</v>
      </c>
      <c r="L84" s="219">
        <v>-5145.2974762799995</v>
      </c>
      <c r="M84" s="219">
        <v>-6134.4611012200003</v>
      </c>
      <c r="N84" s="219">
        <v>-6083.3378034500001</v>
      </c>
      <c r="O84" s="219">
        <v>-6026.0738704899995</v>
      </c>
      <c r="P84" s="219">
        <v>-5469.4199667499997</v>
      </c>
      <c r="Q84" s="219">
        <v>-5495.9865580100004</v>
      </c>
      <c r="R84" s="342">
        <v>-7267.1372488200004</v>
      </c>
      <c r="S84" s="219">
        <v>-5982.5897360900008</v>
      </c>
      <c r="T84" s="219">
        <v>-6684.2640598200005</v>
      </c>
      <c r="U84" s="219">
        <v>-5952.4967244700001</v>
      </c>
      <c r="V84" s="219">
        <v>-7661.2109720899998</v>
      </c>
      <c r="W84" s="219">
        <v>-6622.17844625</v>
      </c>
      <c r="X84" s="219">
        <v>-7201.0474035799998</v>
      </c>
      <c r="Y84" s="219">
        <v>-9448.4499877400012</v>
      </c>
      <c r="Z84" s="219">
        <v>-9486.8835180900005</v>
      </c>
    </row>
    <row r="85" spans="1:28">
      <c r="A85" s="193" t="s">
        <v>339</v>
      </c>
      <c r="B85" s="219">
        <v>9362.3506127250002</v>
      </c>
      <c r="C85" s="219">
        <v>8351.0200606450016</v>
      </c>
      <c r="D85" s="219">
        <v>8818.7492331649992</v>
      </c>
      <c r="E85" s="219">
        <v>9322.3259481250025</v>
      </c>
      <c r="F85" s="219">
        <v>8681.5919784050002</v>
      </c>
      <c r="G85" s="219">
        <v>8891.2141889249997</v>
      </c>
      <c r="H85" s="219">
        <v>9571.8316616250013</v>
      </c>
      <c r="I85" s="219">
        <v>9492.6254618850016</v>
      </c>
      <c r="J85" s="219">
        <v>9133.4981830350007</v>
      </c>
      <c r="K85" s="325">
        <v>9530.5586130499996</v>
      </c>
      <c r="L85" s="219">
        <v>9171.5423833749992</v>
      </c>
      <c r="M85" s="219">
        <v>8294.1760399249979</v>
      </c>
      <c r="N85" s="219">
        <v>7587.3299750499991</v>
      </c>
      <c r="O85" s="325">
        <v>8088.6353426050009</v>
      </c>
      <c r="P85" s="219">
        <v>8234.53505477</v>
      </c>
      <c r="Q85" s="219">
        <v>9516.9673878050016</v>
      </c>
      <c r="R85" s="342">
        <v>7196.5087161000001</v>
      </c>
      <c r="S85" s="342">
        <v>9664.3887716399986</v>
      </c>
      <c r="T85" s="342">
        <v>10268.057442619996</v>
      </c>
      <c r="U85" s="342">
        <v>11085.746612500001</v>
      </c>
      <c r="V85" s="342">
        <v>10493.412744739999</v>
      </c>
      <c r="W85" s="342">
        <v>11987.29655685</v>
      </c>
      <c r="X85" s="342">
        <v>12214.091850279998</v>
      </c>
      <c r="Y85" s="342">
        <v>12595.3429062</v>
      </c>
      <c r="Z85" s="342">
        <v>11657.816434700004</v>
      </c>
      <c r="AA85" s="348"/>
      <c r="AB85" s="447"/>
    </row>
    <row r="86" spans="1:28" ht="19.5" customHeight="1">
      <c r="A86" s="187" t="s">
        <v>91</v>
      </c>
      <c r="B86" s="188" t="s">
        <v>2</v>
      </c>
      <c r="C86" s="188" t="s">
        <v>3</v>
      </c>
      <c r="D86" s="188" t="s">
        <v>4</v>
      </c>
      <c r="E86" s="188" t="s">
        <v>5</v>
      </c>
      <c r="F86" s="188" t="s">
        <v>6</v>
      </c>
      <c r="G86" s="188" t="s">
        <v>7</v>
      </c>
      <c r="H86" s="188" t="s">
        <v>8</v>
      </c>
      <c r="I86" s="188" t="s">
        <v>9</v>
      </c>
      <c r="J86" s="188" t="s">
        <v>344</v>
      </c>
      <c r="K86" s="188" t="s">
        <v>349</v>
      </c>
      <c r="L86" s="188" t="s">
        <v>356</v>
      </c>
      <c r="M86" s="188" t="s">
        <v>394</v>
      </c>
      <c r="N86" s="188" t="s">
        <v>397</v>
      </c>
      <c r="O86" s="188" t="s">
        <v>409</v>
      </c>
      <c r="P86" s="188" t="s">
        <v>414</v>
      </c>
      <c r="Q86" s="188" t="s">
        <v>420</v>
      </c>
      <c r="R86" s="188" t="s">
        <v>423</v>
      </c>
      <c r="S86" s="188" t="s">
        <v>426</v>
      </c>
      <c r="T86" s="188" t="s">
        <v>509</v>
      </c>
      <c r="U86" s="188" t="s">
        <v>625</v>
      </c>
      <c r="V86" s="188" t="s">
        <v>629</v>
      </c>
      <c r="W86" s="188" t="s">
        <v>641</v>
      </c>
      <c r="X86" s="188" t="s">
        <v>702</v>
      </c>
      <c r="Y86" s="188" t="s">
        <v>716</v>
      </c>
      <c r="Z86" s="188" t="s">
        <v>722</v>
      </c>
    </row>
    <row r="87" spans="1:28">
      <c r="A87" s="24" t="s">
        <v>340</v>
      </c>
      <c r="B87" s="54">
        <v>0</v>
      </c>
      <c r="C87" s="54">
        <v>2001.7015819999999</v>
      </c>
      <c r="D87" s="54">
        <v>2036.341359</v>
      </c>
      <c r="E87" s="54">
        <v>1926.8883779100001</v>
      </c>
      <c r="F87" s="54">
        <v>1988.5959106600001</v>
      </c>
      <c r="G87" s="54">
        <v>2050.1811164400001</v>
      </c>
      <c r="H87" s="54">
        <v>2106.7294945600001</v>
      </c>
      <c r="I87" s="54">
        <v>2042.8781521799999</v>
      </c>
      <c r="J87" s="54">
        <v>2111.9415414700002</v>
      </c>
      <c r="K87" s="54">
        <v>1973.0738044899999</v>
      </c>
      <c r="L87" s="54">
        <v>2023.9886785400001</v>
      </c>
      <c r="M87" s="54">
        <v>1769.4274473700002</v>
      </c>
      <c r="N87" s="54">
        <v>1809.1760903900001</v>
      </c>
      <c r="O87" s="54">
        <v>1531.2494586500002</v>
      </c>
      <c r="P87" s="54">
        <v>1555.5172355099999</v>
      </c>
      <c r="Q87" s="54">
        <v>1442.6795750399999</v>
      </c>
      <c r="R87" s="337">
        <v>1464.5137693199999</v>
      </c>
      <c r="S87" s="54">
        <v>1211.6197400199999</v>
      </c>
      <c r="T87" s="54">
        <v>1082.0213027699999</v>
      </c>
      <c r="U87" s="54">
        <v>1097.4902293</v>
      </c>
      <c r="V87" s="54">
        <v>1113.52312551</v>
      </c>
      <c r="W87" s="54">
        <v>887.60246637</v>
      </c>
      <c r="X87" s="54">
        <v>744.45455150999999</v>
      </c>
      <c r="Y87" s="54">
        <v>611.53745399000002</v>
      </c>
      <c r="Z87" s="54">
        <v>618.93457709999996</v>
      </c>
      <c r="AA87" s="448"/>
    </row>
    <row r="88" spans="1:28">
      <c r="A88" s="24" t="s">
        <v>637</v>
      </c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337"/>
      <c r="S88" s="54"/>
      <c r="T88" s="54"/>
      <c r="U88" s="54"/>
      <c r="V88" s="54">
        <v>2274.9375187199998</v>
      </c>
      <c r="W88" s="54">
        <v>2048.7598164999999</v>
      </c>
      <c r="X88" s="54">
        <v>2084.8685478199995</v>
      </c>
      <c r="Y88" s="54">
        <v>2073.3831031199998</v>
      </c>
      <c r="Z88" s="54">
        <v>2288.48464027</v>
      </c>
      <c r="AA88" s="448"/>
    </row>
    <row r="89" spans="1:28">
      <c r="A89" s="187"/>
      <c r="B89" s="188"/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448"/>
    </row>
    <row r="90" spans="1:28" ht="30">
      <c r="A90" s="193" t="s">
        <v>341</v>
      </c>
      <c r="B90" s="219">
        <v>9362.3506127250002</v>
      </c>
      <c r="C90" s="219">
        <v>10352.721642645001</v>
      </c>
      <c r="D90" s="219">
        <v>10855.090592164999</v>
      </c>
      <c r="E90" s="219">
        <v>11249.214326035002</v>
      </c>
      <c r="F90" s="219">
        <v>10670.187889065</v>
      </c>
      <c r="G90" s="219">
        <v>10941.395305365</v>
      </c>
      <c r="H90" s="219">
        <v>11678.561156185002</v>
      </c>
      <c r="I90" s="219">
        <v>11535.503614065001</v>
      </c>
      <c r="J90" s="219">
        <v>11245.439724505</v>
      </c>
      <c r="K90" s="219">
        <v>11503.63241754</v>
      </c>
      <c r="L90" s="219">
        <v>11195.531061914999</v>
      </c>
      <c r="M90" s="219">
        <v>10063.603487294999</v>
      </c>
      <c r="N90" s="219">
        <v>9396.5060654399986</v>
      </c>
      <c r="O90" s="219">
        <v>9619.8848012550006</v>
      </c>
      <c r="P90" s="219">
        <v>9790.0522902800003</v>
      </c>
      <c r="Q90" s="219">
        <v>10959.646962845001</v>
      </c>
      <c r="R90" s="342">
        <v>8661.0224854200005</v>
      </c>
      <c r="S90" s="219">
        <v>10876.008511659998</v>
      </c>
      <c r="T90" s="219">
        <v>11350.078745389997</v>
      </c>
      <c r="U90" s="219">
        <v>12183.236841800001</v>
      </c>
      <c r="V90" s="219">
        <v>13881.87338897</v>
      </c>
      <c r="W90" s="219">
        <v>14923.658839720001</v>
      </c>
      <c r="X90" s="219">
        <v>15043.414949609996</v>
      </c>
      <c r="Y90" s="219">
        <v>15280.263463310001</v>
      </c>
      <c r="Z90" s="219">
        <v>14565.235652070005</v>
      </c>
      <c r="AA90" s="448"/>
    </row>
    <row r="91" spans="1:28">
      <c r="V91" s="404"/>
      <c r="W91" s="404"/>
      <c r="X91" s="404"/>
      <c r="Y91" s="404"/>
      <c r="Z91" s="404"/>
    </row>
    <row r="94" spans="1:28">
      <c r="M94" s="328"/>
      <c r="P94" s="328"/>
      <c r="S94" s="348"/>
      <c r="T94" s="348"/>
      <c r="U94" s="348"/>
      <c r="V94" s="348"/>
      <c r="W94" s="348"/>
      <c r="X94" s="348"/>
      <c r="Y94" s="348"/>
      <c r="Z94" s="348"/>
    </row>
  </sheetData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G362"/>
  <sheetViews>
    <sheetView showGridLines="0" zoomScale="90" zoomScaleNormal="90" workbookViewId="0">
      <pane xSplit="1" ySplit="7" topLeftCell="AG8" activePane="bottomRight" state="frozen"/>
      <selection activeCell="AU123" sqref="AU123"/>
      <selection pane="topRight" activeCell="AU123" sqref="AU123"/>
      <selection pane="bottomLeft" activeCell="AU123" sqref="AU123"/>
      <selection pane="bottomRight" activeCell="AP11" sqref="AP11"/>
    </sheetView>
  </sheetViews>
  <sheetFormatPr defaultColWidth="9.140625" defaultRowHeight="15"/>
  <cols>
    <col min="1" max="1" width="55.7109375" style="5" customWidth="1"/>
    <col min="2" max="2" width="10" style="5" customWidth="1"/>
    <col min="3" max="21" width="10.5703125" style="5" customWidth="1"/>
    <col min="22" max="22" width="11.140625" style="5" bestFit="1" customWidth="1"/>
    <col min="23" max="23" width="11" style="5" customWidth="1"/>
    <col min="24" max="24" width="10.42578125" style="5" bestFit="1" customWidth="1"/>
    <col min="25" max="25" width="10.5703125" style="5" customWidth="1"/>
    <col min="26" max="26" width="10.7109375" style="5" customWidth="1"/>
    <col min="27" max="27" width="10.140625" style="5" bestFit="1" customWidth="1"/>
    <col min="28" max="29" width="9.7109375" style="5" bestFit="1" customWidth="1"/>
    <col min="30" max="31" width="9.28515625" customWidth="1"/>
    <col min="32" max="33" width="9.85546875" customWidth="1"/>
    <col min="34" max="38" width="9.7109375" bestFit="1" customWidth="1"/>
    <col min="39" max="39" width="10" bestFit="1" customWidth="1"/>
    <col min="40" max="41" width="9.7109375" bestFit="1" customWidth="1"/>
    <col min="42" max="42" width="12.140625" bestFit="1" customWidth="1"/>
    <col min="60" max="16384" width="9.140625" style="5"/>
  </cols>
  <sheetData>
    <row r="1" spans="1:59">
      <c r="AP1" s="315"/>
      <c r="AQ1" s="315"/>
      <c r="AR1" s="439"/>
    </row>
    <row r="5" spans="1:59" ht="1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74"/>
      <c r="V5" s="74"/>
    </row>
    <row r="6" spans="1:59" ht="19.5" customHeight="1">
      <c r="A6" s="9" t="s">
        <v>139</v>
      </c>
      <c r="B6" s="364" t="s">
        <v>367</v>
      </c>
      <c r="C6" s="364" t="s">
        <v>368</v>
      </c>
      <c r="D6" s="364" t="s">
        <v>369</v>
      </c>
      <c r="E6" s="364" t="s">
        <v>370</v>
      </c>
      <c r="F6" s="364" t="s">
        <v>371</v>
      </c>
      <c r="G6" s="364" t="s">
        <v>372</v>
      </c>
      <c r="H6" s="364" t="s">
        <v>373</v>
      </c>
      <c r="I6" s="364" t="s">
        <v>374</v>
      </c>
      <c r="J6" s="364" t="s">
        <v>375</v>
      </c>
      <c r="K6" s="364" t="s">
        <v>376</v>
      </c>
      <c r="L6" s="364" t="s">
        <v>377</v>
      </c>
      <c r="M6" s="364" t="s">
        <v>378</v>
      </c>
      <c r="N6" s="364" t="s">
        <v>379</v>
      </c>
      <c r="O6" s="364" t="s">
        <v>380</v>
      </c>
      <c r="P6" s="364" t="s">
        <v>381</v>
      </c>
      <c r="Q6" s="364" t="s">
        <v>2</v>
      </c>
      <c r="R6" s="364" t="s">
        <v>3</v>
      </c>
      <c r="S6" s="364" t="s">
        <v>4</v>
      </c>
      <c r="T6" s="364" t="s">
        <v>5</v>
      </c>
      <c r="U6" s="364" t="s">
        <v>6</v>
      </c>
      <c r="V6" s="364" t="s">
        <v>7</v>
      </c>
      <c r="W6" s="364" t="s">
        <v>8</v>
      </c>
      <c r="X6" s="364" t="s">
        <v>9</v>
      </c>
      <c r="Y6" s="364" t="s">
        <v>344</v>
      </c>
      <c r="Z6" s="364" t="s">
        <v>349</v>
      </c>
      <c r="AA6" s="364" t="s">
        <v>356</v>
      </c>
      <c r="AB6" s="364" t="s">
        <v>394</v>
      </c>
      <c r="AC6" s="364" t="s">
        <v>397</v>
      </c>
      <c r="AD6" s="364" t="s">
        <v>409</v>
      </c>
      <c r="AE6" s="364" t="s">
        <v>414</v>
      </c>
      <c r="AF6" s="364" t="s">
        <v>420</v>
      </c>
      <c r="AG6" s="364" t="s">
        <v>423</v>
      </c>
      <c r="AH6" s="364" t="s">
        <v>426</v>
      </c>
      <c r="AI6" s="364" t="s">
        <v>509</v>
      </c>
      <c r="AJ6" s="364" t="s">
        <v>625</v>
      </c>
      <c r="AK6" s="364" t="s">
        <v>629</v>
      </c>
      <c r="AL6" s="364" t="s">
        <v>641</v>
      </c>
      <c r="AM6" s="364" t="s">
        <v>702</v>
      </c>
      <c r="AN6" s="364" t="s">
        <v>716</v>
      </c>
      <c r="AO6" s="364" t="s">
        <v>722</v>
      </c>
    </row>
    <row r="7" spans="1:59" ht="15" customHeight="1">
      <c r="A7" s="9" t="s">
        <v>10</v>
      </c>
      <c r="B7" s="364" t="s">
        <v>12</v>
      </c>
      <c r="C7" s="364" t="s">
        <v>13</v>
      </c>
      <c r="D7" s="364" t="s">
        <v>14</v>
      </c>
      <c r="E7" s="364" t="s">
        <v>11</v>
      </c>
      <c r="F7" s="364" t="s">
        <v>12</v>
      </c>
      <c r="G7" s="364" t="s">
        <v>13</v>
      </c>
      <c r="H7" s="364" t="s">
        <v>14</v>
      </c>
      <c r="I7" s="364" t="s">
        <v>11</v>
      </c>
      <c r="J7" s="364" t="s">
        <v>12</v>
      </c>
      <c r="K7" s="364" t="s">
        <v>13</v>
      </c>
      <c r="L7" s="364" t="s">
        <v>14</v>
      </c>
      <c r="M7" s="364" t="s">
        <v>11</v>
      </c>
      <c r="N7" s="364" t="s">
        <v>12</v>
      </c>
      <c r="O7" s="364" t="s">
        <v>13</v>
      </c>
      <c r="P7" s="364" t="s">
        <v>14</v>
      </c>
      <c r="Q7" s="364" t="s">
        <v>11</v>
      </c>
      <c r="R7" s="364" t="s">
        <v>12</v>
      </c>
      <c r="S7" s="364" t="s">
        <v>13</v>
      </c>
      <c r="T7" s="364" t="s">
        <v>14</v>
      </c>
      <c r="U7" s="364" t="s">
        <v>11</v>
      </c>
      <c r="V7" s="364" t="s">
        <v>12</v>
      </c>
      <c r="W7" s="364" t="s">
        <v>13</v>
      </c>
      <c r="X7" s="364" t="s">
        <v>14</v>
      </c>
      <c r="Y7" s="364" t="s">
        <v>11</v>
      </c>
      <c r="Z7" s="364" t="s">
        <v>12</v>
      </c>
      <c r="AA7" s="364" t="s">
        <v>13</v>
      </c>
      <c r="AB7" s="364" t="s">
        <v>14</v>
      </c>
      <c r="AC7" s="364" t="s">
        <v>11</v>
      </c>
      <c r="AD7" s="364" t="s">
        <v>12</v>
      </c>
      <c r="AE7" s="364" t="s">
        <v>13</v>
      </c>
      <c r="AF7" s="364" t="s">
        <v>14</v>
      </c>
      <c r="AG7" s="364" t="s">
        <v>11</v>
      </c>
      <c r="AH7" s="364" t="s">
        <v>12</v>
      </c>
      <c r="AI7" s="364" t="s">
        <v>13</v>
      </c>
      <c r="AJ7" s="364" t="s">
        <v>14</v>
      </c>
      <c r="AK7" s="364" t="s">
        <v>11</v>
      </c>
      <c r="AL7" s="364" t="s">
        <v>12</v>
      </c>
      <c r="AM7" s="364" t="s">
        <v>13</v>
      </c>
      <c r="AN7" s="364" t="s">
        <v>14</v>
      </c>
      <c r="AO7" s="364" t="s">
        <v>11</v>
      </c>
    </row>
    <row r="8" spans="1:59" s="15" customFormat="1" ht="15" customHeight="1">
      <c r="A8" s="13" t="s">
        <v>717</v>
      </c>
      <c r="B8" s="14">
        <v>3999.6219999999998</v>
      </c>
      <c r="C8" s="14">
        <v>4716.0870000000004</v>
      </c>
      <c r="D8" s="14">
        <v>4738.433</v>
      </c>
      <c r="E8" s="14">
        <v>4609.3379999999997</v>
      </c>
      <c r="F8" s="14">
        <v>5187.9799999999996</v>
      </c>
      <c r="G8" s="14">
        <v>6804.2830000000004</v>
      </c>
      <c r="H8" s="14">
        <v>6310.6819999999998</v>
      </c>
      <c r="I8" s="14">
        <v>339.15380554926435</v>
      </c>
      <c r="J8" s="14">
        <v>422.24557375180405</v>
      </c>
      <c r="K8" s="14">
        <v>608.44033004555251</v>
      </c>
      <c r="L8" s="14">
        <v>1566.3135403910001</v>
      </c>
      <c r="M8" s="14">
        <v>1989.2098371700001</v>
      </c>
      <c r="N8" s="14">
        <v>2225.9380304400011</v>
      </c>
      <c r="O8" s="14">
        <v>2434.51084029</v>
      </c>
      <c r="P8" s="14">
        <v>2217.76511067</v>
      </c>
      <c r="Q8" s="14">
        <v>1885.699544699999</v>
      </c>
      <c r="R8" s="14">
        <v>2020.3356063999997</v>
      </c>
      <c r="S8" s="14">
        <v>2073.6037460199977</v>
      </c>
      <c r="T8" s="14">
        <v>2009.7171324499989</v>
      </c>
      <c r="U8" s="14">
        <v>1913.906821719999</v>
      </c>
      <c r="V8" s="14">
        <v>2095.0997639299999</v>
      </c>
      <c r="W8" s="14">
        <v>2227.3512006700003</v>
      </c>
      <c r="X8" s="14">
        <v>2112.8235987599983</v>
      </c>
      <c r="Y8" s="14">
        <v>1939.2346907200001</v>
      </c>
      <c r="Z8" s="205">
        <v>1983.2905704400009</v>
      </c>
      <c r="AA8" s="14">
        <v>1842.7590745200009</v>
      </c>
      <c r="AB8" s="14">
        <v>1776.50836742</v>
      </c>
      <c r="AC8" s="14">
        <v>1593.14177234</v>
      </c>
      <c r="AD8" s="14">
        <v>1871.2806871500011</v>
      </c>
      <c r="AE8" s="14">
        <v>2071.3601192199999</v>
      </c>
      <c r="AF8" s="14">
        <v>2134.9945625800019</v>
      </c>
      <c r="AG8" s="14">
        <v>2155.4462685399999</v>
      </c>
      <c r="AH8" s="14">
        <v>2419.4760101300003</v>
      </c>
      <c r="AI8" s="14">
        <v>2912.49034686</v>
      </c>
      <c r="AJ8" s="14">
        <v>2802.5221646600053</v>
      </c>
      <c r="AK8" s="14">
        <v>3094.3901840799999</v>
      </c>
      <c r="AL8" s="14">
        <v>3343.2679213799984</v>
      </c>
      <c r="AM8" s="14">
        <v>3686.2472801400013</v>
      </c>
      <c r="AN8" s="14">
        <v>3436.5396448499991</v>
      </c>
      <c r="AO8" s="14">
        <v>3506.5121706700002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s="15" customFormat="1" ht="15" customHeight="1">
      <c r="A9" s="16" t="s">
        <v>732</v>
      </c>
      <c r="B9" s="14">
        <v>-3522.681</v>
      </c>
      <c r="C9" s="14">
        <v>-3995.2089999999998</v>
      </c>
      <c r="D9" s="14">
        <v>-4159.9520000000002</v>
      </c>
      <c r="E9" s="14">
        <v>-3472.2370000000001</v>
      </c>
      <c r="F9" s="14">
        <v>-4599.9989999999998</v>
      </c>
      <c r="G9" s="14">
        <v>-6042.3630000000003</v>
      </c>
      <c r="H9" s="14">
        <v>-5670.8530000000001</v>
      </c>
      <c r="I9" s="14">
        <v>-265.1278025499999</v>
      </c>
      <c r="J9" s="14">
        <v>-306.25367874999966</v>
      </c>
      <c r="K9" s="14">
        <v>-416.92906420182612</v>
      </c>
      <c r="L9" s="14">
        <v>-1102.6896681472729</v>
      </c>
      <c r="M9" s="14">
        <v>-1385.43605129</v>
      </c>
      <c r="N9" s="14">
        <v>-1599.86171468</v>
      </c>
      <c r="O9" s="14">
        <v>-1712.9630572999999</v>
      </c>
      <c r="P9" s="14">
        <v>-1565.4044292399999</v>
      </c>
      <c r="Q9" s="14">
        <v>-1358.9557349199999</v>
      </c>
      <c r="R9" s="14">
        <v>-1406.4210865300001</v>
      </c>
      <c r="S9" s="14">
        <v>-1481.87183222</v>
      </c>
      <c r="T9" s="14">
        <v>-1495.45768688</v>
      </c>
      <c r="U9" s="14">
        <v>-1443.2521528099999</v>
      </c>
      <c r="V9" s="14">
        <v>-1405.18014634</v>
      </c>
      <c r="W9" s="14">
        <v>-1608.6276002300001</v>
      </c>
      <c r="X9" s="14">
        <v>-1448.279838019999</v>
      </c>
      <c r="Y9" s="14">
        <v>-1201.0777780199999</v>
      </c>
      <c r="Z9" s="205">
        <v>-1107.3107398299999</v>
      </c>
      <c r="AA9" s="14">
        <v>-1104.73453578</v>
      </c>
      <c r="AB9" s="14">
        <v>-1173.4284875200001</v>
      </c>
      <c r="AC9" s="14">
        <v>-1035.17359715</v>
      </c>
      <c r="AD9" s="14">
        <v>-1221.75523404</v>
      </c>
      <c r="AE9" s="14">
        <v>-1324.50896332</v>
      </c>
      <c r="AF9" s="14">
        <v>-1464.4464350799999</v>
      </c>
      <c r="AG9" s="14">
        <v>-1520.92208671</v>
      </c>
      <c r="AH9" s="14">
        <v>-1806.4313768</v>
      </c>
      <c r="AI9" s="14">
        <v>-2216.3813914400012</v>
      </c>
      <c r="AJ9" s="14">
        <v>-2139.0389030899992</v>
      </c>
      <c r="AK9" s="14">
        <v>-2325.2818079600002</v>
      </c>
      <c r="AL9" s="14">
        <v>-2335.7772636499999</v>
      </c>
      <c r="AM9" s="14">
        <v>-2541.3956760400006</v>
      </c>
      <c r="AN9" s="14">
        <v>-2385.551598940001</v>
      </c>
      <c r="AO9" s="14">
        <v>-2486.3774322200002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s="15" customFormat="1" ht="15" customHeight="1">
      <c r="A10" s="13" t="s">
        <v>15</v>
      </c>
      <c r="B10" s="14">
        <v>476.94099999999997</v>
      </c>
      <c r="C10" s="14">
        <v>720.87800000000004</v>
      </c>
      <c r="D10" s="14">
        <v>578.48099999999999</v>
      </c>
      <c r="E10" s="14">
        <v>1137.1010000000001</v>
      </c>
      <c r="F10" s="14">
        <v>587.98099999999999</v>
      </c>
      <c r="G10" s="14">
        <v>761.92</v>
      </c>
      <c r="H10" s="14">
        <v>639.82899999999995</v>
      </c>
      <c r="I10" s="14">
        <v>74.026002999264449</v>
      </c>
      <c r="J10" s="14">
        <v>115.99189500180439</v>
      </c>
      <c r="K10" s="14">
        <v>191.51126584372633</v>
      </c>
      <c r="L10" s="14">
        <v>463.62387224372708</v>
      </c>
      <c r="M10" s="14">
        <v>603.77378587999999</v>
      </c>
      <c r="N10" s="14">
        <v>626.07631575999994</v>
      </c>
      <c r="O10" s="14">
        <v>721.54778298999906</v>
      </c>
      <c r="P10" s="14">
        <v>652.36068143000193</v>
      </c>
      <c r="Q10" s="14">
        <v>526.74380977999999</v>
      </c>
      <c r="R10" s="14">
        <v>613.91451986999994</v>
      </c>
      <c r="S10" s="14">
        <v>591.73191379999992</v>
      </c>
      <c r="T10" s="14">
        <v>514.259445569999</v>
      </c>
      <c r="U10" s="14">
        <v>470.65466891</v>
      </c>
      <c r="V10" s="14">
        <v>689.91961759000003</v>
      </c>
      <c r="W10" s="14">
        <v>618.72360043999993</v>
      </c>
      <c r="X10" s="14">
        <v>664.54376074000209</v>
      </c>
      <c r="Y10" s="14">
        <v>738.15691270000002</v>
      </c>
      <c r="Z10" s="205">
        <v>875.97983060999888</v>
      </c>
      <c r="AA10" s="14">
        <v>738.02453874000207</v>
      </c>
      <c r="AB10" s="14">
        <v>603.07987989999992</v>
      </c>
      <c r="AC10" s="14">
        <v>557.96817519000001</v>
      </c>
      <c r="AD10" s="14">
        <v>649.52545311000006</v>
      </c>
      <c r="AE10" s="14">
        <v>746.85115589999907</v>
      </c>
      <c r="AF10" s="14">
        <v>670.54812750000406</v>
      </c>
      <c r="AG10" s="14">
        <v>634.52418183000009</v>
      </c>
      <c r="AH10" s="14">
        <v>613.04463333000001</v>
      </c>
      <c r="AI10" s="14">
        <v>696.10895541999901</v>
      </c>
      <c r="AJ10" s="14">
        <v>663.48326157000304</v>
      </c>
      <c r="AK10" s="14">
        <v>769.10837612</v>
      </c>
      <c r="AL10" s="14">
        <v>1007.490657729997</v>
      </c>
      <c r="AM10" s="14">
        <v>1144.8516041000007</v>
      </c>
      <c r="AN10" s="14">
        <v>1050.9880459099982</v>
      </c>
      <c r="AO10" s="14">
        <v>1020.13473845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15" customFormat="1" ht="15" customHeight="1">
      <c r="A11" s="1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05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s="15" customFormat="1" ht="15" customHeight="1">
      <c r="A12" s="13" t="s">
        <v>16</v>
      </c>
      <c r="B12" s="14">
        <v>-339.03699999999998</v>
      </c>
      <c r="C12" s="14">
        <v>-442.55700000000002</v>
      </c>
      <c r="D12" s="14">
        <v>-407.947</v>
      </c>
      <c r="E12" s="14">
        <v>-411.28899999999999</v>
      </c>
      <c r="F12" s="14">
        <v>2925.9180000000001</v>
      </c>
      <c r="G12" s="14">
        <v>-468.34399999999999</v>
      </c>
      <c r="H12" s="14">
        <v>-399.84500000000003</v>
      </c>
      <c r="I12" s="14">
        <v>-165.12759947738016</v>
      </c>
      <c r="J12" s="14">
        <v>-68.665413883265998</v>
      </c>
      <c r="K12" s="14">
        <v>-125.78751058857038</v>
      </c>
      <c r="L12" s="14">
        <v>-227.49703645724429</v>
      </c>
      <c r="M12" s="14">
        <v>-264.35670650000003</v>
      </c>
      <c r="N12" s="14">
        <v>-344.57803297000004</v>
      </c>
      <c r="O12" s="14">
        <v>-347.82174748</v>
      </c>
      <c r="P12" s="14">
        <v>-292.36799343999996</v>
      </c>
      <c r="Q12" s="14">
        <v>-339.83678691000006</v>
      </c>
      <c r="R12" s="14">
        <v>-474.79399134999994</v>
      </c>
      <c r="S12" s="14">
        <v>-378.94245281999997</v>
      </c>
      <c r="T12" s="14">
        <v>-355.05938103</v>
      </c>
      <c r="U12" s="14">
        <v>-466.18423849999999</v>
      </c>
      <c r="V12" s="14">
        <v>-365.01484564000003</v>
      </c>
      <c r="W12" s="14">
        <v>-379.25840217000001</v>
      </c>
      <c r="X12" s="14">
        <v>-81.7952153600001</v>
      </c>
      <c r="Y12" s="14">
        <v>-412.26267881000001</v>
      </c>
      <c r="Z12" s="205">
        <v>-416.82062096999999</v>
      </c>
      <c r="AA12" s="14">
        <v>-425.48057048999999</v>
      </c>
      <c r="AB12" s="14">
        <v>-464.55895070999998</v>
      </c>
      <c r="AC12" s="14">
        <v>-405.99061632000002</v>
      </c>
      <c r="AD12" s="14">
        <v>-446.86911023999994</v>
      </c>
      <c r="AE12" s="14">
        <v>-431.24729550999996</v>
      </c>
      <c r="AF12" s="14">
        <v>527.84303865999993</v>
      </c>
      <c r="AG12" s="14">
        <v>-382.59433113000006</v>
      </c>
      <c r="AH12" s="14">
        <v>-409.26501939000002</v>
      </c>
      <c r="AI12" s="14">
        <v>-444.54563043999997</v>
      </c>
      <c r="AJ12" s="14">
        <v>416.86296841999996</v>
      </c>
      <c r="AK12" s="14">
        <v>-399.31309888999999</v>
      </c>
      <c r="AL12" s="14">
        <v>-437.13025251999994</v>
      </c>
      <c r="AM12" s="14">
        <v>-11.7292889900001</v>
      </c>
      <c r="AN12" s="14">
        <v>-635.17371025999989</v>
      </c>
      <c r="AO12" s="14">
        <v>-486.5746601699999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s="15" customFormat="1" ht="15" customHeight="1">
      <c r="A13" s="18" t="s">
        <v>733</v>
      </c>
      <c r="B13" s="14">
        <v>-216.096</v>
      </c>
      <c r="C13" s="14">
        <v>-265.51100000000002</v>
      </c>
      <c r="D13" s="14">
        <v>-271.85300000000001</v>
      </c>
      <c r="E13" s="14">
        <v>-272.54000000000002</v>
      </c>
      <c r="F13" s="14">
        <v>-261.20299999999997</v>
      </c>
      <c r="G13" s="14">
        <v>-295.26600000000002</v>
      </c>
      <c r="H13" s="14">
        <v>-281.96499999999997</v>
      </c>
      <c r="I13" s="14">
        <v>-66.115448675136108</v>
      </c>
      <c r="J13" s="14">
        <v>-47.330647075837</v>
      </c>
      <c r="K13" s="14">
        <v>-49.279512150200787</v>
      </c>
      <c r="L13" s="14">
        <v>-164.34557379962342</v>
      </c>
      <c r="M13" s="14">
        <v>-198.47886181999999</v>
      </c>
      <c r="N13" s="14">
        <v>-179.80289911000003</v>
      </c>
      <c r="O13" s="14">
        <v>-221.45726468000001</v>
      </c>
      <c r="P13" s="14">
        <v>-202.70500365999999</v>
      </c>
      <c r="Q13" s="14">
        <v>-206.61828708000002</v>
      </c>
      <c r="R13" s="14">
        <v>-224.28559121999999</v>
      </c>
      <c r="S13" s="14">
        <v>-229.66855275999998</v>
      </c>
      <c r="T13" s="14">
        <v>-220.97051836000003</v>
      </c>
      <c r="U13" s="14">
        <v>-219.32606240999999</v>
      </c>
      <c r="V13" s="14">
        <v>-221.03449186</v>
      </c>
      <c r="W13" s="14">
        <v>-231.05985414</v>
      </c>
      <c r="X13" s="14">
        <v>-247.74750174000002</v>
      </c>
      <c r="Y13" s="14">
        <v>-238.55724888</v>
      </c>
      <c r="Z13" s="205">
        <v>-255.35434465</v>
      </c>
      <c r="AA13" s="14">
        <v>-262.73492109</v>
      </c>
      <c r="AB13" s="14">
        <v>-276.24657902999996</v>
      </c>
      <c r="AC13" s="14">
        <v>-255.22777488</v>
      </c>
      <c r="AD13" s="14">
        <v>-264.15014437999997</v>
      </c>
      <c r="AE13" s="14">
        <v>-251.28576851</v>
      </c>
      <c r="AF13" s="14">
        <v>-269.15371118000002</v>
      </c>
      <c r="AG13" s="14">
        <v>-241.24203793000001</v>
      </c>
      <c r="AH13" s="14">
        <v>-245.12381453</v>
      </c>
      <c r="AI13" s="14">
        <v>-252.99198781000001</v>
      </c>
      <c r="AJ13" s="14">
        <v>-267.00455210000001</v>
      </c>
      <c r="AK13" s="14">
        <v>-261.28727289</v>
      </c>
      <c r="AL13" s="14">
        <v>-275.16007377999995</v>
      </c>
      <c r="AM13" s="14">
        <v>-294.00113754000006</v>
      </c>
      <c r="AN13" s="14">
        <v>-285.3643632399997</v>
      </c>
      <c r="AO13" s="14">
        <v>-279.39585993000003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s="6" customFormat="1" ht="15" customHeight="1">
      <c r="A14" s="18" t="s">
        <v>719</v>
      </c>
      <c r="B14" s="14">
        <v>-120.61199999999999</v>
      </c>
      <c r="C14" s="14">
        <v>-137.91499999999999</v>
      </c>
      <c r="D14" s="14">
        <v>-132.447</v>
      </c>
      <c r="E14" s="14">
        <v>-150.02799999999999</v>
      </c>
      <c r="F14" s="14">
        <v>-150.02000000000001</v>
      </c>
      <c r="G14" s="14">
        <v>-158.154</v>
      </c>
      <c r="H14" s="14">
        <v>-147.48099999999999</v>
      </c>
      <c r="I14" s="14">
        <v>-29.117097252244037</v>
      </c>
      <c r="J14" s="14">
        <v>-57.650448897429001</v>
      </c>
      <c r="K14" s="14">
        <v>-68.910544549873606</v>
      </c>
      <c r="L14" s="14">
        <v>-136.31140233762093</v>
      </c>
      <c r="M14" s="14">
        <v>-137.74033019000001</v>
      </c>
      <c r="N14" s="14">
        <v>-145.14417734</v>
      </c>
      <c r="O14" s="14">
        <v>-153.69612163999997</v>
      </c>
      <c r="P14" s="14">
        <v>-165.21962678999998</v>
      </c>
      <c r="Q14" s="14">
        <v>-116.77043130999999</v>
      </c>
      <c r="R14" s="14">
        <v>-124.58461485000001</v>
      </c>
      <c r="S14" s="14">
        <v>-125.00706170000001</v>
      </c>
      <c r="T14" s="14">
        <v>-158.57482442</v>
      </c>
      <c r="U14" s="14">
        <v>-133.67099836999998</v>
      </c>
      <c r="V14" s="14">
        <v>-135.60948386000001</v>
      </c>
      <c r="W14" s="14">
        <v>-135.76290477000001</v>
      </c>
      <c r="X14" s="14">
        <v>-160.06129358000001</v>
      </c>
      <c r="Y14" s="14">
        <v>-134.07952692000001</v>
      </c>
      <c r="Z14" s="205">
        <v>-142.57008705000001</v>
      </c>
      <c r="AA14" s="14">
        <v>-141.08026888999999</v>
      </c>
      <c r="AB14" s="14">
        <v>-152.73557056999999</v>
      </c>
      <c r="AC14" s="14">
        <v>-136.91698568999999</v>
      </c>
      <c r="AD14" s="14">
        <v>-137.21033176</v>
      </c>
      <c r="AE14" s="14">
        <v>-151.53982900999998</v>
      </c>
      <c r="AF14" s="14">
        <v>-171.76262588</v>
      </c>
      <c r="AG14" s="14">
        <v>-126.75927572000001</v>
      </c>
      <c r="AH14" s="14">
        <v>-151.03976516</v>
      </c>
      <c r="AI14" s="14">
        <v>-152.57657462999998</v>
      </c>
      <c r="AJ14" s="14">
        <v>-195.38848751</v>
      </c>
      <c r="AK14" s="14">
        <v>-158.25829933</v>
      </c>
      <c r="AL14" s="14">
        <v>-174.53327392</v>
      </c>
      <c r="AM14" s="14">
        <v>-219.50174405000007</v>
      </c>
      <c r="AN14" s="14">
        <v>-244.02893437000003</v>
      </c>
      <c r="AO14" s="14">
        <v>-171.22489619999993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s="6" customFormat="1" ht="15" customHeight="1">
      <c r="A15" s="18" t="s">
        <v>734</v>
      </c>
      <c r="B15" s="14">
        <v>-2.3290000000000002</v>
      </c>
      <c r="C15" s="14">
        <v>-39.131</v>
      </c>
      <c r="D15" s="14">
        <v>-3.6469999999999998</v>
      </c>
      <c r="E15" s="14">
        <v>11.279</v>
      </c>
      <c r="F15" s="14">
        <v>22.021999999999998</v>
      </c>
      <c r="G15" s="14">
        <v>3.2360000000000002</v>
      </c>
      <c r="H15" s="14">
        <v>29.600999999999999</v>
      </c>
      <c r="I15" s="14">
        <v>30.431946450000002</v>
      </c>
      <c r="J15" s="14">
        <v>36.31568209000001</v>
      </c>
      <c r="K15" s="14">
        <v>-7.5974538884959948</v>
      </c>
      <c r="L15" s="14">
        <v>73.159939680000036</v>
      </c>
      <c r="M15" s="14">
        <v>71.862485509999999</v>
      </c>
      <c r="N15" s="14">
        <v>-19.630956519999998</v>
      </c>
      <c r="O15" s="14">
        <v>27.33163884</v>
      </c>
      <c r="P15" s="14">
        <v>75.556637010000003</v>
      </c>
      <c r="Q15" s="14">
        <v>-16.448068520000003</v>
      </c>
      <c r="R15" s="14">
        <v>-125.92378528</v>
      </c>
      <c r="S15" s="14">
        <v>-24.266838359999998</v>
      </c>
      <c r="T15" s="14">
        <v>24.485961750000001</v>
      </c>
      <c r="U15" s="14">
        <v>-113.18717772000001</v>
      </c>
      <c r="V15" s="14">
        <v>-8.3708699200000005</v>
      </c>
      <c r="W15" s="14">
        <v>-12.435643259999999</v>
      </c>
      <c r="X15" s="14">
        <v>326.01357995999996</v>
      </c>
      <c r="Y15" s="14">
        <v>-39.625903009999995</v>
      </c>
      <c r="Z15" s="205">
        <v>-18.896189270000001</v>
      </c>
      <c r="AA15" s="14">
        <v>-21.665380510000002</v>
      </c>
      <c r="AB15" s="14">
        <v>-35.576801109999998</v>
      </c>
      <c r="AC15" s="14">
        <v>-13.84585575</v>
      </c>
      <c r="AD15" s="14">
        <v>-45.508634100000002</v>
      </c>
      <c r="AE15" s="14">
        <v>-28.421697989999998</v>
      </c>
      <c r="AF15" s="14">
        <v>968.75937571999998</v>
      </c>
      <c r="AG15" s="14">
        <v>-14.59301748</v>
      </c>
      <c r="AH15" s="14">
        <v>-13.101439699999998</v>
      </c>
      <c r="AI15" s="14">
        <v>-38.977068000000003</v>
      </c>
      <c r="AJ15" s="14">
        <v>879.25600802999998</v>
      </c>
      <c r="AK15" s="14">
        <v>20.232473329999998</v>
      </c>
      <c r="AL15" s="14">
        <v>12.563095179999999</v>
      </c>
      <c r="AM15" s="14">
        <v>501.77359260000003</v>
      </c>
      <c r="AN15" s="14">
        <v>-105.78041265000016</v>
      </c>
      <c r="AO15" s="14">
        <v>-35.953904039999941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s="6" customFormat="1" ht="15" customHeight="1">
      <c r="A16" s="18" t="s">
        <v>140</v>
      </c>
      <c r="B16" s="14">
        <v>0</v>
      </c>
      <c r="C16" s="14">
        <v>0</v>
      </c>
      <c r="D16" s="14">
        <v>0</v>
      </c>
      <c r="E16" s="14">
        <v>0</v>
      </c>
      <c r="F16" s="14">
        <v>3315.1190000000001</v>
      </c>
      <c r="G16" s="14">
        <v>-18.16</v>
      </c>
      <c r="H16" s="14">
        <v>0</v>
      </c>
      <c r="I16" s="14">
        <v>-100.327</v>
      </c>
      <c r="J16" s="14"/>
      <c r="K16" s="14"/>
      <c r="L16" s="14"/>
      <c r="M16" s="14"/>
      <c r="N16" s="14"/>
      <c r="O16" s="14"/>
      <c r="P16" s="14"/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/>
      <c r="Y16" s="14"/>
      <c r="Z16" s="205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s="6" customFormat="1" ht="15" customHeight="1">
      <c r="A17" s="18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205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s="6" customFormat="1" ht="15" customHeight="1">
      <c r="A18" s="19" t="s">
        <v>18</v>
      </c>
      <c r="B18" s="75">
        <v>137.904</v>
      </c>
      <c r="C18" s="75">
        <v>278.32100000000003</v>
      </c>
      <c r="D18" s="75">
        <v>170.53399999999999</v>
      </c>
      <c r="E18" s="75">
        <v>725.81200000000001</v>
      </c>
      <c r="F18" s="75">
        <v>3513.8989999999999</v>
      </c>
      <c r="G18" s="75">
        <v>293.57600000000002</v>
      </c>
      <c r="H18" s="75">
        <v>239.98400000000001</v>
      </c>
      <c r="I18" s="75">
        <v>-91.101596478115709</v>
      </c>
      <c r="J18" s="75">
        <v>47.326481118538396</v>
      </c>
      <c r="K18" s="75">
        <v>65.72375525515595</v>
      </c>
      <c r="L18" s="75">
        <v>236.12683578648279</v>
      </c>
      <c r="M18" s="75">
        <v>339.41707937999996</v>
      </c>
      <c r="N18" s="75">
        <v>281.49828278999991</v>
      </c>
      <c r="O18" s="75">
        <v>373.72603550999906</v>
      </c>
      <c r="P18" s="75">
        <v>359.99268799000197</v>
      </c>
      <c r="Q18" s="75">
        <v>186.90702295999901</v>
      </c>
      <c r="R18" s="75">
        <v>139.120533300001</v>
      </c>
      <c r="S18" s="75">
        <v>212.78940149000002</v>
      </c>
      <c r="T18" s="75">
        <v>159.200064690001</v>
      </c>
      <c r="U18" s="75">
        <v>4.4704303999999979</v>
      </c>
      <c r="V18" s="75">
        <v>324.90477196000006</v>
      </c>
      <c r="W18" s="75">
        <v>239.465212220003</v>
      </c>
      <c r="X18" s="75">
        <v>582.74854536000396</v>
      </c>
      <c r="Y18" s="75">
        <v>325.89423389000001</v>
      </c>
      <c r="Z18" s="206">
        <v>459.15920963999997</v>
      </c>
      <c r="AA18" s="75">
        <v>312.54396825000202</v>
      </c>
      <c r="AB18" s="75">
        <v>138.520929230001</v>
      </c>
      <c r="AC18" s="75">
        <v>151.97755877999899</v>
      </c>
      <c r="AD18" s="75">
        <v>202.65634331000098</v>
      </c>
      <c r="AE18" s="75">
        <v>315.60386004000196</v>
      </c>
      <c r="AF18" s="75">
        <v>1198.390866480004</v>
      </c>
      <c r="AG18" s="75">
        <v>251.92985069999901</v>
      </c>
      <c r="AH18" s="75">
        <v>203.77961393999999</v>
      </c>
      <c r="AI18" s="75">
        <v>251.56332497999099</v>
      </c>
      <c r="AJ18" s="75">
        <v>1080.34622975</v>
      </c>
      <c r="AK18" s="75">
        <v>369.79527761000003</v>
      </c>
      <c r="AL18" s="75">
        <v>570.36040520999893</v>
      </c>
      <c r="AM18" s="75">
        <v>1133.1223151100007</v>
      </c>
      <c r="AN18" s="75">
        <v>415.81433564999827</v>
      </c>
      <c r="AO18" s="75">
        <v>533.56007828000008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s="6" customFormat="1" ht="15" customHeight="1">
      <c r="A19" s="19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s="15" customFormat="1" ht="15" customHeight="1">
      <c r="A20" s="13" t="s">
        <v>19</v>
      </c>
      <c r="B20" s="75">
        <v>-124.74499999999999</v>
      </c>
      <c r="C20" s="75">
        <v>88.765000000000001</v>
      </c>
      <c r="D20" s="75">
        <v>-81.537000000000006</v>
      </c>
      <c r="E20" s="75">
        <v>-3.984</v>
      </c>
      <c r="F20" s="75">
        <v>13.172000000000001</v>
      </c>
      <c r="G20" s="75">
        <v>-394.89800000000002</v>
      </c>
      <c r="H20" s="75">
        <v>-69.445000000000007</v>
      </c>
      <c r="I20" s="75">
        <v>212.06429039625584</v>
      </c>
      <c r="J20" s="75">
        <v>-151.61872058972961</v>
      </c>
      <c r="K20" s="75">
        <v>273.38049025379763</v>
      </c>
      <c r="L20" s="75">
        <v>106.06838630070119</v>
      </c>
      <c r="M20" s="75">
        <v>-84.916228410000031</v>
      </c>
      <c r="N20" s="75">
        <v>-347.62270559000001</v>
      </c>
      <c r="O20" s="75">
        <v>58.09229384999999</v>
      </c>
      <c r="P20" s="75">
        <v>-163.24532325000004</v>
      </c>
      <c r="Q20" s="75">
        <v>108.91610074475886</v>
      </c>
      <c r="R20" s="75">
        <v>-49.404553085188532</v>
      </c>
      <c r="S20" s="75">
        <v>-233.76656379836783</v>
      </c>
      <c r="T20" s="75">
        <v>-197.86452585216171</v>
      </c>
      <c r="U20" s="75">
        <v>-121.16646354406367</v>
      </c>
      <c r="V20" s="75">
        <v>-204.04036370515271</v>
      </c>
      <c r="W20" s="75">
        <v>-181.98902004000001</v>
      </c>
      <c r="X20" s="75">
        <v>51.283226279999951</v>
      </c>
      <c r="Y20" s="75">
        <v>-19.432361089999972</v>
      </c>
      <c r="Z20" s="206">
        <v>-10.632351790000001</v>
      </c>
      <c r="AA20" s="75">
        <v>104.48269156999902</v>
      </c>
      <c r="AB20" s="75">
        <v>175.02514322000002</v>
      </c>
      <c r="AC20" s="75">
        <v>121.86741494000003</v>
      </c>
      <c r="AD20" s="75">
        <v>-219.58417486000002</v>
      </c>
      <c r="AE20" s="75">
        <v>401.04934005000007</v>
      </c>
      <c r="AF20" s="75">
        <v>-203.70639424999996</v>
      </c>
      <c r="AG20" s="75">
        <v>187.49730568999996</v>
      </c>
      <c r="AH20" s="75">
        <v>-294.99001820000001</v>
      </c>
      <c r="AI20" s="75">
        <v>-167.43705370999999</v>
      </c>
      <c r="AJ20" s="75">
        <v>936.41642142000001</v>
      </c>
      <c r="AK20" s="75">
        <v>135.85804659999999</v>
      </c>
      <c r="AL20" s="75">
        <v>87.660891489999997</v>
      </c>
      <c r="AM20" s="75">
        <v>24.942317759999952</v>
      </c>
      <c r="AN20" s="75">
        <v>463.52089508999939</v>
      </c>
      <c r="AO20" s="75">
        <v>-431.03336431999969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s="6" customFormat="1" ht="15" customHeight="1">
      <c r="A21" s="18" t="s">
        <v>20</v>
      </c>
      <c r="B21" s="14">
        <v>5.758</v>
      </c>
      <c r="C21" s="14">
        <v>2.3580000000000001</v>
      </c>
      <c r="D21" s="14">
        <v>7.8380000000000001</v>
      </c>
      <c r="E21" s="14">
        <v>9.2330000000000005</v>
      </c>
      <c r="F21" s="14">
        <v>1.9610000000000001</v>
      </c>
      <c r="G21" s="14">
        <v>-1.3029999999999999</v>
      </c>
      <c r="H21" s="14">
        <v>1.0999999999999999E-2</v>
      </c>
      <c r="I21" s="14">
        <v>285.94081425343501</v>
      </c>
      <c r="J21" s="14">
        <v>-14.412720589729608</v>
      </c>
      <c r="K21" s="14">
        <v>282.52749025379762</v>
      </c>
      <c r="L21" s="14">
        <v>193.05238630070119</v>
      </c>
      <c r="M21" s="14">
        <v>92.608157209999987</v>
      </c>
      <c r="N21" s="14">
        <v>-32.360012130000001</v>
      </c>
      <c r="O21" s="14">
        <v>191.02256326</v>
      </c>
      <c r="P21" s="14">
        <v>88.87</v>
      </c>
      <c r="Q21" s="14">
        <v>222.09223987475886</v>
      </c>
      <c r="R21" s="14">
        <v>156.12249168481148</v>
      </c>
      <c r="S21" s="14">
        <v>64.5845042016322</v>
      </c>
      <c r="T21" s="14">
        <v>137.23916006783833</v>
      </c>
      <c r="U21" s="14">
        <v>165.23886794593636</v>
      </c>
      <c r="V21" s="14">
        <v>58.700791044847271</v>
      </c>
      <c r="W21" s="14">
        <v>25.335668070000001</v>
      </c>
      <c r="X21" s="14">
        <v>442.70426777999995</v>
      </c>
      <c r="Y21" s="14">
        <v>436.22829286000001</v>
      </c>
      <c r="Z21" s="205">
        <v>245.91797059000001</v>
      </c>
      <c r="AA21" s="14">
        <v>410.52217689999901</v>
      </c>
      <c r="AB21" s="14">
        <v>464.64334647000004</v>
      </c>
      <c r="AC21" s="14">
        <v>256.90485029000001</v>
      </c>
      <c r="AD21" s="14">
        <v>37.355370210000004</v>
      </c>
      <c r="AE21" s="14">
        <v>411.79352829000004</v>
      </c>
      <c r="AF21" s="14">
        <v>291.96643342000004</v>
      </c>
      <c r="AG21" s="14">
        <v>291.91431602999995</v>
      </c>
      <c r="AH21" s="14">
        <v>63.516074869999997</v>
      </c>
      <c r="AI21" s="14">
        <v>80.573960989999989</v>
      </c>
      <c r="AJ21" s="14">
        <v>545.16128903000106</v>
      </c>
      <c r="AK21" s="14">
        <v>270.96689487999998</v>
      </c>
      <c r="AL21" s="14">
        <v>60.58870168</v>
      </c>
      <c r="AM21" s="14">
        <v>155.65425463999986</v>
      </c>
      <c r="AN21" s="14">
        <v>623.55167027999948</v>
      </c>
      <c r="AO21" s="14">
        <v>192.16385468999977</v>
      </c>
      <c r="AP21"/>
      <c r="AQ21"/>
      <c r="AR21" s="150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s="6" customFormat="1" ht="1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4"/>
      <c r="V22" s="14"/>
      <c r="W22" s="14"/>
      <c r="X22" s="14"/>
      <c r="Y22" s="14"/>
      <c r="Z22" s="20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s="6" customFormat="1" ht="15" customHeight="1">
      <c r="A23" s="18" t="s">
        <v>721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225">
        <v>-279.1497085827026</v>
      </c>
      <c r="V23" s="225">
        <v>-217.41209347968191</v>
      </c>
      <c r="W23" s="225">
        <v>-265.27179256002188</v>
      </c>
      <c r="X23" s="225">
        <v>-166.77207672</v>
      </c>
      <c r="Y23" s="225">
        <v>-470.26411385999995</v>
      </c>
      <c r="Z23" s="225">
        <v>-379.50693773</v>
      </c>
      <c r="AA23" s="225">
        <v>-269.14953731999901</v>
      </c>
      <c r="AB23" s="225">
        <v>289.31190665000003</v>
      </c>
      <c r="AC23" s="225">
        <v>-181.54344227999999</v>
      </c>
      <c r="AD23" s="225">
        <v>-201.95260780000001</v>
      </c>
      <c r="AE23" s="225">
        <v>-150.13327765</v>
      </c>
      <c r="AF23" s="225">
        <v>-174.57454346</v>
      </c>
      <c r="AG23" s="225">
        <v>-124.32563343</v>
      </c>
      <c r="AH23" s="225">
        <v>-169.00040629999998</v>
      </c>
      <c r="AI23" s="225">
        <v>-148.69371649999999</v>
      </c>
      <c r="AJ23" s="225">
        <v>-99.460348229999937</v>
      </c>
      <c r="AK23" s="225">
        <v>-137.32292229000001</v>
      </c>
      <c r="AL23" s="225">
        <v>-126.19280039000004</v>
      </c>
      <c r="AM23" s="225">
        <v>-112.62443207999996</v>
      </c>
      <c r="AN23" s="225">
        <v>-154.33374153000003</v>
      </c>
      <c r="AO23" s="225">
        <v>-146.95775326999984</v>
      </c>
      <c r="AP23" s="401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/>
      <c r="BC23"/>
      <c r="BD23"/>
      <c r="BE23"/>
      <c r="BF23"/>
      <c r="BG23"/>
    </row>
    <row r="24" spans="1:59" s="6" customFormat="1" ht="15" customHeight="1">
      <c r="A24" s="18" t="s">
        <v>403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225"/>
      <c r="V24" s="225"/>
      <c r="W24" s="225"/>
      <c r="X24" s="225"/>
      <c r="Y24" s="93">
        <v>134.20576561999999</v>
      </c>
      <c r="Z24" s="93">
        <v>140.23865103999998</v>
      </c>
      <c r="AA24" s="93">
        <v>-51.49539583</v>
      </c>
      <c r="AB24" s="93">
        <v>-542.01400763000004</v>
      </c>
      <c r="AC24" s="93">
        <v>3.1873746600000015</v>
      </c>
      <c r="AD24" s="93">
        <v>-78.768934659999985</v>
      </c>
      <c r="AE24" s="93">
        <v>33.518179850000003</v>
      </c>
      <c r="AF24" s="93">
        <v>-80.451436600000008</v>
      </c>
      <c r="AG24" s="93">
        <v>-32.801279129999998</v>
      </c>
      <c r="AH24" s="93">
        <v>-217.12428233000003</v>
      </c>
      <c r="AI24" s="93">
        <v>-88.533047530000005</v>
      </c>
      <c r="AJ24" s="93">
        <v>57.21263703999999</v>
      </c>
      <c r="AK24" s="93">
        <v>-37.247611630000002</v>
      </c>
      <c r="AL24" s="93">
        <v>15.502955219999992</v>
      </c>
      <c r="AM24" s="93">
        <v>-145.58168205000001</v>
      </c>
      <c r="AN24" s="93">
        <v>8.7690364599999899</v>
      </c>
      <c r="AO24" s="93">
        <v>-442.76393580999996</v>
      </c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/>
      <c r="BC24"/>
      <c r="BD24"/>
      <c r="BE24"/>
      <c r="BF24"/>
      <c r="BG24"/>
    </row>
    <row r="25" spans="1:59" s="6" customFormat="1" ht="15" customHeight="1">
      <c r="A25" s="18" t="s">
        <v>362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225">
        <v>42.416092913156</v>
      </c>
      <c r="V25" s="225">
        <v>52.595224782973325</v>
      </c>
      <c r="W25" s="225">
        <v>62.550056558210429</v>
      </c>
      <c r="X25" s="225">
        <v>74.718268109999997</v>
      </c>
      <c r="Y25" s="225">
        <v>92.454951550000004</v>
      </c>
      <c r="Z25" s="225">
        <v>77.296163840000006</v>
      </c>
      <c r="AA25" s="225">
        <v>71.333241450000003</v>
      </c>
      <c r="AB25" s="225">
        <v>94.557517450000006</v>
      </c>
      <c r="AC25" s="225">
        <v>116.38439209000001</v>
      </c>
      <c r="AD25" s="225">
        <v>88.425831239999994</v>
      </c>
      <c r="AE25" s="225">
        <v>82.905709079999994</v>
      </c>
      <c r="AF25" s="225">
        <v>68.358952169999995</v>
      </c>
      <c r="AG25" s="225">
        <v>58.968268710000004</v>
      </c>
      <c r="AH25" s="225">
        <v>62.039834429999999</v>
      </c>
      <c r="AI25" s="225">
        <v>62.344140539999991</v>
      </c>
      <c r="AJ25" s="225">
        <v>60.638309339999999</v>
      </c>
      <c r="AK25" s="225">
        <v>52.802631219999995</v>
      </c>
      <c r="AL25" s="225">
        <v>54.506500690000003</v>
      </c>
      <c r="AM25" s="225">
        <v>83.321660929999993</v>
      </c>
      <c r="AN25" s="225">
        <v>43.022611189999978</v>
      </c>
      <c r="AO25" s="225">
        <v>65.782345179999993</v>
      </c>
      <c r="AP25" s="225"/>
      <c r="AQ25"/>
      <c r="AR25"/>
      <c r="AS25"/>
      <c r="AT25"/>
      <c r="AU25" s="225"/>
      <c r="AV25" s="225"/>
      <c r="AW25" s="225"/>
      <c r="AX25" s="225"/>
      <c r="AY25" s="225"/>
      <c r="AZ25" s="225"/>
      <c r="BA25" s="225"/>
      <c r="BB25"/>
      <c r="BC25"/>
      <c r="BD25"/>
      <c r="BE25"/>
      <c r="BF25"/>
      <c r="BG25"/>
    </row>
    <row r="26" spans="1:59" s="6" customFormat="1" ht="15" customHeight="1">
      <c r="A26" s="224" t="s">
        <v>363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6">
        <v>-236.73361566954662</v>
      </c>
      <c r="V26" s="226">
        <v>-164.81686869670858</v>
      </c>
      <c r="W26" s="226">
        <v>-202.72173600181142</v>
      </c>
      <c r="X26" s="226">
        <v>-92.053808610000004</v>
      </c>
      <c r="Y26" s="226">
        <v>-243.60339668999998</v>
      </c>
      <c r="Z26" s="226">
        <v>-161.97212285000001</v>
      </c>
      <c r="AA26" s="226">
        <v>-249.31169169999902</v>
      </c>
      <c r="AB26" s="226">
        <v>-158.14458353000001</v>
      </c>
      <c r="AC26" s="226">
        <v>-61.971675529999985</v>
      </c>
      <c r="AD26" s="226">
        <v>-192.29571121999999</v>
      </c>
      <c r="AE26" s="226">
        <v>-33.70938872</v>
      </c>
      <c r="AF26" s="226">
        <v>-186.66702789000001</v>
      </c>
      <c r="AG26" s="226">
        <v>-98.15864384999999</v>
      </c>
      <c r="AH26" s="226">
        <v>-324.08485420000005</v>
      </c>
      <c r="AI26" s="226">
        <v>-174.88262348999999</v>
      </c>
      <c r="AJ26" s="226">
        <v>18.390598150000052</v>
      </c>
      <c r="AK26" s="226">
        <v>-121.76790269999999</v>
      </c>
      <c r="AL26" s="226">
        <v>-56.183344480000059</v>
      </c>
      <c r="AM26" s="226">
        <v>-174.88445319999994</v>
      </c>
      <c r="AN26" s="226">
        <v>-102.54209388000005</v>
      </c>
      <c r="AO26" s="226">
        <v>-523.93934389999981</v>
      </c>
      <c r="AP26" s="225"/>
      <c r="AQ26"/>
      <c r="AR26"/>
      <c r="AS26"/>
      <c r="AT26"/>
      <c r="AU26" s="225"/>
      <c r="AV26" s="225"/>
      <c r="AW26" s="225"/>
      <c r="AX26" s="225"/>
      <c r="AY26" s="225"/>
      <c r="AZ26" s="225"/>
      <c r="BA26" s="225"/>
      <c r="BB26"/>
      <c r="BC26"/>
      <c r="BD26"/>
      <c r="BE26"/>
      <c r="BF26"/>
      <c r="BG26"/>
    </row>
    <row r="27" spans="1:59" s="6" customFormat="1" ht="15" customHeight="1">
      <c r="A27" s="18" t="s">
        <v>364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225">
        <v>-38.29713104028022</v>
      </c>
      <c r="V27" s="225">
        <v>-82.691756795777152</v>
      </c>
      <c r="W27" s="225">
        <v>5.015540494539513</v>
      </c>
      <c r="X27" s="225">
        <v>-284.36096986999996</v>
      </c>
      <c r="Y27" s="225">
        <v>-203.27735750999997</v>
      </c>
      <c r="Z27" s="225">
        <v>-83.800140850000005</v>
      </c>
      <c r="AA27" s="225">
        <v>-46.125577780000974</v>
      </c>
      <c r="AB27" s="225">
        <v>-44.913269689999893</v>
      </c>
      <c r="AC27" s="225">
        <v>-60.955491889999998</v>
      </c>
      <c r="AD27" s="225">
        <v>-55.580367690000017</v>
      </c>
      <c r="AE27" s="225">
        <v>32.217558139998999</v>
      </c>
      <c r="AF27" s="225">
        <v>-56.552781909999965</v>
      </c>
      <c r="AG27" s="225">
        <v>3.6224802199999968</v>
      </c>
      <c r="AH27" s="225">
        <v>-25.240257779998959</v>
      </c>
      <c r="AI27" s="225">
        <v>-61.260190479998982</v>
      </c>
      <c r="AJ27" s="225">
        <v>378.78830227999964</v>
      </c>
      <c r="AK27" s="225">
        <v>-3.4546647600000164</v>
      </c>
      <c r="AL27" s="225">
        <v>93.858738470000119</v>
      </c>
      <c r="AM27" s="225">
        <v>48.468174590000025</v>
      </c>
      <c r="AN27" s="225">
        <v>-24.660530140000006</v>
      </c>
      <c r="AO27" s="225">
        <v>-92.122450259999638</v>
      </c>
      <c r="AP27" s="225"/>
      <c r="AQ27"/>
      <c r="AR27"/>
      <c r="AS27"/>
      <c r="AT27"/>
      <c r="AU27" s="225"/>
      <c r="AV27" s="225"/>
      <c r="AW27" s="225"/>
      <c r="AX27" s="225"/>
      <c r="AY27" s="225"/>
      <c r="AZ27" s="225"/>
      <c r="BA27" s="225"/>
      <c r="BB27"/>
      <c r="BC27"/>
      <c r="BD27"/>
      <c r="BE27"/>
      <c r="BF27"/>
      <c r="BG27"/>
    </row>
    <row r="28" spans="1:59" s="6" customFormat="1" ht="15" customHeight="1">
      <c r="A28" s="18" t="s">
        <v>365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225">
        <v>-11.374753601955003</v>
      </c>
      <c r="V28" s="225">
        <v>-15.232071271265742</v>
      </c>
      <c r="W28" s="225">
        <v>-9.6194609123820811</v>
      </c>
      <c r="X28" s="225">
        <v>-15.006263019999999</v>
      </c>
      <c r="Y28" s="225">
        <v>-8.7798997499999984</v>
      </c>
      <c r="Z28" s="225">
        <v>-10.778058679999999</v>
      </c>
      <c r="AA28" s="225">
        <v>-10.60221585</v>
      </c>
      <c r="AB28" s="225">
        <v>-86.560350029999995</v>
      </c>
      <c r="AC28" s="225">
        <v>-12.110267929999999</v>
      </c>
      <c r="AD28" s="225">
        <v>-9.0634661600000008</v>
      </c>
      <c r="AE28" s="225">
        <v>-9.2523576599999995</v>
      </c>
      <c r="AF28" s="225">
        <v>-252.45301787</v>
      </c>
      <c r="AG28" s="225">
        <v>-9.8808467099999984</v>
      </c>
      <c r="AH28" s="225">
        <v>-9.1809810900000013</v>
      </c>
      <c r="AI28" s="225">
        <v>-11.86820073</v>
      </c>
      <c r="AJ28" s="225">
        <v>-5.9237680400000032</v>
      </c>
      <c r="AK28" s="225">
        <v>-9.8862808199999996</v>
      </c>
      <c r="AL28" s="225">
        <v>-10.603204180000004</v>
      </c>
      <c r="AM28" s="225">
        <v>-4.2956582699999997</v>
      </c>
      <c r="AN28" s="225">
        <v>-32.828151170000012</v>
      </c>
      <c r="AO28" s="225">
        <v>-7.1354248500000006</v>
      </c>
      <c r="AP28" s="225"/>
      <c r="AQ28"/>
      <c r="AR28"/>
      <c r="AS28"/>
      <c r="AT28"/>
      <c r="AU28" s="225"/>
      <c r="AV28" s="225"/>
      <c r="AW28" s="225"/>
      <c r="AX28" s="225"/>
      <c r="AY28" s="225"/>
      <c r="AZ28" s="225"/>
      <c r="BA28" s="225"/>
      <c r="BB28"/>
      <c r="BC28"/>
      <c r="BD28"/>
      <c r="BE28"/>
      <c r="BF28"/>
      <c r="BG28"/>
    </row>
    <row r="29" spans="1:59" s="6" customFormat="1" ht="15" customHeight="1">
      <c r="A29" s="224" t="s">
        <v>366</v>
      </c>
      <c r="B29" s="226">
        <v>-130.50299999999999</v>
      </c>
      <c r="C29" s="226">
        <v>86.406999999999996</v>
      </c>
      <c r="D29" s="226">
        <v>-89.375</v>
      </c>
      <c r="E29" s="226">
        <v>-13.217000000000001</v>
      </c>
      <c r="F29" s="226">
        <v>11.211</v>
      </c>
      <c r="G29" s="226">
        <v>-393.59500000000003</v>
      </c>
      <c r="H29" s="226">
        <v>-69.456000000000003</v>
      </c>
      <c r="I29" s="226">
        <v>-73.876000000000005</v>
      </c>
      <c r="J29" s="226">
        <v>-137.20600000000002</v>
      </c>
      <c r="K29" s="226">
        <v>-9.1470000000000002</v>
      </c>
      <c r="L29" s="226">
        <v>-86.984000000000009</v>
      </c>
      <c r="M29" s="226">
        <v>-177.52438562</v>
      </c>
      <c r="N29" s="226">
        <v>-315.26269345999998</v>
      </c>
      <c r="O29" s="226">
        <v>-132.93026940999999</v>
      </c>
      <c r="P29" s="226">
        <v>-252.11532325000005</v>
      </c>
      <c r="Q29" s="226">
        <v>-113.17613913000001</v>
      </c>
      <c r="R29" s="226">
        <v>-205.52704477</v>
      </c>
      <c r="S29" s="226">
        <v>-298.35106800000005</v>
      </c>
      <c r="T29" s="226">
        <v>-335.10368592000009</v>
      </c>
      <c r="U29" s="226">
        <v>-286.40550031178185</v>
      </c>
      <c r="V29" s="226">
        <v>-262.74069676375143</v>
      </c>
      <c r="W29" s="226">
        <v>-207.325656419654</v>
      </c>
      <c r="X29" s="226">
        <v>-391.4210415</v>
      </c>
      <c r="Y29" s="226">
        <v>-455.66065394999998</v>
      </c>
      <c r="Z29" s="226">
        <v>-256.55032238000001</v>
      </c>
      <c r="AA29" s="226">
        <v>-306.03948532999999</v>
      </c>
      <c r="AB29" s="226">
        <v>-289.61820324999991</v>
      </c>
      <c r="AC29" s="226">
        <v>-135.03743534999998</v>
      </c>
      <c r="AD29" s="226">
        <v>-256.93954507000001</v>
      </c>
      <c r="AE29" s="226">
        <v>-10.744188240001</v>
      </c>
      <c r="AF29" s="226">
        <v>-495.67282767</v>
      </c>
      <c r="AG29" s="226">
        <v>-104.41701033999999</v>
      </c>
      <c r="AH29" s="226">
        <v>-358.506093069999</v>
      </c>
      <c r="AI29" s="226">
        <v>-248.01101469999898</v>
      </c>
      <c r="AJ29" s="226">
        <v>391.25513238999969</v>
      </c>
      <c r="AK29" s="226">
        <v>-135.10884828000002</v>
      </c>
      <c r="AL29" s="226">
        <v>27.072189810000062</v>
      </c>
      <c r="AM29" s="226">
        <v>-130.71193687999991</v>
      </c>
      <c r="AN29" s="226">
        <v>-160.03077519000007</v>
      </c>
      <c r="AO29" s="226">
        <v>-623.19721900999946</v>
      </c>
      <c r="AP29" s="225"/>
      <c r="AQ29"/>
      <c r="AR29"/>
      <c r="AS29"/>
      <c r="AT29"/>
      <c r="AU29" s="225"/>
      <c r="AV29" s="225"/>
      <c r="AW29" s="225"/>
      <c r="AX29" s="225"/>
      <c r="AY29" s="225"/>
      <c r="AZ29" s="225"/>
      <c r="BA29" s="225"/>
      <c r="BB29"/>
      <c r="BC29"/>
      <c r="BD29"/>
      <c r="BE29"/>
      <c r="BF29"/>
      <c r="BG29"/>
    </row>
    <row r="30" spans="1:59" s="6" customFormat="1" ht="1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76"/>
      <c r="V30" s="76"/>
      <c r="W30" s="76"/>
      <c r="X30" s="76"/>
      <c r="Y30" s="76"/>
      <c r="Z30" s="207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s="15" customFormat="1" ht="15" customHeight="1">
      <c r="A31" s="13" t="s">
        <v>22</v>
      </c>
      <c r="B31" s="14">
        <v>13.159000000000001</v>
      </c>
      <c r="C31" s="14">
        <v>367.08600000000001</v>
      </c>
      <c r="D31" s="14">
        <v>88.997</v>
      </c>
      <c r="E31" s="14">
        <v>721.82799999999997</v>
      </c>
      <c r="F31" s="14">
        <v>3527.0709999999999</v>
      </c>
      <c r="G31" s="14">
        <v>-101.322</v>
      </c>
      <c r="H31" s="14">
        <v>170.53899999999999</v>
      </c>
      <c r="I31" s="14">
        <v>120.96269391814013</v>
      </c>
      <c r="J31" s="14">
        <v>-104.29223947119121</v>
      </c>
      <c r="K31" s="14">
        <v>339.10424550895357</v>
      </c>
      <c r="L31" s="14">
        <v>342.19522208718399</v>
      </c>
      <c r="M31" s="14">
        <v>254.50085096999993</v>
      </c>
      <c r="N31" s="14">
        <v>-66.124422800000104</v>
      </c>
      <c r="O31" s="14">
        <v>431.81832935999904</v>
      </c>
      <c r="P31" s="14">
        <v>196.74736474000193</v>
      </c>
      <c r="Q31" s="14">
        <v>295.8231237047579</v>
      </c>
      <c r="R31" s="14">
        <v>89.715980214812475</v>
      </c>
      <c r="S31" s="14">
        <v>-20.977162308367813</v>
      </c>
      <c r="T31" s="14">
        <v>-38.664461162160691</v>
      </c>
      <c r="U31" s="14">
        <v>-116.69603314406368</v>
      </c>
      <c r="V31" s="14">
        <v>120.86440825484735</v>
      </c>
      <c r="W31" s="14">
        <v>57.476192180002982</v>
      </c>
      <c r="X31" s="14">
        <v>634.03177164000385</v>
      </c>
      <c r="Y31" s="14">
        <v>306.46187280000004</v>
      </c>
      <c r="Z31" s="205">
        <v>448.52685784999994</v>
      </c>
      <c r="AA31" s="14">
        <v>417.02665982000104</v>
      </c>
      <c r="AB31" s="14">
        <v>313.54607245000102</v>
      </c>
      <c r="AC31" s="14">
        <v>273.84497371999902</v>
      </c>
      <c r="AD31" s="14">
        <v>-16.927831549999041</v>
      </c>
      <c r="AE31" s="14">
        <v>716.65320009000197</v>
      </c>
      <c r="AF31" s="14">
        <v>994.68447223000408</v>
      </c>
      <c r="AG31" s="14">
        <v>439.42715638999897</v>
      </c>
      <c r="AH31" s="14">
        <v>-91.210404260000018</v>
      </c>
      <c r="AI31" s="14">
        <v>84.126271269991008</v>
      </c>
      <c r="AJ31" s="14">
        <v>2016.76265117</v>
      </c>
      <c r="AK31" s="14">
        <v>505.65332421000005</v>
      </c>
      <c r="AL31" s="14">
        <v>658.02129669999897</v>
      </c>
      <c r="AM31" s="14">
        <v>1158.0646328700007</v>
      </c>
      <c r="AN31" s="14">
        <v>879.33523073999766</v>
      </c>
      <c r="AO31" s="14">
        <v>102.52671396000039</v>
      </c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s="15" customFormat="1" ht="15" customHeight="1">
      <c r="A32" s="13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206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s="6" customFormat="1" ht="15" customHeight="1">
      <c r="A33" s="13" t="s">
        <v>23</v>
      </c>
      <c r="B33" s="14">
        <v>-11</v>
      </c>
      <c r="C33" s="14">
        <v>-126.249</v>
      </c>
      <c r="D33" s="14">
        <v>-42.27</v>
      </c>
      <c r="E33" s="14">
        <v>-234.989</v>
      </c>
      <c r="F33" s="14">
        <v>-1224.6400000000001</v>
      </c>
      <c r="G33" s="14">
        <v>188.19399999999999</v>
      </c>
      <c r="H33" s="14">
        <v>-63.808</v>
      </c>
      <c r="I33" s="14">
        <v>27.876835650590852</v>
      </c>
      <c r="J33" s="14">
        <v>91.009606752706006</v>
      </c>
      <c r="K33" s="14">
        <v>-39.72436644386282</v>
      </c>
      <c r="L33" s="14">
        <v>-38.421953384200734</v>
      </c>
      <c r="M33" s="14">
        <v>-139.21910828999998</v>
      </c>
      <c r="N33" s="14">
        <v>-77.023393970000001</v>
      </c>
      <c r="O33" s="14">
        <v>-117.82085684</v>
      </c>
      <c r="P33" s="14">
        <v>155.64995400000001</v>
      </c>
      <c r="Q33" s="14">
        <v>-31.592592249999996</v>
      </c>
      <c r="R33" s="14">
        <v>25.36356374</v>
      </c>
      <c r="S33" s="14">
        <v>38.802610179999995</v>
      </c>
      <c r="T33" s="14">
        <v>-0.43005300000000002</v>
      </c>
      <c r="U33" s="14">
        <v>87.867792740000013</v>
      </c>
      <c r="V33" s="14">
        <v>-32.950438639999994</v>
      </c>
      <c r="W33" s="14">
        <v>-14.547719340000002</v>
      </c>
      <c r="X33" s="14">
        <v>44.849297960000001</v>
      </c>
      <c r="Y33" s="14">
        <v>9.8840751699999991</v>
      </c>
      <c r="Z33" s="205">
        <v>-58.90906691</v>
      </c>
      <c r="AA33" s="14">
        <v>-24.2132513</v>
      </c>
      <c r="AB33" s="14">
        <v>13.02479943</v>
      </c>
      <c r="AC33" s="14">
        <v>-37.341541960000001</v>
      </c>
      <c r="AD33" s="14">
        <v>-12.21985385</v>
      </c>
      <c r="AE33" s="14">
        <v>-147.66811903999999</v>
      </c>
      <c r="AF33" s="14">
        <v>-260.49498296000002</v>
      </c>
      <c r="AG33" s="14">
        <v>-54.769195359999998</v>
      </c>
      <c r="AH33" s="14">
        <v>52.707094600000005</v>
      </c>
      <c r="AI33" s="14">
        <v>0.74645030000000001</v>
      </c>
      <c r="AJ33" s="14">
        <v>-515.80742555000006</v>
      </c>
      <c r="AK33" s="14">
        <v>-70.826548169999995</v>
      </c>
      <c r="AL33" s="14">
        <v>-207.91951846000001</v>
      </c>
      <c r="AM33" s="14">
        <v>-328.29824235999996</v>
      </c>
      <c r="AN33" s="14">
        <v>-121.77785893999989</v>
      </c>
      <c r="AO33" s="14">
        <v>14.178076380000013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s="6" customFormat="1" ht="15" customHeight="1">
      <c r="A34" s="13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206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s="15" customFormat="1" ht="15" customHeight="1">
      <c r="A35" s="13" t="s">
        <v>26</v>
      </c>
      <c r="B35" s="14">
        <v>-1.7450000000000001</v>
      </c>
      <c r="C35" s="14">
        <v>10.7</v>
      </c>
      <c r="D35" s="14">
        <v>-8.032</v>
      </c>
      <c r="E35" s="14">
        <v>-5.92</v>
      </c>
      <c r="F35" s="14">
        <v>-3.1080000000000001</v>
      </c>
      <c r="G35" s="14">
        <v>-23.672999999999998</v>
      </c>
      <c r="H35" s="14">
        <v>-12.974</v>
      </c>
      <c r="I35" s="14">
        <v>2.0964528596170209</v>
      </c>
      <c r="J35" s="14">
        <v>-6.0115029449378836</v>
      </c>
      <c r="K35" s="14">
        <v>-24.925567264577886</v>
      </c>
      <c r="L35" s="14">
        <v>-101.94763828825923</v>
      </c>
      <c r="M35" s="14">
        <v>-84.770456699999997</v>
      </c>
      <c r="N35" s="14">
        <v>-58.365867919999999</v>
      </c>
      <c r="O35" s="14">
        <v>-108.12141369</v>
      </c>
      <c r="P35" s="14">
        <v>-122.61046437</v>
      </c>
      <c r="Q35" s="14">
        <v>-52.048296360000002</v>
      </c>
      <c r="R35" s="14">
        <v>-105.47386861</v>
      </c>
      <c r="S35" s="14">
        <v>-79.978596090000011</v>
      </c>
      <c r="T35" s="14">
        <v>-90.513474540000004</v>
      </c>
      <c r="U35" s="14">
        <v>-28.08550095</v>
      </c>
      <c r="V35" s="14">
        <v>-90.886000490000001</v>
      </c>
      <c r="W35" s="14">
        <v>-72.97977625</v>
      </c>
      <c r="X35" s="14">
        <v>-109.72740374</v>
      </c>
      <c r="Y35" s="14">
        <v>-84.268348360000005</v>
      </c>
      <c r="Z35" s="205">
        <v>-135.30272205</v>
      </c>
      <c r="AA35" s="14">
        <v>-85.288221140000005</v>
      </c>
      <c r="AB35" s="14">
        <v>-49.143774869999994</v>
      </c>
      <c r="AC35" s="14">
        <v>-31.187546300000001</v>
      </c>
      <c r="AD35" s="14">
        <v>-46.895314419999998</v>
      </c>
      <c r="AE35" s="14">
        <v>-69.292308730000002</v>
      </c>
      <c r="AF35" s="14">
        <v>-47.829423090000006</v>
      </c>
      <c r="AG35" s="14">
        <v>-31.995884610000001</v>
      </c>
      <c r="AH35" s="14">
        <v>-18.899116940000003</v>
      </c>
      <c r="AI35" s="14">
        <v>-33.656418729999999</v>
      </c>
      <c r="AJ35" s="14">
        <v>-166.88169009000001</v>
      </c>
      <c r="AK35" s="14">
        <v>-33.309637459999998</v>
      </c>
      <c r="AL35" s="14">
        <v>-27.067738390000002</v>
      </c>
      <c r="AM35" s="14">
        <v>-0.7230803599999982</v>
      </c>
      <c r="AN35" s="14">
        <v>3.2329097499999975</v>
      </c>
      <c r="AO35" s="14">
        <v>-14.455114640000001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s="15" customFormat="1" ht="15" customHeight="1">
      <c r="A36" s="13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206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s="15" customFormat="1" ht="15" customHeight="1">
      <c r="A37" s="13" t="s">
        <v>27</v>
      </c>
      <c r="B37" s="14">
        <v>0.41399999999999998</v>
      </c>
      <c r="C37" s="14">
        <v>251.53700000000001</v>
      </c>
      <c r="D37" s="14">
        <v>38.695</v>
      </c>
      <c r="E37" s="14">
        <v>480.91899999999998</v>
      </c>
      <c r="F37" s="14">
        <v>2299.3229999999999</v>
      </c>
      <c r="G37" s="14">
        <v>63.2</v>
      </c>
      <c r="H37" s="14">
        <v>93.757000000000005</v>
      </c>
      <c r="I37" s="14">
        <v>150.93598242834801</v>
      </c>
      <c r="J37" s="14">
        <v>-19.294135663423091</v>
      </c>
      <c r="K37" s="14">
        <v>274.45431180051287</v>
      </c>
      <c r="L37" s="14">
        <v>201.82563041472403</v>
      </c>
      <c r="M37" s="14">
        <v>30.511285979999968</v>
      </c>
      <c r="N37" s="14">
        <v>-201.5136846900001</v>
      </c>
      <c r="O37" s="14">
        <v>205.87605882999904</v>
      </c>
      <c r="P37" s="14">
        <v>229.78685437000195</v>
      </c>
      <c r="Q37" s="14">
        <v>212.18223509475789</v>
      </c>
      <c r="R37" s="14">
        <v>9.6056753448124823</v>
      </c>
      <c r="S37" s="14">
        <v>-62.153148218367832</v>
      </c>
      <c r="T37" s="14">
        <v>-129.6079887021607</v>
      </c>
      <c r="U37" s="33">
        <v>-56.91374135406366</v>
      </c>
      <c r="V37" s="33">
        <v>-2.9720308751526545</v>
      </c>
      <c r="W37" s="33">
        <v>-30.051303409997018</v>
      </c>
      <c r="X37" s="14">
        <v>569.15366586000391</v>
      </c>
      <c r="Y37" s="14">
        <v>232.07759961000005</v>
      </c>
      <c r="Z37" s="205">
        <v>254.31506888999994</v>
      </c>
      <c r="AA37" s="14">
        <v>307.52518738000106</v>
      </c>
      <c r="AB37" s="14">
        <v>277.42709701000103</v>
      </c>
      <c r="AC37" s="14">
        <v>205.31588545999901</v>
      </c>
      <c r="AD37" s="14">
        <v>-76.042999819999039</v>
      </c>
      <c r="AE37" s="14">
        <v>499.69277232000195</v>
      </c>
      <c r="AF37" s="14">
        <v>686.36006618000408</v>
      </c>
      <c r="AG37" s="14">
        <v>352.66207641999898</v>
      </c>
      <c r="AH37" s="14">
        <v>-57.402426600000013</v>
      </c>
      <c r="AI37" s="14">
        <v>51.216302839991009</v>
      </c>
      <c r="AJ37" s="14">
        <v>1334.0735355299998</v>
      </c>
      <c r="AK37" s="14">
        <v>401.51713858000005</v>
      </c>
      <c r="AL37" s="14">
        <v>423.03403984999898</v>
      </c>
      <c r="AM37" s="14">
        <v>829.04330820999928</v>
      </c>
      <c r="AN37" s="14">
        <v>760.79028154999901</v>
      </c>
      <c r="AO37" s="14">
        <v>102.24967570000058</v>
      </c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>
      <c r="A38" s="20" t="s">
        <v>28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-3.40730352999983</v>
      </c>
      <c r="J38" s="14">
        <v>-0.92954361660000084</v>
      </c>
      <c r="K38" s="14">
        <v>5.7673391034000012</v>
      </c>
      <c r="L38" s="14">
        <v>137.44900000000001</v>
      </c>
      <c r="M38" s="14">
        <v>-3.3689789999999999</v>
      </c>
      <c r="N38" s="14">
        <v>0</v>
      </c>
      <c r="O38" s="14">
        <v>0</v>
      </c>
      <c r="P38" s="14">
        <v>0</v>
      </c>
      <c r="Q38" s="14">
        <v>44.230667519999997</v>
      </c>
      <c r="R38" s="14">
        <v>86.332816170000001</v>
      </c>
      <c r="S38" s="14">
        <v>66.171180939999999</v>
      </c>
      <c r="T38" s="14">
        <v>53.333254569999994</v>
      </c>
      <c r="U38" s="14">
        <v>25.332216980000002</v>
      </c>
      <c r="V38" s="14">
        <v>19.371517859999997</v>
      </c>
      <c r="W38" s="14">
        <v>12.856772870000002</v>
      </c>
      <c r="X38" s="14">
        <v>43.306176880000002</v>
      </c>
      <c r="Y38" s="14">
        <v>14.95318634</v>
      </c>
      <c r="Z38" s="205">
        <v>25.595306910000001</v>
      </c>
      <c r="AA38" s="14">
        <v>18.311984760000001</v>
      </c>
      <c r="AB38" s="14">
        <v>-94.122011900000004</v>
      </c>
      <c r="AC38" s="14">
        <v>0</v>
      </c>
      <c r="AD38" s="14">
        <v>0</v>
      </c>
      <c r="AE38" s="14">
        <v>0</v>
      </c>
      <c r="AF38" s="14">
        <v>0</v>
      </c>
      <c r="AG38" s="14">
        <v>-6.9460427699999991</v>
      </c>
      <c r="AH38" s="14">
        <v>-6.9424921299999998</v>
      </c>
      <c r="AI38" s="14">
        <v>-7.2735486900000001</v>
      </c>
      <c r="AJ38" s="14">
        <v>-7.0678420800000001</v>
      </c>
      <c r="AK38" s="14">
        <v>-5.8071995000000003</v>
      </c>
      <c r="AL38" s="14">
        <v>-4.76853383</v>
      </c>
      <c r="AM38" s="14">
        <v>-10.157835089999997</v>
      </c>
      <c r="AN38" s="14">
        <v>31.754956439999997</v>
      </c>
      <c r="AO38" s="14">
        <v>0</v>
      </c>
      <c r="AP38" s="150"/>
      <c r="AQ38" s="150"/>
      <c r="AR38" s="150"/>
      <c r="AS38" s="150"/>
      <c r="AT38" s="150"/>
      <c r="AU38" s="150"/>
      <c r="AV38" s="150"/>
    </row>
    <row r="39" spans="1:59">
      <c r="A39" s="20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207"/>
      <c r="V39" s="207"/>
      <c r="W39" s="207"/>
      <c r="X39" s="76"/>
      <c r="Y39" s="207"/>
      <c r="Z39" s="207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</row>
    <row r="40" spans="1:59" s="15" customFormat="1" ht="15" customHeight="1">
      <c r="A40" s="21" t="s">
        <v>735</v>
      </c>
      <c r="B40" s="33">
        <v>0.41399999999999998</v>
      </c>
      <c r="C40" s="33">
        <v>251.53700000000001</v>
      </c>
      <c r="D40" s="33">
        <v>38.695</v>
      </c>
      <c r="E40" s="33">
        <v>480.91899999999998</v>
      </c>
      <c r="F40" s="33">
        <v>2299.3229999999999</v>
      </c>
      <c r="G40" s="33">
        <v>63.2</v>
      </c>
      <c r="H40" s="33">
        <v>93.757000000000005</v>
      </c>
      <c r="I40" s="33">
        <v>147.52867889834818</v>
      </c>
      <c r="J40" s="33">
        <v>-20.223679280023092</v>
      </c>
      <c r="K40" s="33">
        <v>280.22165090391286</v>
      </c>
      <c r="L40" s="33">
        <v>339.27463041472402</v>
      </c>
      <c r="M40" s="33">
        <v>27.142306979999969</v>
      </c>
      <c r="N40" s="33">
        <v>-201.5136846900001</v>
      </c>
      <c r="O40" s="33">
        <v>205.87605882999904</v>
      </c>
      <c r="P40" s="33">
        <v>229.78685437000195</v>
      </c>
      <c r="Q40" s="33">
        <v>256.41290261475791</v>
      </c>
      <c r="R40" s="33">
        <v>95.938491514812483</v>
      </c>
      <c r="S40" s="33">
        <v>4.0180327216321672</v>
      </c>
      <c r="T40" s="33">
        <v>-76.274734132160702</v>
      </c>
      <c r="U40" s="33">
        <v>-31.581524374063658</v>
      </c>
      <c r="V40" s="33">
        <v>16.399486984847343</v>
      </c>
      <c r="W40" s="33">
        <v>-17.194530539997018</v>
      </c>
      <c r="X40" s="33">
        <v>612.45984274000386</v>
      </c>
      <c r="Y40" s="33">
        <v>247.03078595000005</v>
      </c>
      <c r="Z40" s="208">
        <v>279.91037579999994</v>
      </c>
      <c r="AA40" s="33">
        <v>325.83717214000103</v>
      </c>
      <c r="AB40" s="33">
        <v>183.30508511000102</v>
      </c>
      <c r="AC40" s="33">
        <v>205.31588545999901</v>
      </c>
      <c r="AD40" s="33">
        <v>-76.042999819999039</v>
      </c>
      <c r="AE40" s="33">
        <v>499.69277232000195</v>
      </c>
      <c r="AF40" s="33">
        <v>686.36006618000408</v>
      </c>
      <c r="AG40" s="33">
        <v>345.71603364999902</v>
      </c>
      <c r="AH40" s="33">
        <v>-64.344918730000018</v>
      </c>
      <c r="AI40" s="33">
        <v>43.942754149991011</v>
      </c>
      <c r="AJ40" s="33">
        <v>1327.0056934499999</v>
      </c>
      <c r="AK40" s="33">
        <v>395.70993908000003</v>
      </c>
      <c r="AL40" s="33">
        <v>418.26550601999895</v>
      </c>
      <c r="AM40" s="33">
        <v>818.88547311999923</v>
      </c>
      <c r="AN40" s="33">
        <v>792.54523798999901</v>
      </c>
      <c r="AO40" s="33">
        <v>102.24967570000058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9.5" customHeight="1">
      <c r="A41" s="9" t="s">
        <v>29</v>
      </c>
      <c r="B41" s="364" t="s">
        <v>367</v>
      </c>
      <c r="C41" s="364" t="s">
        <v>368</v>
      </c>
      <c r="D41" s="364" t="s">
        <v>369</v>
      </c>
      <c r="E41" s="364" t="s">
        <v>370</v>
      </c>
      <c r="F41" s="364" t="s">
        <v>371</v>
      </c>
      <c r="G41" s="364" t="s">
        <v>372</v>
      </c>
      <c r="H41" s="364" t="s">
        <v>373</v>
      </c>
      <c r="I41" s="364" t="s">
        <v>374</v>
      </c>
      <c r="J41" s="364" t="s">
        <v>375</v>
      </c>
      <c r="K41" s="364" t="s">
        <v>376</v>
      </c>
      <c r="L41" s="364" t="s">
        <v>377</v>
      </c>
      <c r="M41" s="364" t="s">
        <v>378</v>
      </c>
      <c r="N41" s="364" t="s">
        <v>379</v>
      </c>
      <c r="O41" s="364" t="s">
        <v>380</v>
      </c>
      <c r="P41" s="364" t="s">
        <v>381</v>
      </c>
      <c r="Q41" s="364" t="s">
        <v>2</v>
      </c>
      <c r="R41" s="364" t="s">
        <v>3</v>
      </c>
      <c r="S41" s="364" t="s">
        <v>4</v>
      </c>
      <c r="T41" s="364" t="s">
        <v>5</v>
      </c>
      <c r="U41" s="364" t="s">
        <v>6</v>
      </c>
      <c r="V41" s="364" t="s">
        <v>7</v>
      </c>
      <c r="W41" s="364" t="s">
        <v>8</v>
      </c>
      <c r="X41" s="364" t="s">
        <v>9</v>
      </c>
      <c r="Y41" s="364" t="s">
        <v>344</v>
      </c>
      <c r="Z41" s="364" t="s">
        <v>349</v>
      </c>
      <c r="AA41" s="364" t="s">
        <v>356</v>
      </c>
      <c r="AB41" s="364" t="s">
        <v>394</v>
      </c>
      <c r="AC41" s="364" t="s">
        <v>397</v>
      </c>
      <c r="AD41" s="364" t="s">
        <v>409</v>
      </c>
      <c r="AE41" s="364" t="s">
        <v>414</v>
      </c>
      <c r="AF41" s="364" t="s">
        <v>420</v>
      </c>
      <c r="AG41" s="364" t="s">
        <v>423</v>
      </c>
      <c r="AH41" s="364" t="s">
        <v>426</v>
      </c>
      <c r="AI41" s="364" t="s">
        <v>509</v>
      </c>
      <c r="AJ41" s="364" t="s">
        <v>625</v>
      </c>
      <c r="AK41" s="364" t="s">
        <v>629</v>
      </c>
      <c r="AL41" s="364" t="s">
        <v>641</v>
      </c>
      <c r="AM41" s="364" t="s">
        <v>702</v>
      </c>
      <c r="AN41" s="364" t="s">
        <v>716</v>
      </c>
      <c r="AO41" s="364" t="s">
        <v>722</v>
      </c>
    </row>
    <row r="42" spans="1:59" ht="15" customHeight="1">
      <c r="A42" s="23" t="s">
        <v>10</v>
      </c>
      <c r="B42" s="364" t="s">
        <v>12</v>
      </c>
      <c r="C42" s="364" t="s">
        <v>13</v>
      </c>
      <c r="D42" s="364" t="s">
        <v>14</v>
      </c>
      <c r="E42" s="364" t="s">
        <v>11</v>
      </c>
      <c r="F42" s="364" t="s">
        <v>12</v>
      </c>
      <c r="G42" s="364" t="s">
        <v>13</v>
      </c>
      <c r="H42" s="364" t="s">
        <v>14</v>
      </c>
      <c r="I42" s="364" t="s">
        <v>11</v>
      </c>
      <c r="J42" s="364" t="s">
        <v>12</v>
      </c>
      <c r="K42" s="364" t="s">
        <v>13</v>
      </c>
      <c r="L42" s="364" t="s">
        <v>14</v>
      </c>
      <c r="M42" s="364" t="s">
        <v>11</v>
      </c>
      <c r="N42" s="364" t="s">
        <v>12</v>
      </c>
      <c r="O42" s="364" t="s">
        <v>13</v>
      </c>
      <c r="P42" s="364" t="s">
        <v>14</v>
      </c>
      <c r="Q42" s="364" t="s">
        <v>11</v>
      </c>
      <c r="R42" s="364" t="s">
        <v>12</v>
      </c>
      <c r="S42" s="364" t="s">
        <v>13</v>
      </c>
      <c r="T42" s="364" t="s">
        <v>14</v>
      </c>
      <c r="U42" s="364" t="s">
        <v>11</v>
      </c>
      <c r="V42" s="364" t="s">
        <v>12</v>
      </c>
      <c r="W42" s="364" t="s">
        <v>13</v>
      </c>
      <c r="X42" s="364" t="s">
        <v>14</v>
      </c>
      <c r="Y42" s="364" t="s">
        <v>11</v>
      </c>
      <c r="Z42" s="364" t="s">
        <v>12</v>
      </c>
      <c r="AA42" s="364" t="s">
        <v>13</v>
      </c>
      <c r="AB42" s="364" t="s">
        <v>14</v>
      </c>
      <c r="AC42" s="364" t="s">
        <v>11</v>
      </c>
      <c r="AD42" s="364" t="s">
        <v>12</v>
      </c>
      <c r="AE42" s="364" t="s">
        <v>13</v>
      </c>
      <c r="AF42" s="364" t="s">
        <v>14</v>
      </c>
      <c r="AG42" s="364" t="s">
        <v>11</v>
      </c>
      <c r="AH42" s="364" t="s">
        <v>12</v>
      </c>
      <c r="AI42" s="364" t="s">
        <v>13</v>
      </c>
      <c r="AJ42" s="364" t="s">
        <v>14</v>
      </c>
      <c r="AK42" s="364" t="s">
        <v>11</v>
      </c>
      <c r="AL42" s="364" t="s">
        <v>12</v>
      </c>
      <c r="AM42" s="364" t="s">
        <v>13</v>
      </c>
      <c r="AN42" s="364" t="s">
        <v>14</v>
      </c>
      <c r="AO42" s="364" t="s">
        <v>11</v>
      </c>
    </row>
    <row r="43" spans="1:59" s="25" customFormat="1">
      <c r="A43" s="24" t="s">
        <v>736</v>
      </c>
      <c r="B43" s="14">
        <v>0.41399999999999998</v>
      </c>
      <c r="C43" s="14">
        <v>251.53700000000001</v>
      </c>
      <c r="D43" s="14">
        <v>38.695</v>
      </c>
      <c r="E43" s="14">
        <v>480.91899999999998</v>
      </c>
      <c r="F43" s="14">
        <v>2299.3229999999999</v>
      </c>
      <c r="G43" s="14">
        <v>63.2</v>
      </c>
      <c r="H43" s="14">
        <v>93.757000000000005</v>
      </c>
      <c r="I43" s="14">
        <v>147.52867889834818</v>
      </c>
      <c r="J43" s="14">
        <v>-20.223679280023092</v>
      </c>
      <c r="K43" s="14">
        <v>280.22165090391286</v>
      </c>
      <c r="L43" s="14">
        <v>339.27463041472402</v>
      </c>
      <c r="M43" s="14">
        <v>27.142306979999969</v>
      </c>
      <c r="N43" s="14">
        <v>-201.5136846900001</v>
      </c>
      <c r="O43" s="14">
        <v>205.87605882999904</v>
      </c>
      <c r="P43" s="14">
        <v>229.78685437000195</v>
      </c>
      <c r="Q43" s="14">
        <v>256.41290261475888</v>
      </c>
      <c r="R43" s="14">
        <v>95.938491514812483</v>
      </c>
      <c r="S43" s="14">
        <v>4.0180327216321992</v>
      </c>
      <c r="T43" s="14">
        <v>-76.274734132169669</v>
      </c>
      <c r="U43" s="33">
        <v>-31.581524374063601</v>
      </c>
      <c r="V43" s="33">
        <v>16.399486984847304</v>
      </c>
      <c r="W43" s="33">
        <v>-17.194530539996997</v>
      </c>
      <c r="X43" s="14">
        <v>612.45984274000205</v>
      </c>
      <c r="Y43" s="14">
        <v>247.03078594999999</v>
      </c>
      <c r="Z43" s="14">
        <v>279.91037579999602</v>
      </c>
      <c r="AA43" s="14">
        <v>325.83717214000399</v>
      </c>
      <c r="AB43" s="14">
        <v>183.30508510999798</v>
      </c>
      <c r="AC43" s="14">
        <v>205.31588545999898</v>
      </c>
      <c r="AD43" s="14">
        <v>-76.042999819995998</v>
      </c>
      <c r="AE43" s="14">
        <v>499.69277231999303</v>
      </c>
      <c r="AF43" s="14">
        <v>686.36006617999806</v>
      </c>
      <c r="AG43" s="14">
        <v>345.71603364999999</v>
      </c>
      <c r="AH43" s="14">
        <v>-64.34491872999962</v>
      </c>
      <c r="AI43" s="14">
        <v>43.942754149997683</v>
      </c>
      <c r="AJ43" s="14">
        <v>1327.005693450001</v>
      </c>
      <c r="AK43" s="14">
        <v>395.70993907999866</v>
      </c>
      <c r="AL43" s="14">
        <v>418.26550601999958</v>
      </c>
      <c r="AM43" s="14">
        <v>818.88547311999923</v>
      </c>
      <c r="AN43" s="14">
        <v>792.54523798999901</v>
      </c>
      <c r="AO43" s="14">
        <v>102.24967570000058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s="25" customFormat="1">
      <c r="A44" s="26" t="s">
        <v>31</v>
      </c>
      <c r="B44" s="14">
        <v>-11</v>
      </c>
      <c r="C44" s="14">
        <v>-126.249</v>
      </c>
      <c r="D44" s="14">
        <v>-42.27</v>
      </c>
      <c r="E44" s="14">
        <v>-234.989</v>
      </c>
      <c r="F44" s="14">
        <v>-1224.6400000000001</v>
      </c>
      <c r="G44" s="14">
        <v>188.19399999999999</v>
      </c>
      <c r="H44" s="14">
        <v>-63.808</v>
      </c>
      <c r="I44" s="14">
        <v>27.876835650590852</v>
      </c>
      <c r="J44" s="14">
        <v>91.009606752706006</v>
      </c>
      <c r="K44" s="14">
        <v>-39.72436644386282</v>
      </c>
      <c r="L44" s="14">
        <v>-38.421953384200734</v>
      </c>
      <c r="M44" s="14">
        <v>-139.21910828999998</v>
      </c>
      <c r="N44" s="14">
        <v>-77.023393970000001</v>
      </c>
      <c r="O44" s="14">
        <v>-117.82085684</v>
      </c>
      <c r="P44" s="14">
        <v>155.64995400000001</v>
      </c>
      <c r="Q44" s="14">
        <v>-31.592592249999996</v>
      </c>
      <c r="R44" s="14">
        <v>25.36356374</v>
      </c>
      <c r="S44" s="14">
        <v>38.802610179999995</v>
      </c>
      <c r="T44" s="14">
        <v>-0.43005300000000002</v>
      </c>
      <c r="U44" s="14">
        <v>87.867792740000013</v>
      </c>
      <c r="V44" s="14">
        <v>-32.950438639999994</v>
      </c>
      <c r="W44" s="14">
        <v>-14.547719340000002</v>
      </c>
      <c r="X44" s="14">
        <v>44.849297960000001</v>
      </c>
      <c r="Y44" s="14">
        <v>9.8840751699999991</v>
      </c>
      <c r="Z44" s="14">
        <v>-58.90906691</v>
      </c>
      <c r="AA44" s="14">
        <v>-24.2132513</v>
      </c>
      <c r="AB44" s="14">
        <v>13.02479943</v>
      </c>
      <c r="AC44" s="14">
        <v>-37.341541960000001</v>
      </c>
      <c r="AD44" s="14">
        <v>-12.21985385</v>
      </c>
      <c r="AE44" s="14">
        <v>-147.66811903999999</v>
      </c>
      <c r="AF44" s="14">
        <v>-260.49498296000002</v>
      </c>
      <c r="AG44" s="14">
        <v>-54.769195359999998</v>
      </c>
      <c r="AH44" s="14">
        <v>52.707094600000005</v>
      </c>
      <c r="AI44" s="14">
        <v>0.74645030000000001</v>
      </c>
      <c r="AJ44" s="14">
        <v>-515.80742555000006</v>
      </c>
      <c r="AK44" s="14">
        <v>-70.826548169999995</v>
      </c>
      <c r="AL44" s="14">
        <v>-207.91951846000001</v>
      </c>
      <c r="AM44" s="14">
        <v>-328.29824235999996</v>
      </c>
      <c r="AN44" s="14">
        <v>-121.77785893999989</v>
      </c>
      <c r="AO44" s="14">
        <v>14.178076380000013</v>
      </c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s="25" customFormat="1">
      <c r="A45" s="24" t="s">
        <v>32</v>
      </c>
      <c r="B45" s="77">
        <v>-130.50299999999999</v>
      </c>
      <c r="C45" s="77">
        <v>86.406999999999996</v>
      </c>
      <c r="D45" s="77">
        <v>-89.375</v>
      </c>
      <c r="E45" s="77">
        <v>-13.217000000000001</v>
      </c>
      <c r="F45" s="77">
        <v>11.211</v>
      </c>
      <c r="G45" s="77">
        <v>-393.59500000000003</v>
      </c>
      <c r="H45" s="77">
        <v>-69.456000000000003</v>
      </c>
      <c r="I45" s="77">
        <v>-73.876000000000005</v>
      </c>
      <c r="J45" s="77">
        <v>-137.20600000000002</v>
      </c>
      <c r="K45" s="77">
        <v>-9.1470000000000002</v>
      </c>
      <c r="L45" s="77">
        <v>-86.984000000000009</v>
      </c>
      <c r="M45" s="77">
        <v>-177.52438562</v>
      </c>
      <c r="N45" s="77">
        <v>-315.26269345999998</v>
      </c>
      <c r="O45" s="77">
        <v>-132.93026940999999</v>
      </c>
      <c r="P45" s="77">
        <v>-252.11532325000005</v>
      </c>
      <c r="Q45" s="77">
        <v>-113.17613913000001</v>
      </c>
      <c r="R45" s="77">
        <v>-205.52704477</v>
      </c>
      <c r="S45" s="14">
        <v>-298.351068</v>
      </c>
      <c r="T45" s="14">
        <v>-335.10368591999998</v>
      </c>
      <c r="U45" s="14">
        <v>-286.40533148999998</v>
      </c>
      <c r="V45" s="14">
        <v>-262.74115474999996</v>
      </c>
      <c r="W45" s="14">
        <v>-207.32468811000101</v>
      </c>
      <c r="X45" s="14">
        <v>-391.42104149999898</v>
      </c>
      <c r="Y45" s="14">
        <v>-455.66065394999998</v>
      </c>
      <c r="Z45" s="14">
        <v>-256.55032238000001</v>
      </c>
      <c r="AA45" s="14">
        <v>-306.03948532999999</v>
      </c>
      <c r="AB45" s="14">
        <v>-289.61820325000002</v>
      </c>
      <c r="AC45" s="14">
        <v>-135.03743534999998</v>
      </c>
      <c r="AD45" s="14">
        <v>-256.93954507000001</v>
      </c>
      <c r="AE45" s="14">
        <v>-10.74418824</v>
      </c>
      <c r="AF45" s="14">
        <v>-495.67282767</v>
      </c>
      <c r="AG45" s="14">
        <v>-104.41701033999999</v>
      </c>
      <c r="AH45" s="14">
        <v>-358.506093069999</v>
      </c>
      <c r="AI45" s="14">
        <v>-248.01101469999898</v>
      </c>
      <c r="AJ45" s="14">
        <v>391.25513238999969</v>
      </c>
      <c r="AK45" s="14">
        <v>-135.10884828000002</v>
      </c>
      <c r="AL45" s="14">
        <v>27.072189810000062</v>
      </c>
      <c r="AM45" s="14">
        <v>-130.71193687999991</v>
      </c>
      <c r="AN45" s="14">
        <v>-160.03077519000007</v>
      </c>
      <c r="AO45" s="14">
        <v>-623.19721900999946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s="27" customFormat="1">
      <c r="A46" s="24" t="s">
        <v>33</v>
      </c>
      <c r="B46" s="232">
        <v>189.191</v>
      </c>
      <c r="C46" s="232">
        <v>286.42700000000002</v>
      </c>
      <c r="D46" s="232">
        <v>239.24100000000001</v>
      </c>
      <c r="E46" s="232">
        <v>194.547</v>
      </c>
      <c r="F46" s="232">
        <v>303.76499999999999</v>
      </c>
      <c r="G46" s="232">
        <v>365.58699999999999</v>
      </c>
      <c r="H46" s="232">
        <v>254.37899999999999</v>
      </c>
      <c r="I46" s="232">
        <v>40.250999999999998</v>
      </c>
      <c r="J46" s="232">
        <v>29.097999999999999</v>
      </c>
      <c r="K46" s="232">
        <v>34.064</v>
      </c>
      <c r="L46" s="232">
        <v>112.27200000000001</v>
      </c>
      <c r="M46" s="232">
        <v>159.352</v>
      </c>
      <c r="N46" s="232">
        <v>127.107</v>
      </c>
      <c r="O46" s="232">
        <v>153.38205748999999</v>
      </c>
      <c r="P46" s="232">
        <v>158.65375578000001</v>
      </c>
      <c r="Q46" s="77">
        <v>-138.42094749999998</v>
      </c>
      <c r="R46" s="232">
        <v>-147.36490960999998</v>
      </c>
      <c r="S46" s="14">
        <v>-147.03008360000001</v>
      </c>
      <c r="T46" s="14">
        <v>-148.07184313999997</v>
      </c>
      <c r="U46" s="14">
        <v>-138.35408153000003</v>
      </c>
      <c r="V46" s="14">
        <v>-139.67840819</v>
      </c>
      <c r="W46" s="14">
        <v>-142.15178779000004</v>
      </c>
      <c r="X46" s="14">
        <v>-140.8567213</v>
      </c>
      <c r="Y46" s="14">
        <v>-142.49977310999998</v>
      </c>
      <c r="Z46" s="14">
        <v>-148.38425489000002</v>
      </c>
      <c r="AA46" s="14">
        <v>-161.23465009999995</v>
      </c>
      <c r="AB46" s="14">
        <v>-163.19491942000005</v>
      </c>
      <c r="AC46" s="14">
        <v>-156.59072452999999</v>
      </c>
      <c r="AD46" s="14">
        <v>-152.06514823000001</v>
      </c>
      <c r="AE46" s="14">
        <v>-141.99725955000002</v>
      </c>
      <c r="AF46" s="14">
        <v>-146.03410742999998</v>
      </c>
      <c r="AG46" s="14">
        <v>-139.61208718999998</v>
      </c>
      <c r="AH46" s="14">
        <v>-146.15432130000002</v>
      </c>
      <c r="AI46" s="14">
        <v>-139.68747855999999</v>
      </c>
      <c r="AJ46" s="14">
        <v>-134.73707104999997</v>
      </c>
      <c r="AK46" s="14">
        <v>-139.18564262000001</v>
      </c>
      <c r="AL46" s="14">
        <v>-138.83074651000001</v>
      </c>
      <c r="AM46" s="14">
        <v>-151.80847291000001</v>
      </c>
      <c r="AN46" s="14">
        <v>-140.47649475000003</v>
      </c>
      <c r="AO46" s="14">
        <v>-143.51737070000004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s="25" customFormat="1">
      <c r="A47" s="24" t="s">
        <v>34</v>
      </c>
      <c r="B47" s="77">
        <v>-1.7450000000000001</v>
      </c>
      <c r="C47" s="77">
        <v>10.7</v>
      </c>
      <c r="D47" s="77">
        <v>-8.032</v>
      </c>
      <c r="E47" s="77">
        <v>-5.92</v>
      </c>
      <c r="F47" s="77">
        <v>-3.1080000000000001</v>
      </c>
      <c r="G47" s="77">
        <v>-23.672999999999998</v>
      </c>
      <c r="H47" s="77">
        <v>-12.974</v>
      </c>
      <c r="I47" s="77">
        <v>2.0964528596170209</v>
      </c>
      <c r="J47" s="77">
        <v>-6.0115029449378836</v>
      </c>
      <c r="K47" s="77">
        <v>-24.925567264577886</v>
      </c>
      <c r="L47" s="77">
        <v>-101.94763828825923</v>
      </c>
      <c r="M47" s="77">
        <v>-84.770456699999997</v>
      </c>
      <c r="N47" s="77">
        <v>-58.365867919999999</v>
      </c>
      <c r="O47" s="77">
        <v>-108.12141369</v>
      </c>
      <c r="P47" s="77">
        <v>-122.61046437</v>
      </c>
      <c r="Q47" s="77">
        <v>-52.048296360000002</v>
      </c>
      <c r="R47" s="77">
        <v>-105.47386861</v>
      </c>
      <c r="S47" s="14">
        <v>-79.978596090000011</v>
      </c>
      <c r="T47" s="14">
        <v>-90.513474540000004</v>
      </c>
      <c r="U47" s="14">
        <v>-28.08550095</v>
      </c>
      <c r="V47" s="14">
        <v>-90.886000490000001</v>
      </c>
      <c r="W47" s="14">
        <v>-72.97977625</v>
      </c>
      <c r="X47" s="14">
        <v>-109.72740374</v>
      </c>
      <c r="Y47" s="14">
        <v>-84.268348360000005</v>
      </c>
      <c r="Z47" s="14">
        <v>-135.30272205</v>
      </c>
      <c r="AA47" s="14">
        <v>-85.288221140000005</v>
      </c>
      <c r="AB47" s="14">
        <v>-49.143774869999994</v>
      </c>
      <c r="AC47" s="14">
        <v>-31.187546300000001</v>
      </c>
      <c r="AD47" s="14">
        <v>-46.895314419999998</v>
      </c>
      <c r="AE47" s="14">
        <v>-69.292308730000002</v>
      </c>
      <c r="AF47" s="14">
        <v>-47.829423090000006</v>
      </c>
      <c r="AG47" s="14">
        <v>-31.995884610000001</v>
      </c>
      <c r="AH47" s="14">
        <v>-18.899116940000003</v>
      </c>
      <c r="AI47" s="14">
        <v>-33.656418729999999</v>
      </c>
      <c r="AJ47" s="14">
        <v>-166.88169009000001</v>
      </c>
      <c r="AK47" s="14">
        <v>-33.309637459999998</v>
      </c>
      <c r="AL47" s="14">
        <v>-27.067738390000002</v>
      </c>
      <c r="AM47" s="14">
        <v>-0.7230803599999982</v>
      </c>
      <c r="AN47" s="14">
        <v>3.2329097499999975</v>
      </c>
      <c r="AO47" s="14">
        <v>-14.455114640000001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s="25" customFormat="1">
      <c r="A48" s="24" t="s">
        <v>35</v>
      </c>
      <c r="B48" s="77">
        <v>358.00900000000001</v>
      </c>
      <c r="C48" s="77">
        <v>796.71799999999996</v>
      </c>
      <c r="D48" s="77">
        <v>410.52600000000001</v>
      </c>
      <c r="E48" s="77">
        <v>475.24900000000002</v>
      </c>
      <c r="F48" s="77">
        <v>502.54700000000003</v>
      </c>
      <c r="G48" s="77">
        <v>677.32299999999998</v>
      </c>
      <c r="H48" s="77">
        <v>494.25799999999998</v>
      </c>
      <c r="I48" s="77">
        <v>49.475999999999999</v>
      </c>
      <c r="J48" s="77">
        <v>76.424999999999997</v>
      </c>
      <c r="K48" s="77">
        <v>99.787999999999997</v>
      </c>
      <c r="L48" s="77">
        <v>348.399</v>
      </c>
      <c r="M48" s="77">
        <v>498.76799999999997</v>
      </c>
      <c r="N48" s="77">
        <v>408.60500000000002</v>
      </c>
      <c r="O48" s="77">
        <v>531.60409314000105</v>
      </c>
      <c r="P48" s="77">
        <v>597.69160853000005</v>
      </c>
      <c r="Q48" s="77">
        <v>547.42021033475999</v>
      </c>
      <c r="R48" s="77">
        <v>442.60793459481249</v>
      </c>
      <c r="S48" s="14">
        <v>424.40398929163621</v>
      </c>
      <c r="T48" s="14">
        <v>444.51106789783637</v>
      </c>
      <c r="U48" s="14">
        <v>308.06337987593832</v>
      </c>
      <c r="V48" s="14">
        <v>523.28397119484919</v>
      </c>
      <c r="W48" s="14">
        <v>406.952668080004</v>
      </c>
      <c r="X48" s="14">
        <v>1166.3095344399978</v>
      </c>
      <c r="Y48" s="14">
        <v>904.62229985999795</v>
      </c>
      <c r="Z48" s="14">
        <v>853.46143512000208</v>
      </c>
      <c r="AA48" s="14">
        <v>884.30079525000201</v>
      </c>
      <c r="AB48" s="14">
        <v>766.359195120001</v>
      </c>
      <c r="AC48" s="14">
        <v>565.47313359999998</v>
      </c>
      <c r="AD48" s="14">
        <v>392.076861750001</v>
      </c>
      <c r="AE48" s="14">
        <v>869.39464787999793</v>
      </c>
      <c r="AF48" s="14">
        <v>1636.391407330002</v>
      </c>
      <c r="AG48" s="14">
        <v>683.45625392000102</v>
      </c>
      <c r="AH48" s="14">
        <v>413.45001010999204</v>
      </c>
      <c r="AI48" s="14">
        <v>471.82476452999003</v>
      </c>
      <c r="AJ48" s="14">
        <v>1760.244589830002</v>
      </c>
      <c r="AK48" s="14">
        <v>779.94781511000201</v>
      </c>
      <c r="AL48" s="14">
        <v>769.77985339999293</v>
      </c>
      <c r="AM48" s="14">
        <v>1440.585040720001</v>
      </c>
      <c r="AN48" s="14">
        <v>1179.8425006800012</v>
      </c>
      <c r="AO48" s="14">
        <v>869.24364283999955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41">
      <c r="A49" s="28" t="s">
        <v>36</v>
      </c>
      <c r="B49" s="29">
        <v>8.9510708761978017E-2</v>
      </c>
      <c r="C49" s="29">
        <v>0.16893623887769668</v>
      </c>
      <c r="D49" s="29">
        <v>8.6637502313528542E-2</v>
      </c>
      <c r="E49" s="29">
        <v>0.10310569543826034</v>
      </c>
      <c r="F49" s="29">
        <v>9.6867566952841003E-2</v>
      </c>
      <c r="G49" s="29">
        <v>9.9543625683999326E-2</v>
      </c>
      <c r="H49" s="29">
        <v>7.8320853435492388E-2</v>
      </c>
      <c r="I49" s="29">
        <v>0.14588071603640987</v>
      </c>
      <c r="J49" s="29">
        <v>0.18099656870511713</v>
      </c>
      <c r="K49" s="29">
        <v>0.16400622225770126</v>
      </c>
      <c r="L49" s="29">
        <v>0.2224324766502554</v>
      </c>
      <c r="M49" s="29">
        <v>0.25073674515383704</v>
      </c>
      <c r="N49" s="29">
        <v>0.18356530793412568</v>
      </c>
      <c r="O49" s="29">
        <v>0.21836176875543348</v>
      </c>
      <c r="P49" s="29">
        <v>0.26950176357920697</v>
      </c>
      <c r="Q49" s="29">
        <v>0.29030086573089275</v>
      </c>
      <c r="R49" s="29">
        <v>0.2190764411579558</v>
      </c>
      <c r="S49" s="29">
        <v>0.20466976398273889</v>
      </c>
      <c r="T49" s="29">
        <v>0.22118091184103278</v>
      </c>
      <c r="U49" s="29">
        <v>0.16096049001961676</v>
      </c>
      <c r="V49" s="29">
        <v>0.24976565803877052</v>
      </c>
      <c r="W49" s="29">
        <v>0.18270700550393232</v>
      </c>
      <c r="X49" s="30">
        <v>0.55201462872929707</v>
      </c>
      <c r="Y49" s="30">
        <v>0.46648417759282623</v>
      </c>
      <c r="Z49" s="30">
        <v>0.43032596828747</v>
      </c>
      <c r="AA49" s="30">
        <v>0.47987868163413783</v>
      </c>
      <c r="AB49" s="30">
        <v>0.43138507488876876</v>
      </c>
      <c r="AC49" s="30">
        <v>0.35494212970728611</v>
      </c>
      <c r="AD49" s="30">
        <v>0.20952327699546888</v>
      </c>
      <c r="AE49" s="30">
        <v>0.41972163112196098</v>
      </c>
      <c r="AF49" s="30">
        <v>0.76646162758959424</v>
      </c>
      <c r="AG49" s="30">
        <v>0.31708341047301675</v>
      </c>
      <c r="AH49" s="30">
        <v>0.17088411225361852</v>
      </c>
      <c r="AI49" s="30">
        <v>0.16200045608345842</v>
      </c>
      <c r="AJ49" s="30">
        <v>0.62809301279640384</v>
      </c>
      <c r="AK49" s="30">
        <v>0.25205218757565639</v>
      </c>
      <c r="AL49" s="30">
        <v>0.23024773111281235</v>
      </c>
      <c r="AM49" s="30">
        <v>0.39079989247636376</v>
      </c>
      <c r="AN49" s="30">
        <v>0.34332282546139514</v>
      </c>
      <c r="AO49" s="30">
        <v>0.24789408977693936</v>
      </c>
    </row>
    <row r="50" spans="1:41">
      <c r="A50" s="9" t="s">
        <v>141</v>
      </c>
      <c r="B50" s="365" t="s">
        <v>367</v>
      </c>
      <c r="C50" s="365" t="s">
        <v>368</v>
      </c>
      <c r="D50" s="365" t="s">
        <v>369</v>
      </c>
      <c r="E50" s="365" t="s">
        <v>370</v>
      </c>
      <c r="F50" s="365" t="s">
        <v>371</v>
      </c>
      <c r="G50" s="365" t="s">
        <v>372</v>
      </c>
      <c r="H50" s="365" t="s">
        <v>373</v>
      </c>
      <c r="I50" s="365" t="s">
        <v>374</v>
      </c>
      <c r="J50" s="365" t="s">
        <v>375</v>
      </c>
      <c r="K50" s="365" t="s">
        <v>376</v>
      </c>
      <c r="L50" s="365" t="s">
        <v>377</v>
      </c>
      <c r="M50" s="365" t="s">
        <v>378</v>
      </c>
      <c r="N50" s="365" t="s">
        <v>379</v>
      </c>
      <c r="O50" s="365" t="s">
        <v>380</v>
      </c>
      <c r="P50" s="365" t="s">
        <v>381</v>
      </c>
      <c r="Q50" s="365" t="s">
        <v>2</v>
      </c>
      <c r="R50" s="365" t="s">
        <v>3</v>
      </c>
      <c r="S50" s="365" t="s">
        <v>4</v>
      </c>
      <c r="T50" s="365" t="s">
        <v>5</v>
      </c>
      <c r="U50" s="365" t="s">
        <v>6</v>
      </c>
      <c r="V50" s="365" t="s">
        <v>7</v>
      </c>
      <c r="W50" s="365" t="s">
        <v>8</v>
      </c>
      <c r="X50" s="365" t="s">
        <v>9</v>
      </c>
      <c r="Y50" s="365" t="s">
        <v>344</v>
      </c>
      <c r="Z50" s="365" t="s">
        <v>349</v>
      </c>
      <c r="AA50" s="365" t="s">
        <v>356</v>
      </c>
      <c r="AB50" s="365" t="s">
        <v>394</v>
      </c>
      <c r="AC50" s="365" t="s">
        <v>397</v>
      </c>
      <c r="AD50" s="365" t="s">
        <v>409</v>
      </c>
      <c r="AE50" s="365" t="s">
        <v>414</v>
      </c>
      <c r="AF50" s="365" t="s">
        <v>420</v>
      </c>
      <c r="AG50" s="365" t="s">
        <v>423</v>
      </c>
      <c r="AH50" s="365" t="s">
        <v>426</v>
      </c>
      <c r="AI50" s="365" t="s">
        <v>509</v>
      </c>
      <c r="AJ50" s="365" t="s">
        <v>625</v>
      </c>
      <c r="AK50" s="365" t="s">
        <v>629</v>
      </c>
      <c r="AL50" s="365" t="s">
        <v>641</v>
      </c>
      <c r="AM50" s="365" t="s">
        <v>702</v>
      </c>
      <c r="AN50" s="365" t="s">
        <v>716</v>
      </c>
      <c r="AO50" s="365" t="s">
        <v>722</v>
      </c>
    </row>
    <row r="51" spans="1:41" ht="15" customHeight="1">
      <c r="A51" s="23" t="s">
        <v>10</v>
      </c>
      <c r="B51" s="364" t="s">
        <v>12</v>
      </c>
      <c r="C51" s="364" t="s">
        <v>13</v>
      </c>
      <c r="D51" s="364" t="s">
        <v>14</v>
      </c>
      <c r="E51" s="364" t="s">
        <v>11</v>
      </c>
      <c r="F51" s="364" t="s">
        <v>12</v>
      </c>
      <c r="G51" s="364" t="s">
        <v>13</v>
      </c>
      <c r="H51" s="364" t="s">
        <v>14</v>
      </c>
      <c r="I51" s="364" t="s">
        <v>11</v>
      </c>
      <c r="J51" s="364" t="s">
        <v>12</v>
      </c>
      <c r="K51" s="364" t="s">
        <v>13</v>
      </c>
      <c r="L51" s="364" t="s">
        <v>14</v>
      </c>
      <c r="M51" s="364" t="s">
        <v>11</v>
      </c>
      <c r="N51" s="364" t="s">
        <v>12</v>
      </c>
      <c r="O51" s="364" t="s">
        <v>13</v>
      </c>
      <c r="P51" s="364" t="s">
        <v>14</v>
      </c>
      <c r="Q51" s="364" t="s">
        <v>11</v>
      </c>
      <c r="R51" s="364" t="s">
        <v>12</v>
      </c>
      <c r="S51" s="364" t="s">
        <v>13</v>
      </c>
      <c r="T51" s="364" t="s">
        <v>14</v>
      </c>
      <c r="U51" s="364" t="s">
        <v>11</v>
      </c>
      <c r="V51" s="364" t="s">
        <v>12</v>
      </c>
      <c r="W51" s="364" t="s">
        <v>13</v>
      </c>
      <c r="X51" s="364" t="s">
        <v>14</v>
      </c>
      <c r="Y51" s="364" t="s">
        <v>11</v>
      </c>
      <c r="Z51" s="364" t="s">
        <v>12</v>
      </c>
      <c r="AA51" s="364" t="s">
        <v>13</v>
      </c>
      <c r="AB51" s="364" t="s">
        <v>14</v>
      </c>
      <c r="AC51" s="364" t="s">
        <v>11</v>
      </c>
      <c r="AD51" s="364" t="s">
        <v>12</v>
      </c>
      <c r="AE51" s="364" t="s">
        <v>13</v>
      </c>
      <c r="AF51" s="364" t="s">
        <v>14</v>
      </c>
      <c r="AG51" s="364" t="s">
        <v>11</v>
      </c>
      <c r="AH51" s="364" t="s">
        <v>12</v>
      </c>
      <c r="AI51" s="364" t="s">
        <v>13</v>
      </c>
      <c r="AJ51" s="364" t="s">
        <v>14</v>
      </c>
      <c r="AK51" s="364" t="s">
        <v>11</v>
      </c>
      <c r="AL51" s="364" t="s">
        <v>12</v>
      </c>
      <c r="AM51" s="364" t="s">
        <v>13</v>
      </c>
      <c r="AN51" s="364" t="s">
        <v>14</v>
      </c>
      <c r="AO51" s="364" t="s">
        <v>11</v>
      </c>
    </row>
    <row r="52" spans="1:41">
      <c r="A52" s="21" t="s">
        <v>737</v>
      </c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78"/>
      <c r="T52" s="78"/>
      <c r="U52" s="78"/>
      <c r="V52" s="78"/>
      <c r="W52" s="221"/>
      <c r="X52" s="78"/>
      <c r="Y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</row>
    <row r="53" spans="1:41">
      <c r="A53" s="35" t="s">
        <v>38</v>
      </c>
      <c r="B53" s="36">
        <v>3712.2080000000001</v>
      </c>
      <c r="C53" s="36">
        <v>4380.4769999999999</v>
      </c>
      <c r="D53" s="36">
        <v>4665.5209999999997</v>
      </c>
      <c r="E53" s="36">
        <v>3462.2539999999999</v>
      </c>
      <c r="F53" s="36">
        <v>4588.9409999999998</v>
      </c>
      <c r="G53" s="36">
        <v>5164.9089999999997</v>
      </c>
      <c r="H53" s="36">
        <v>4926.2700000000004</v>
      </c>
      <c r="I53" s="36">
        <v>1668.32574</v>
      </c>
      <c r="J53" s="36">
        <v>2005.9933107099996</v>
      </c>
      <c r="K53" s="36">
        <v>2372.2924452099996</v>
      </c>
      <c r="L53" s="36">
        <v>3174.8210776599994</v>
      </c>
      <c r="M53" s="36">
        <v>3492.64567141</v>
      </c>
      <c r="N53" s="36">
        <v>3619.5214128500002</v>
      </c>
      <c r="O53" s="36">
        <v>3271.4767860799998</v>
      </c>
      <c r="P53" s="36">
        <v>3557.0693631100003</v>
      </c>
      <c r="Q53" s="36">
        <v>5631.5473901100004</v>
      </c>
      <c r="R53" s="36">
        <v>5786.9252984200002</v>
      </c>
      <c r="S53" s="36">
        <v>6085.4571305700001</v>
      </c>
      <c r="T53" s="36">
        <v>3408.3857722299995</v>
      </c>
      <c r="U53" s="36">
        <v>3737.0880167399991</v>
      </c>
      <c r="V53" s="36">
        <v>3900.2577779799994</v>
      </c>
      <c r="W53" s="36">
        <v>4709.6163040299998</v>
      </c>
      <c r="X53" s="36">
        <v>7777.5585892500003</v>
      </c>
      <c r="Y53" s="36">
        <v>7266.0811406299999</v>
      </c>
      <c r="Z53" s="209">
        <v>8193.5670363500012</v>
      </c>
      <c r="AA53" s="36">
        <v>7649.8357040000001</v>
      </c>
      <c r="AB53" s="36">
        <v>6303.8605881999993</v>
      </c>
      <c r="AC53" s="36">
        <v>6021.8479912400007</v>
      </c>
      <c r="AD53" s="36">
        <v>5892.2073211099987</v>
      </c>
      <c r="AE53" s="36">
        <v>6450.8208291200008</v>
      </c>
      <c r="AF53" s="36">
        <v>7780.0481050400003</v>
      </c>
      <c r="AG53" s="36">
        <v>7375.3791451900006</v>
      </c>
      <c r="AH53" s="36">
        <v>7277.2769753900002</v>
      </c>
      <c r="AI53" s="36">
        <v>7359.263332380001</v>
      </c>
      <c r="AJ53" s="36">
        <v>7599.9639448799999</v>
      </c>
      <c r="AK53" s="36">
        <v>8463.9521045300007</v>
      </c>
      <c r="AL53" s="36">
        <v>8384.6524083099994</v>
      </c>
      <c r="AM53" s="36">
        <v>9271.296284879998</v>
      </c>
      <c r="AN53" s="36">
        <v>11336.691261279995</v>
      </c>
      <c r="AO53" s="36">
        <v>9471.7670685999983</v>
      </c>
    </row>
    <row r="54" spans="1:41">
      <c r="A54" s="57" t="s">
        <v>39</v>
      </c>
      <c r="B54" s="79">
        <v>1054.914</v>
      </c>
      <c r="C54" s="79">
        <v>988.36699999999996</v>
      </c>
      <c r="D54" s="79">
        <v>1136.8820000000001</v>
      </c>
      <c r="E54" s="79">
        <v>1254.07</v>
      </c>
      <c r="F54" s="79">
        <v>1278.1579999999999</v>
      </c>
      <c r="G54" s="79">
        <v>1471.6849999999999</v>
      </c>
      <c r="H54" s="79">
        <v>1194.8889999999999</v>
      </c>
      <c r="I54" s="79">
        <v>998.23944232000008</v>
      </c>
      <c r="J54" s="79">
        <v>993.28648666999993</v>
      </c>
      <c r="K54" s="79">
        <v>1160.6577164</v>
      </c>
      <c r="L54" s="79">
        <v>1463.39093637</v>
      </c>
      <c r="M54" s="79">
        <v>1538.7533372600001</v>
      </c>
      <c r="N54" s="79">
        <v>1490.63429305</v>
      </c>
      <c r="O54" s="79">
        <v>1202.2288555499999</v>
      </c>
      <c r="P54" s="79">
        <v>1474.5534736900001</v>
      </c>
      <c r="Q54" s="79">
        <v>1009.49804397</v>
      </c>
      <c r="R54" s="79">
        <v>1099.02590966</v>
      </c>
      <c r="S54" s="79">
        <v>1209.7316932799999</v>
      </c>
      <c r="T54" s="79">
        <v>1540.1915175699999</v>
      </c>
      <c r="U54" s="79">
        <v>1861.5917003299999</v>
      </c>
      <c r="V54" s="79">
        <v>2020.6160553900002</v>
      </c>
      <c r="W54" s="79">
        <v>1864.99958709</v>
      </c>
      <c r="X54" s="79">
        <v>3128.51389135</v>
      </c>
      <c r="Y54" s="79">
        <v>2659.43430455</v>
      </c>
      <c r="Z54" s="210">
        <v>2251.5563640700002</v>
      </c>
      <c r="AA54" s="79">
        <v>2981.1454762800004</v>
      </c>
      <c r="AB54" s="79">
        <v>3990.92999921</v>
      </c>
      <c r="AC54" s="79">
        <v>3724.5461915199999</v>
      </c>
      <c r="AD54" s="79">
        <v>3415.1150396599996</v>
      </c>
      <c r="AE54" s="79">
        <v>3720.4948589899996</v>
      </c>
      <c r="AF54" s="79">
        <v>3150.3282341700001</v>
      </c>
      <c r="AG54" s="79">
        <v>3963.9081554499999</v>
      </c>
      <c r="AH54" s="79">
        <v>3144.3539174400003</v>
      </c>
      <c r="AI54" s="79">
        <v>3139.1422223600002</v>
      </c>
      <c r="AJ54" s="79">
        <v>2696.9471629999998</v>
      </c>
      <c r="AK54" s="79">
        <v>3487.72280404</v>
      </c>
      <c r="AL54" s="79">
        <v>3246.3714930100004</v>
      </c>
      <c r="AM54" s="79">
        <v>3572.9080389800001</v>
      </c>
      <c r="AN54" s="79">
        <v>6076.6440809900005</v>
      </c>
      <c r="AO54" s="79">
        <v>3339.4425187799998</v>
      </c>
    </row>
    <row r="55" spans="1:41">
      <c r="A55" s="57" t="s">
        <v>40</v>
      </c>
      <c r="B55" s="79">
        <v>51.274000000000001</v>
      </c>
      <c r="C55" s="79">
        <v>75.95</v>
      </c>
      <c r="D55" s="79">
        <v>276.24900000000002</v>
      </c>
      <c r="E55" s="79">
        <v>187.94399999999999</v>
      </c>
      <c r="F55" s="79">
        <v>60.235999999999997</v>
      </c>
      <c r="G55" s="79">
        <v>52.54</v>
      </c>
      <c r="H55" s="79">
        <v>88.051000000000002</v>
      </c>
      <c r="I55" s="79">
        <v>18.23328072</v>
      </c>
      <c r="J55" s="79">
        <v>18.34386585</v>
      </c>
      <c r="K55" s="79">
        <v>19.768491430000001</v>
      </c>
      <c r="L55" s="79">
        <v>19.779564780000001</v>
      </c>
      <c r="M55" s="79">
        <v>18.220277579999998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210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1.3943586000000001</v>
      </c>
      <c r="AI55" s="79">
        <v>6.5211000000000002E-3</v>
      </c>
      <c r="AJ55" s="79">
        <v>0</v>
      </c>
      <c r="AK55" s="79">
        <v>-6.0000000012223607E-8</v>
      </c>
      <c r="AL55" s="79">
        <v>-7.0832499999999854E-3</v>
      </c>
      <c r="AM55" s="79">
        <v>-5.99999999976717E-8</v>
      </c>
      <c r="AN55" s="79">
        <v>-5.99999999976717E-8</v>
      </c>
      <c r="AO55" s="79">
        <v>1.0000000009313225E-8</v>
      </c>
    </row>
    <row r="56" spans="1:41">
      <c r="A56" s="57" t="s">
        <v>41</v>
      </c>
      <c r="B56" s="79">
        <v>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105.85611158</v>
      </c>
      <c r="N56" s="79">
        <v>114.18977429</v>
      </c>
      <c r="O56" s="79">
        <v>105.65849521999999</v>
      </c>
      <c r="P56" s="79">
        <v>87.97816555</v>
      </c>
      <c r="Q56" s="79">
        <v>120.87530416</v>
      </c>
      <c r="R56" s="79">
        <v>194.43220066999999</v>
      </c>
      <c r="S56" s="79">
        <v>202.35247631999999</v>
      </c>
      <c r="T56" s="79">
        <v>149.73518527000002</v>
      </c>
      <c r="U56" s="79">
        <v>45.774947869999998</v>
      </c>
      <c r="V56" s="79">
        <v>74.556935170000003</v>
      </c>
      <c r="W56" s="79">
        <v>89.926425800000004</v>
      </c>
      <c r="X56" s="79">
        <v>0</v>
      </c>
      <c r="Y56" s="79">
        <v>0</v>
      </c>
      <c r="Z56" s="210">
        <v>0</v>
      </c>
      <c r="AA56" s="79">
        <v>0</v>
      </c>
      <c r="AB56" s="79">
        <v>371.16710201000001</v>
      </c>
      <c r="AC56" s="79">
        <v>381.09111193000001</v>
      </c>
      <c r="AD56" s="79">
        <v>389.02133083000001</v>
      </c>
      <c r="AE56" s="79">
        <v>526.75660775999995</v>
      </c>
      <c r="AF56" s="79">
        <v>700.03482384000006</v>
      </c>
      <c r="AG56" s="79">
        <v>932.17259336999996</v>
      </c>
      <c r="AH56" s="79">
        <v>1316.6503186500001</v>
      </c>
      <c r="AI56" s="79">
        <v>1336.2438374600001</v>
      </c>
      <c r="AJ56" s="79">
        <v>1359.2315614700001</v>
      </c>
      <c r="AK56" s="79">
        <v>1169.2631680499999</v>
      </c>
      <c r="AL56" s="79">
        <v>1055.8254532400001</v>
      </c>
      <c r="AM56" s="79">
        <v>1170.1848645999999</v>
      </c>
      <c r="AN56" s="79">
        <v>1363.0484067499999</v>
      </c>
      <c r="AO56" s="79">
        <v>1827.0384993099999</v>
      </c>
    </row>
    <row r="57" spans="1:41">
      <c r="A57" s="57" t="s">
        <v>42</v>
      </c>
      <c r="B57" s="79">
        <v>619.12699999999995</v>
      </c>
      <c r="C57" s="79">
        <v>760.03099999999995</v>
      </c>
      <c r="D57" s="79">
        <v>657.45299999999997</v>
      </c>
      <c r="E57" s="79">
        <v>594.85699999999997</v>
      </c>
      <c r="F57" s="79">
        <v>825.22500000000002</v>
      </c>
      <c r="G57" s="79">
        <v>983.72400000000005</v>
      </c>
      <c r="H57" s="79">
        <v>1022.292</v>
      </c>
      <c r="I57" s="79">
        <v>232.46432652999999</v>
      </c>
      <c r="J57" s="79">
        <v>291.78882362999997</v>
      </c>
      <c r="K57" s="79">
        <v>281.16975682000003</v>
      </c>
      <c r="L57" s="79">
        <v>877.47491736999996</v>
      </c>
      <c r="M57" s="79">
        <v>918.17105182</v>
      </c>
      <c r="N57" s="79">
        <v>1018.2432458799999</v>
      </c>
      <c r="O57" s="79">
        <v>997.11365144000001</v>
      </c>
      <c r="P57" s="79">
        <v>844.48287807999998</v>
      </c>
      <c r="Q57" s="79">
        <v>843.15556139</v>
      </c>
      <c r="R57" s="79">
        <v>850.81764184999997</v>
      </c>
      <c r="S57" s="79">
        <v>835.56492944999991</v>
      </c>
      <c r="T57" s="79">
        <v>822.42368089000001</v>
      </c>
      <c r="U57" s="79">
        <v>785.83968275999996</v>
      </c>
      <c r="V57" s="79">
        <v>828.67910346999997</v>
      </c>
      <c r="W57" s="79">
        <v>862.13053574999992</v>
      </c>
      <c r="X57" s="79">
        <v>734.15350307999995</v>
      </c>
      <c r="Y57" s="79">
        <v>702.80798420999997</v>
      </c>
      <c r="Z57" s="210">
        <v>782.74250687999995</v>
      </c>
      <c r="AA57" s="79">
        <v>774.14619135000009</v>
      </c>
      <c r="AB57" s="79">
        <v>713.46772306000003</v>
      </c>
      <c r="AC57" s="79">
        <v>704.08308903</v>
      </c>
      <c r="AD57" s="79">
        <v>860.63944610999988</v>
      </c>
      <c r="AE57" s="79">
        <v>892.31941093</v>
      </c>
      <c r="AF57" s="79">
        <v>918.42321529000014</v>
      </c>
      <c r="AG57" s="79">
        <v>971.74444052999991</v>
      </c>
      <c r="AH57" s="79">
        <v>1161.8281866899999</v>
      </c>
      <c r="AI57" s="79">
        <v>1261.6906511799998</v>
      </c>
      <c r="AJ57" s="79">
        <v>1128.3043927299998</v>
      </c>
      <c r="AK57" s="79">
        <v>1408.2747978400005</v>
      </c>
      <c r="AL57" s="79">
        <v>1558.0916629899998</v>
      </c>
      <c r="AM57" s="79">
        <v>1584.1275157100004</v>
      </c>
      <c r="AN57" s="79">
        <v>1400.4982789600001</v>
      </c>
      <c r="AO57" s="79">
        <v>1655.8752050900002</v>
      </c>
    </row>
    <row r="58" spans="1:41">
      <c r="A58" s="57" t="s">
        <v>43</v>
      </c>
      <c r="B58" s="79">
        <v>144.50700000000001</v>
      </c>
      <c r="C58" s="79">
        <v>165.98099999999999</v>
      </c>
      <c r="D58" s="79">
        <v>180.00299999999999</v>
      </c>
      <c r="E58" s="79">
        <v>55.682000000000002</v>
      </c>
      <c r="F58" s="79">
        <v>60.238</v>
      </c>
      <c r="G58" s="79">
        <v>29.434000000000001</v>
      </c>
      <c r="H58" s="79">
        <v>59.585999999999999</v>
      </c>
      <c r="I58" s="79">
        <v>0</v>
      </c>
      <c r="J58" s="79">
        <v>11.51246437</v>
      </c>
      <c r="K58" s="79">
        <v>10.26567391</v>
      </c>
      <c r="L58" s="79">
        <v>42.987392880000002</v>
      </c>
      <c r="M58" s="79">
        <v>32.301490770000001</v>
      </c>
      <c r="N58" s="79">
        <v>103.94635851999999</v>
      </c>
      <c r="O58" s="79">
        <v>7.8518299999999996</v>
      </c>
      <c r="P58" s="79">
        <v>4.0000000000000001E-8</v>
      </c>
      <c r="Q58" s="79">
        <v>-2.9999999999999997E-8</v>
      </c>
      <c r="R58" s="79">
        <v>9.1684271199999987</v>
      </c>
      <c r="S58" s="79">
        <v>17.695086809999999</v>
      </c>
      <c r="T58" s="79">
        <v>30.068817299999999</v>
      </c>
      <c r="U58" s="79">
        <v>162.55940896000001</v>
      </c>
      <c r="V58" s="79">
        <v>126.18939702999999</v>
      </c>
      <c r="W58" s="79">
        <v>462.89894319999996</v>
      </c>
      <c r="X58" s="79">
        <v>100.53235712999999</v>
      </c>
      <c r="Y58" s="79">
        <v>17.866443910000001</v>
      </c>
      <c r="Z58" s="210">
        <v>0.94649735999999995</v>
      </c>
      <c r="AA58" s="79">
        <v>21.278279780000002</v>
      </c>
      <c r="AB58" s="79">
        <v>17.7712623</v>
      </c>
      <c r="AC58" s="79">
        <v>198.25103816999999</v>
      </c>
      <c r="AD58" s="79">
        <v>227.35450558000002</v>
      </c>
      <c r="AE58" s="79">
        <v>273.58750981999998</v>
      </c>
      <c r="AF58" s="79">
        <v>317.10243700000001</v>
      </c>
      <c r="AG58" s="79">
        <v>128.60241310999999</v>
      </c>
      <c r="AH58" s="79">
        <v>155.43701854</v>
      </c>
      <c r="AI58" s="79">
        <v>125.60493731</v>
      </c>
      <c r="AJ58" s="79">
        <v>178.54490866000003</v>
      </c>
      <c r="AK58" s="79">
        <v>185.85473733000001</v>
      </c>
      <c r="AL58" s="79">
        <v>158.63669996000002</v>
      </c>
      <c r="AM58" s="79">
        <v>178.34224275</v>
      </c>
      <c r="AN58" s="79">
        <v>144.42221655</v>
      </c>
      <c r="AO58" s="79">
        <v>139.32179598000002</v>
      </c>
    </row>
    <row r="59" spans="1:41">
      <c r="A59" s="57" t="s">
        <v>44</v>
      </c>
      <c r="B59" s="79">
        <v>1066.3399999999999</v>
      </c>
      <c r="C59" s="79">
        <v>1626.7639999999999</v>
      </c>
      <c r="D59" s="79">
        <v>1642.652</v>
      </c>
      <c r="E59" s="79">
        <v>670.33100000000002</v>
      </c>
      <c r="F59" s="79">
        <v>1001.95</v>
      </c>
      <c r="G59" s="79">
        <v>1361.809</v>
      </c>
      <c r="H59" s="79">
        <v>1354.432</v>
      </c>
      <c r="I59" s="79">
        <v>150.99128113999998</v>
      </c>
      <c r="J59" s="79">
        <v>185.10946043000001</v>
      </c>
      <c r="K59" s="79">
        <v>179.17848155999999</v>
      </c>
      <c r="L59" s="79">
        <v>288.26438387999997</v>
      </c>
      <c r="M59" s="79">
        <v>275.69678755000001</v>
      </c>
      <c r="N59" s="79">
        <v>274.14670108999997</v>
      </c>
      <c r="O59" s="79">
        <v>292.07638580000003</v>
      </c>
      <c r="P59" s="79">
        <v>311.98001343999999</v>
      </c>
      <c r="Q59" s="79">
        <v>264.34379333000004</v>
      </c>
      <c r="R59" s="79">
        <v>298.36485529999999</v>
      </c>
      <c r="S59" s="79">
        <v>321.26787876999998</v>
      </c>
      <c r="T59" s="79">
        <v>347.90269567000001</v>
      </c>
      <c r="U59" s="79">
        <v>317.78995293999998</v>
      </c>
      <c r="V59" s="79">
        <v>332.39377787000001</v>
      </c>
      <c r="W59" s="79">
        <v>392.14146775</v>
      </c>
      <c r="X59" s="79">
        <v>431.11682525999998</v>
      </c>
      <c r="Y59" s="79">
        <v>436.51820487999998</v>
      </c>
      <c r="Z59" s="210">
        <v>431.58979502</v>
      </c>
      <c r="AA59" s="79">
        <v>396.90833762</v>
      </c>
      <c r="AB59" s="79">
        <v>346.17323376999997</v>
      </c>
      <c r="AC59" s="79">
        <v>351.46243343999998</v>
      </c>
      <c r="AD59" s="79">
        <v>338.33645919999998</v>
      </c>
      <c r="AE59" s="79">
        <v>355.51104276000001</v>
      </c>
      <c r="AF59" s="79">
        <v>380.76971325</v>
      </c>
      <c r="AG59" s="79">
        <v>350.75375120000001</v>
      </c>
      <c r="AH59" s="79">
        <v>407.58915266000002</v>
      </c>
      <c r="AI59" s="79">
        <v>464.01962376999995</v>
      </c>
      <c r="AJ59" s="79">
        <v>452.48289743999999</v>
      </c>
      <c r="AK59" s="79">
        <v>468.13259445000006</v>
      </c>
      <c r="AL59" s="79">
        <v>519.90875187999995</v>
      </c>
      <c r="AM59" s="79">
        <v>521.50039447000006</v>
      </c>
      <c r="AN59" s="79">
        <v>538.79707760999997</v>
      </c>
      <c r="AO59" s="79">
        <v>609.0594808300001</v>
      </c>
    </row>
    <row r="60" spans="1:41">
      <c r="A60" s="57" t="s">
        <v>45</v>
      </c>
      <c r="B60" s="79">
        <v>323.47199999999998</v>
      </c>
      <c r="C60" s="79">
        <v>293.87900000000002</v>
      </c>
      <c r="D60" s="79">
        <v>268.59500000000003</v>
      </c>
      <c r="E60" s="79">
        <v>229.32499999999999</v>
      </c>
      <c r="F60" s="79">
        <v>172.24799999999999</v>
      </c>
      <c r="G60" s="79">
        <v>141.89699999999999</v>
      </c>
      <c r="H60" s="79">
        <v>110.248</v>
      </c>
      <c r="I60" s="79">
        <v>30.533451790000001</v>
      </c>
      <c r="J60" s="79">
        <v>30.828260149999998</v>
      </c>
      <c r="K60" s="79">
        <v>10.62330523</v>
      </c>
      <c r="L60" s="79">
        <v>32.349173700000001</v>
      </c>
      <c r="M60" s="79">
        <v>22.400468050000001</v>
      </c>
      <c r="N60" s="79">
        <v>15.42621377</v>
      </c>
      <c r="O60" s="79">
        <v>12.11934076</v>
      </c>
      <c r="P60" s="79">
        <v>8.3611831199999997</v>
      </c>
      <c r="Q60" s="79">
        <v>5.6563244800000003</v>
      </c>
      <c r="R60" s="79">
        <v>6.6705839800000009</v>
      </c>
      <c r="S60" s="79">
        <v>7.0353124200000003</v>
      </c>
      <c r="T60" s="79">
        <v>5.4699829299999996</v>
      </c>
      <c r="U60" s="79">
        <v>4.2196562800000006</v>
      </c>
      <c r="V60" s="79">
        <v>4.76526257</v>
      </c>
      <c r="W60" s="79">
        <v>3.9943279900000004</v>
      </c>
      <c r="X60" s="79">
        <v>5.3543215100000001</v>
      </c>
      <c r="Y60" s="79">
        <v>4.7678217299999996</v>
      </c>
      <c r="Z60" s="210">
        <v>4.2012519800000003</v>
      </c>
      <c r="AA60" s="79">
        <v>4.0312654600000002</v>
      </c>
      <c r="AB60" s="79">
        <v>3.89427411</v>
      </c>
      <c r="AC60" s="79">
        <v>3.8000048</v>
      </c>
      <c r="AD60" s="79">
        <v>4.2032800899999998</v>
      </c>
      <c r="AE60" s="79">
        <v>2.26509187</v>
      </c>
      <c r="AF60" s="79">
        <v>1.2270868100000001</v>
      </c>
      <c r="AG60" s="79">
        <v>0.53419029000000007</v>
      </c>
      <c r="AH60" s="79">
        <v>0.36244370000000004</v>
      </c>
      <c r="AI60" s="79">
        <v>0.64849690000000004</v>
      </c>
      <c r="AJ60" s="79">
        <v>1.6484267100000001</v>
      </c>
      <c r="AK60" s="79">
        <v>3.7378754000000001</v>
      </c>
      <c r="AL60" s="79">
        <v>3.7723898199999999</v>
      </c>
      <c r="AM60" s="79">
        <v>15.114715550000001</v>
      </c>
      <c r="AN60" s="79">
        <v>31.339951039999999</v>
      </c>
      <c r="AO60" s="79">
        <v>81.57501606999999</v>
      </c>
    </row>
    <row r="61" spans="1:41">
      <c r="A61" s="57" t="s">
        <v>46</v>
      </c>
      <c r="B61" s="79">
        <v>50.527000000000001</v>
      </c>
      <c r="C61" s="79">
        <v>21.806000000000001</v>
      </c>
      <c r="D61" s="79">
        <v>20.834</v>
      </c>
      <c r="E61" s="79">
        <v>14.669</v>
      </c>
      <c r="F61" s="79">
        <v>680.25900000000001</v>
      </c>
      <c r="G61" s="79">
        <v>416.03199999999998</v>
      </c>
      <c r="H61" s="79">
        <v>655.83699999999999</v>
      </c>
      <c r="I61" s="79">
        <v>79.790912159999991</v>
      </c>
      <c r="J61" s="79">
        <v>39.643804809999999</v>
      </c>
      <c r="K61" s="79">
        <v>51.017360049999994</v>
      </c>
      <c r="L61" s="79">
        <v>40.246253189999997</v>
      </c>
      <c r="M61" s="79">
        <v>53.429525170000005</v>
      </c>
      <c r="N61" s="79">
        <v>77.445578439999991</v>
      </c>
      <c r="O61" s="79">
        <v>74.928268340000002</v>
      </c>
      <c r="P61" s="79">
        <v>64.534564950000004</v>
      </c>
      <c r="Q61" s="79">
        <v>49.578611159999994</v>
      </c>
      <c r="R61" s="79">
        <v>50.332954020000003</v>
      </c>
      <c r="S61" s="79">
        <v>59.639958020000002</v>
      </c>
      <c r="T61" s="79">
        <v>51.386851700000001</v>
      </c>
      <c r="U61" s="79">
        <v>60.033383700000002</v>
      </c>
      <c r="V61" s="79">
        <v>64.838791319999999</v>
      </c>
      <c r="W61" s="79">
        <v>85.912158569999988</v>
      </c>
      <c r="X61" s="79">
        <v>80.38591117</v>
      </c>
      <c r="Y61" s="79">
        <v>91.523994079999994</v>
      </c>
      <c r="Z61" s="210">
        <v>71.532303989999988</v>
      </c>
      <c r="AA61" s="79">
        <v>47.661425369999996</v>
      </c>
      <c r="AB61" s="79">
        <v>50.257471180000003</v>
      </c>
      <c r="AC61" s="79">
        <v>54.746774979999998</v>
      </c>
      <c r="AD61" s="79">
        <v>72.423879900000003</v>
      </c>
      <c r="AE61" s="79">
        <v>56.614401009999995</v>
      </c>
      <c r="AF61" s="79">
        <v>55.597316399999997</v>
      </c>
      <c r="AG61" s="79">
        <v>61.297720460000001</v>
      </c>
      <c r="AH61" s="79">
        <v>65.241864320000005</v>
      </c>
      <c r="AI61" s="79">
        <v>69.114653689999997</v>
      </c>
      <c r="AJ61" s="79">
        <v>70.083493249999961</v>
      </c>
      <c r="AK61" s="79">
        <v>70.99479962999996</v>
      </c>
      <c r="AL61" s="79">
        <v>73.357482010000027</v>
      </c>
      <c r="AM61" s="79">
        <v>84.423555320000233</v>
      </c>
      <c r="AN61" s="79">
        <v>93.589660070000107</v>
      </c>
      <c r="AO61" s="79">
        <v>105.34597907999994</v>
      </c>
    </row>
    <row r="62" spans="1:41">
      <c r="A62" s="57" t="s">
        <v>47</v>
      </c>
      <c r="B62" s="79">
        <v>355.375</v>
      </c>
      <c r="C62" s="79">
        <v>396.38499999999999</v>
      </c>
      <c r="D62" s="79">
        <v>401.096</v>
      </c>
      <c r="E62" s="79">
        <v>374.99099999999999</v>
      </c>
      <c r="F62" s="79">
        <v>411.70600000000002</v>
      </c>
      <c r="G62" s="79">
        <v>0</v>
      </c>
      <c r="H62" s="79">
        <v>325.01</v>
      </c>
      <c r="I62" s="79">
        <v>91.622472620000011</v>
      </c>
      <c r="J62" s="79">
        <v>96.981351079999996</v>
      </c>
      <c r="K62" s="79">
        <v>118.58126222</v>
      </c>
      <c r="L62" s="79">
        <v>178.53188016999999</v>
      </c>
      <c r="M62" s="79">
        <v>145.16688919000001</v>
      </c>
      <c r="N62" s="79">
        <v>135.27663150000001</v>
      </c>
      <c r="O62" s="79">
        <v>84.225168430000011</v>
      </c>
      <c r="P62" s="79">
        <v>152.10510894000001</v>
      </c>
      <c r="Q62" s="79">
        <v>122.83500223999999</v>
      </c>
      <c r="R62" s="79">
        <v>98.249163670000002</v>
      </c>
      <c r="S62" s="79">
        <v>92.16901283</v>
      </c>
      <c r="T62" s="79">
        <v>172.29632319000001</v>
      </c>
      <c r="U62" s="79">
        <v>180.40334761000003</v>
      </c>
      <c r="V62" s="79">
        <v>105.80080989</v>
      </c>
      <c r="W62" s="79">
        <v>182.58170482</v>
      </c>
      <c r="X62" s="79">
        <v>228.93824706999999</v>
      </c>
      <c r="Y62" s="79">
        <v>160.04270953</v>
      </c>
      <c r="Z62" s="210">
        <v>187.48976585</v>
      </c>
      <c r="AA62" s="79">
        <v>218.12779132</v>
      </c>
      <c r="AB62" s="79">
        <v>290.38611456000001</v>
      </c>
      <c r="AC62" s="79">
        <v>304.83953187999998</v>
      </c>
      <c r="AD62" s="79">
        <v>277.87719344999999</v>
      </c>
      <c r="AE62" s="79">
        <v>265.75135834999998</v>
      </c>
      <c r="AF62" s="79">
        <v>375.27090045</v>
      </c>
      <c r="AG62" s="79">
        <v>433.16980268000003</v>
      </c>
      <c r="AH62" s="79">
        <v>443.26586813</v>
      </c>
      <c r="AI62" s="79">
        <v>375.60488306000002</v>
      </c>
      <c r="AJ62" s="79">
        <v>818.51297720000014</v>
      </c>
      <c r="AK62" s="79">
        <v>741.59299521999992</v>
      </c>
      <c r="AL62" s="79">
        <v>814.31551093999997</v>
      </c>
      <c r="AM62" s="79">
        <v>748.04720178000002</v>
      </c>
      <c r="AN62" s="79">
        <v>676.28286410999988</v>
      </c>
      <c r="AO62" s="79">
        <v>752.02416244000005</v>
      </c>
    </row>
    <row r="63" spans="1:41">
      <c r="A63" s="57" t="s">
        <v>48</v>
      </c>
      <c r="B63" s="79">
        <v>0</v>
      </c>
      <c r="C63" s="79">
        <v>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411.25074639999997</v>
      </c>
      <c r="L63" s="79">
        <v>0</v>
      </c>
      <c r="M63" s="79">
        <v>85.42645383</v>
      </c>
      <c r="N63" s="79">
        <v>0</v>
      </c>
      <c r="O63" s="79">
        <v>-4.5383000000000001E-4</v>
      </c>
      <c r="P63" s="79">
        <v>314.10401775000003</v>
      </c>
      <c r="Q63" s="79">
        <v>271.02990369000003</v>
      </c>
      <c r="R63" s="79">
        <v>347.89426925999999</v>
      </c>
      <c r="S63" s="79">
        <v>436.79976562000002</v>
      </c>
      <c r="T63" s="79">
        <v>25.08911088</v>
      </c>
      <c r="U63" s="79">
        <v>29.673294890000001</v>
      </c>
      <c r="V63" s="79">
        <v>42.728360700000003</v>
      </c>
      <c r="W63" s="79">
        <v>289.29457981000002</v>
      </c>
      <c r="X63" s="79">
        <v>-4.5383000000000001E-4</v>
      </c>
      <c r="Y63" s="79">
        <v>0</v>
      </c>
      <c r="Z63" s="210">
        <v>-4.9999999999999998E-7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</row>
    <row r="64" spans="1:41">
      <c r="A64" s="57" t="s">
        <v>49</v>
      </c>
      <c r="B64" s="79">
        <v>0</v>
      </c>
      <c r="C64" s="79">
        <v>0</v>
      </c>
      <c r="D64" s="79">
        <v>0</v>
      </c>
      <c r="E64" s="79">
        <v>0</v>
      </c>
      <c r="F64" s="79">
        <v>0</v>
      </c>
      <c r="G64" s="79">
        <v>599.67899999999997</v>
      </c>
      <c r="H64" s="79">
        <v>0.86099999999999999</v>
      </c>
      <c r="I64" s="79">
        <v>0.86074855000000006</v>
      </c>
      <c r="J64" s="79">
        <v>276.30481431999999</v>
      </c>
      <c r="K64" s="79">
        <v>68.229399040000004</v>
      </c>
      <c r="L64" s="79">
        <v>56.536704499999999</v>
      </c>
      <c r="M64" s="79">
        <v>119.29658873000001</v>
      </c>
      <c r="N64" s="79">
        <v>118.74577073</v>
      </c>
      <c r="O64" s="79">
        <v>229.68726257</v>
      </c>
      <c r="P64" s="79">
        <v>26.35</v>
      </c>
      <c r="Q64" s="79">
        <v>131.43249975000001</v>
      </c>
      <c r="R64" s="79">
        <v>128.70232584999999</v>
      </c>
      <c r="S64" s="79">
        <v>147.61451615000001</v>
      </c>
      <c r="T64" s="79">
        <v>36.130406170000001</v>
      </c>
      <c r="U64" s="79">
        <v>47.351377329999998</v>
      </c>
      <c r="V64" s="79">
        <v>47.351689829999998</v>
      </c>
      <c r="W64" s="79">
        <v>212.93831256999999</v>
      </c>
      <c r="X64" s="79">
        <v>11.11549233</v>
      </c>
      <c r="Y64" s="79">
        <v>143.77049203999999</v>
      </c>
      <c r="Z64" s="210">
        <v>11.24549126</v>
      </c>
      <c r="AA64" s="79">
        <v>4.9806860999999998</v>
      </c>
      <c r="AB64" s="79">
        <v>142.85634480000002</v>
      </c>
      <c r="AC64" s="79">
        <v>40.977504060000001</v>
      </c>
      <c r="AD64" s="79">
        <v>40.977504159999995</v>
      </c>
      <c r="AE64" s="79">
        <v>6.3139046399999996</v>
      </c>
      <c r="AF64" s="79">
        <v>13.113904640000001</v>
      </c>
      <c r="AG64" s="79">
        <v>8.934404820000001</v>
      </c>
      <c r="AH64" s="79">
        <v>19.289552749999999</v>
      </c>
      <c r="AI64" s="79">
        <v>6.3150041100000003</v>
      </c>
      <c r="AJ64" s="79">
        <v>34.354433700000001</v>
      </c>
      <c r="AK64" s="79">
        <v>13.114004029999998</v>
      </c>
      <c r="AL64" s="79">
        <v>23.314003929999998</v>
      </c>
      <c r="AM64" s="79">
        <v>22.42150393</v>
      </c>
      <c r="AN64" s="79">
        <v>22.684129569999996</v>
      </c>
      <c r="AO64" s="79">
        <v>39.335234399999997</v>
      </c>
    </row>
    <row r="65" spans="1:41">
      <c r="A65" s="57" t="s">
        <v>50</v>
      </c>
      <c r="B65" s="79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40.08</v>
      </c>
      <c r="J65" s="79">
        <v>0</v>
      </c>
      <c r="K65" s="79">
        <v>0</v>
      </c>
      <c r="L65" s="79">
        <v>0</v>
      </c>
      <c r="M65" s="79">
        <v>0</v>
      </c>
      <c r="N65" s="79">
        <v>60.324811619999998</v>
      </c>
      <c r="O65" s="79">
        <v>61.567354000000002</v>
      </c>
      <c r="P65" s="79">
        <v>63.054278049999994</v>
      </c>
      <c r="Q65" s="79">
        <v>64.491943460000002</v>
      </c>
      <c r="R65" s="79">
        <v>66.087826930000006</v>
      </c>
      <c r="S65" s="79">
        <v>67.888295110000001</v>
      </c>
      <c r="T65" s="79">
        <v>69.682524569999998</v>
      </c>
      <c r="U65" s="79">
        <v>71.729975969999998</v>
      </c>
      <c r="V65" s="79">
        <v>74.984918969999995</v>
      </c>
      <c r="W65" s="79">
        <v>76.444727439999994</v>
      </c>
      <c r="X65" s="79">
        <v>-2.9999999999999997E-8</v>
      </c>
      <c r="Y65" s="79">
        <v>2E-8</v>
      </c>
      <c r="Z65" s="210">
        <v>2E-8</v>
      </c>
      <c r="AA65" s="79">
        <v>2E-8</v>
      </c>
      <c r="AB65" s="79">
        <v>2E-8</v>
      </c>
      <c r="AC65" s="79">
        <v>2E-8</v>
      </c>
      <c r="AD65" s="79">
        <v>2E-8</v>
      </c>
      <c r="AE65" s="79">
        <v>2E-8</v>
      </c>
      <c r="AF65" s="79">
        <v>7.8249500199999993</v>
      </c>
      <c r="AG65" s="79">
        <v>7.9644527199999997</v>
      </c>
      <c r="AH65" s="79">
        <v>10.783379119999999</v>
      </c>
      <c r="AI65" s="79">
        <v>12.329785320000001</v>
      </c>
      <c r="AJ65" s="79">
        <v>5.1601680199999995</v>
      </c>
      <c r="AK65" s="79">
        <v>69.969683619999984</v>
      </c>
      <c r="AL65" s="79">
        <v>70.630957240000001</v>
      </c>
      <c r="AM65" s="79">
        <v>473.20274642999993</v>
      </c>
      <c r="AN65" s="79">
        <v>64.845427580000006</v>
      </c>
      <c r="AO65" s="79">
        <v>69.116193349999989</v>
      </c>
    </row>
    <row r="66" spans="1:41">
      <c r="A66" s="57" t="s">
        <v>354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>
        <v>0</v>
      </c>
      <c r="R66" s="79">
        <v>0</v>
      </c>
      <c r="S66" s="79">
        <v>0</v>
      </c>
      <c r="T66" s="79">
        <v>0</v>
      </c>
      <c r="U66" s="79">
        <v>113.42533949</v>
      </c>
      <c r="V66" s="79">
        <v>116.93052513999999</v>
      </c>
      <c r="W66" s="79">
        <v>124.96397666999999</v>
      </c>
      <c r="X66" s="79">
        <v>0</v>
      </c>
      <c r="Y66" s="79">
        <v>0</v>
      </c>
      <c r="Z66" s="210">
        <v>51.659942000000001</v>
      </c>
      <c r="AA66" s="79">
        <v>72.553517839999998</v>
      </c>
      <c r="AB66" s="79">
        <v>70.487120180000005</v>
      </c>
      <c r="AC66" s="79">
        <v>196.30777728000001</v>
      </c>
      <c r="AD66" s="79">
        <v>198.60377468000001</v>
      </c>
      <c r="AE66" s="79">
        <v>277.58608518</v>
      </c>
      <c r="AF66" s="79">
        <v>1686.7175932800001</v>
      </c>
      <c r="AG66" s="79">
        <v>351.52940261999998</v>
      </c>
      <c r="AH66" s="79">
        <v>376.92506292000002</v>
      </c>
      <c r="AI66" s="79">
        <v>400.44946404000001</v>
      </c>
      <c r="AJ66" s="79">
        <v>454.44865750000002</v>
      </c>
      <c r="AK66" s="79">
        <v>511.92304660000002</v>
      </c>
      <c r="AL66" s="79">
        <v>554.16003951999994</v>
      </c>
      <c r="AM66" s="79">
        <v>664.9284237999999</v>
      </c>
      <c r="AN66" s="79">
        <v>708.78329610000003</v>
      </c>
      <c r="AO66" s="79">
        <v>533.26789869999993</v>
      </c>
    </row>
    <row r="67" spans="1:41">
      <c r="A67" s="57" t="s">
        <v>142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>
        <v>2555.5730388899997</v>
      </c>
      <c r="R67" s="79">
        <v>2445.2474800800001</v>
      </c>
      <c r="S67" s="79">
        <v>2449.5261847900001</v>
      </c>
      <c r="T67" s="79">
        <v>0</v>
      </c>
      <c r="U67" s="79">
        <v>0</v>
      </c>
      <c r="V67" s="79">
        <v>0</v>
      </c>
      <c r="W67" s="79">
        <v>0</v>
      </c>
      <c r="X67" s="79">
        <v>3000.3559071700001</v>
      </c>
      <c r="Y67" s="79">
        <v>3011.9425753699998</v>
      </c>
      <c r="Z67" s="210">
        <v>4341.3839789400008</v>
      </c>
      <c r="AA67" s="79">
        <v>3067.0561118400001</v>
      </c>
      <c r="AB67" s="79">
        <v>4.0000000000000001E-8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</row>
    <row r="68" spans="1:41">
      <c r="A68" s="57" t="s">
        <v>427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210"/>
      <c r="AA68" s="79"/>
      <c r="AB68" s="79"/>
      <c r="AC68" s="79"/>
      <c r="AD68" s="79"/>
      <c r="AE68" s="79"/>
      <c r="AF68" s="79"/>
      <c r="AG68" s="79"/>
      <c r="AH68" s="79"/>
      <c r="AI68" s="79"/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</row>
    <row r="69" spans="1:41">
      <c r="A69" s="57" t="s">
        <v>51</v>
      </c>
      <c r="B69" s="79">
        <v>46.671999999999997</v>
      </c>
      <c r="C69" s="79">
        <v>51.314</v>
      </c>
      <c r="D69" s="79">
        <v>81.757000000000005</v>
      </c>
      <c r="E69" s="79">
        <v>80.385000000000005</v>
      </c>
      <c r="F69" s="79">
        <v>98.921000000000006</v>
      </c>
      <c r="G69" s="79">
        <v>108.10899999999999</v>
      </c>
      <c r="H69" s="79">
        <v>115.06399999999999</v>
      </c>
      <c r="I69" s="79">
        <v>25.509824170000002</v>
      </c>
      <c r="J69" s="79">
        <v>62.193979400000003</v>
      </c>
      <c r="K69" s="79">
        <v>61.550252150000006</v>
      </c>
      <c r="L69" s="79">
        <v>175.25987082</v>
      </c>
      <c r="M69" s="79">
        <v>177.92668988</v>
      </c>
      <c r="N69" s="79">
        <v>211.14203396000002</v>
      </c>
      <c r="O69" s="79">
        <v>204.0206278</v>
      </c>
      <c r="P69" s="79">
        <v>209.56567949999999</v>
      </c>
      <c r="Q69" s="79">
        <v>193.07736362000003</v>
      </c>
      <c r="R69" s="79">
        <v>191.93166003000002</v>
      </c>
      <c r="S69" s="79">
        <v>238.17202100000003</v>
      </c>
      <c r="T69" s="79">
        <v>158.00867608999999</v>
      </c>
      <c r="U69" s="79">
        <v>56.695948610000002</v>
      </c>
      <c r="V69" s="79">
        <v>60.42215062999999</v>
      </c>
      <c r="W69" s="79">
        <v>61.389556569999982</v>
      </c>
      <c r="X69" s="79">
        <v>57.092587039999998</v>
      </c>
      <c r="Y69" s="79">
        <v>37.406610310000005</v>
      </c>
      <c r="Z69" s="210">
        <v>59.219139479999988</v>
      </c>
      <c r="AA69" s="79">
        <v>61.946621020000002</v>
      </c>
      <c r="AB69" s="79">
        <v>306.46994296000003</v>
      </c>
      <c r="AC69" s="79">
        <v>61.742534130000003</v>
      </c>
      <c r="AD69" s="79">
        <v>67.654907429999994</v>
      </c>
      <c r="AE69" s="79">
        <v>73.620557790000007</v>
      </c>
      <c r="AF69" s="79">
        <v>173.63792989000001</v>
      </c>
      <c r="AG69" s="79">
        <v>164.76781793999999</v>
      </c>
      <c r="AH69" s="79">
        <v>174.15585186999999</v>
      </c>
      <c r="AI69" s="79">
        <v>168.09325207999998</v>
      </c>
      <c r="AJ69" s="79">
        <v>400.24486519999994</v>
      </c>
      <c r="AK69" s="79">
        <v>333.37159838000002</v>
      </c>
      <c r="AL69" s="79">
        <v>306.27504701999999</v>
      </c>
      <c r="AM69" s="79">
        <v>236.09508162000006</v>
      </c>
      <c r="AN69" s="79">
        <v>215.75587201000002</v>
      </c>
      <c r="AO69" s="79">
        <v>320.36508455999996</v>
      </c>
    </row>
    <row r="70" spans="1:41">
      <c r="A70" s="35" t="s">
        <v>52</v>
      </c>
      <c r="B70" s="36">
        <v>12786.360999999999</v>
      </c>
      <c r="C70" s="36">
        <v>12903.357</v>
      </c>
      <c r="D70" s="36">
        <v>13437.648999999999</v>
      </c>
      <c r="E70" s="36">
        <v>15282.401999999998</v>
      </c>
      <c r="F70" s="36">
        <v>17674.418000000001</v>
      </c>
      <c r="G70" s="36">
        <v>17710.728999999999</v>
      </c>
      <c r="H70" s="36">
        <v>17918.734</v>
      </c>
      <c r="I70" s="36">
        <v>13968.192505730001</v>
      </c>
      <c r="J70" s="36">
        <v>13889.37283839</v>
      </c>
      <c r="K70" s="36">
        <v>15554.9762259</v>
      </c>
      <c r="L70" s="36">
        <v>26114.885463219998</v>
      </c>
      <c r="M70" s="36">
        <v>24031.789860339995</v>
      </c>
      <c r="N70" s="36">
        <v>24508.831590049995</v>
      </c>
      <c r="O70" s="36">
        <v>24788.574495159999</v>
      </c>
      <c r="P70" s="36">
        <v>25041.303836360003</v>
      </c>
      <c r="Q70" s="36">
        <v>22855.61209126476</v>
      </c>
      <c r="R70" s="36">
        <v>22967.875334969573</v>
      </c>
      <c r="S70" s="36">
        <v>23190.136169321206</v>
      </c>
      <c r="T70" s="36">
        <v>23702.744596831777</v>
      </c>
      <c r="U70" s="36">
        <v>24670.691231649995</v>
      </c>
      <c r="V70" s="36">
        <v>24499.56597213</v>
      </c>
      <c r="W70" s="36">
        <v>24469.124254620001</v>
      </c>
      <c r="X70" s="36">
        <v>22546.198920499995</v>
      </c>
      <c r="Y70" s="36">
        <v>22171.775422730003</v>
      </c>
      <c r="Z70" s="209">
        <v>21307.724524909998</v>
      </c>
      <c r="AA70" s="36">
        <v>21656.47125224</v>
      </c>
      <c r="AB70" s="36">
        <v>20995.972408869999</v>
      </c>
      <c r="AC70" s="36">
        <v>21032.504414669995</v>
      </c>
      <c r="AD70" s="36">
        <v>21081.068102140001</v>
      </c>
      <c r="AE70" s="36">
        <v>21206.31403863</v>
      </c>
      <c r="AF70" s="36">
        <v>20759.224615309999</v>
      </c>
      <c r="AG70" s="36">
        <v>20694.779424059998</v>
      </c>
      <c r="AH70" s="36">
        <v>20717.432143659993</v>
      </c>
      <c r="AI70" s="36">
        <v>20721.007480440003</v>
      </c>
      <c r="AJ70" s="36">
        <v>21239.380662260002</v>
      </c>
      <c r="AK70" s="36">
        <v>21438.362917709997</v>
      </c>
      <c r="AL70" s="36">
        <v>21306.417064979996</v>
      </c>
      <c r="AM70" s="36">
        <v>21793.875283340018</v>
      </c>
      <c r="AN70" s="36">
        <v>21528.448881449996</v>
      </c>
      <c r="AO70" s="36">
        <v>23709.319040690014</v>
      </c>
    </row>
    <row r="71" spans="1:41">
      <c r="A71" s="57" t="s">
        <v>53</v>
      </c>
      <c r="B71" s="233">
        <v>680.00599999999997</v>
      </c>
      <c r="C71" s="233">
        <v>744.33699999999999</v>
      </c>
      <c r="D71" s="233">
        <v>823.52499999999998</v>
      </c>
      <c r="E71" s="233">
        <v>715.33299999999997</v>
      </c>
      <c r="F71" s="233">
        <v>1026.3789999999999</v>
      </c>
      <c r="G71" s="233">
        <v>959.74400000000003</v>
      </c>
      <c r="H71" s="233">
        <v>1108.211</v>
      </c>
      <c r="I71" s="79">
        <v>234.47637715000002</v>
      </c>
      <c r="J71" s="79">
        <v>254.09626431999999</v>
      </c>
      <c r="K71" s="79">
        <v>197.121477</v>
      </c>
      <c r="L71" s="79">
        <v>199.84337939</v>
      </c>
      <c r="M71" s="79">
        <v>220.35550701</v>
      </c>
      <c r="N71" s="79">
        <v>223.39484468999999</v>
      </c>
      <c r="O71" s="79">
        <v>239.77427975000001</v>
      </c>
      <c r="P71" s="79">
        <v>232.18828358000002</v>
      </c>
      <c r="Q71" s="79">
        <v>222.17459647000001</v>
      </c>
      <c r="R71" s="79">
        <v>249.65351018000001</v>
      </c>
      <c r="S71" s="79">
        <v>268.94958063000001</v>
      </c>
      <c r="T71" s="79">
        <v>213.28822324999999</v>
      </c>
      <c r="U71" s="79">
        <v>253.96605897000001</v>
      </c>
      <c r="V71" s="79">
        <v>257.88612852</v>
      </c>
      <c r="W71" s="79">
        <v>296.20260758999996</v>
      </c>
      <c r="X71" s="79">
        <v>335.76386854999998</v>
      </c>
      <c r="Y71" s="79">
        <v>325.35728289999997</v>
      </c>
      <c r="Z71" s="210">
        <v>318.91614586000003</v>
      </c>
      <c r="AA71" s="79">
        <v>327.81006466000002</v>
      </c>
      <c r="AB71" s="79">
        <v>330.21196420000001</v>
      </c>
      <c r="AC71" s="79">
        <v>341.48250161999999</v>
      </c>
      <c r="AD71" s="79">
        <v>516.48111363999999</v>
      </c>
      <c r="AE71" s="79">
        <v>456.48322188999998</v>
      </c>
      <c r="AF71" s="79">
        <v>474.80416283</v>
      </c>
      <c r="AG71" s="79">
        <v>442.23518373000002</v>
      </c>
      <c r="AH71" s="79">
        <v>466.79061775999998</v>
      </c>
      <c r="AI71" s="79">
        <v>517.32929935000004</v>
      </c>
      <c r="AJ71" s="79">
        <v>494.49764473000005</v>
      </c>
      <c r="AK71" s="79">
        <v>508.66152043</v>
      </c>
      <c r="AL71" s="79">
        <v>552.67873442999996</v>
      </c>
      <c r="AM71" s="79">
        <v>460.74102894000004</v>
      </c>
      <c r="AN71" s="79">
        <v>432.92000747000003</v>
      </c>
      <c r="AO71" s="79">
        <v>408.90218141000003</v>
      </c>
    </row>
    <row r="72" spans="1:41">
      <c r="A72" s="57" t="s">
        <v>45</v>
      </c>
      <c r="B72" s="233">
        <v>52.494</v>
      </c>
      <c r="C72" s="233">
        <v>65.141999999999996</v>
      </c>
      <c r="D72" s="233">
        <v>85.477999999999994</v>
      </c>
      <c r="E72" s="233">
        <v>46.036999999999999</v>
      </c>
      <c r="F72" s="233">
        <v>27.486000000000001</v>
      </c>
      <c r="G72" s="233">
        <v>39.622999999999998</v>
      </c>
      <c r="H72" s="233">
        <v>49.747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2.1366999999999998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210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0</v>
      </c>
      <c r="AN72" s="79">
        <v>0</v>
      </c>
      <c r="AO72" s="79">
        <v>0</v>
      </c>
    </row>
    <row r="73" spans="1:41">
      <c r="A73" s="57" t="s">
        <v>54</v>
      </c>
      <c r="B73" s="233">
        <v>0</v>
      </c>
      <c r="C73" s="233">
        <v>0</v>
      </c>
      <c r="D73" s="233">
        <v>0</v>
      </c>
      <c r="E73" s="233">
        <v>0</v>
      </c>
      <c r="F73" s="233">
        <v>0</v>
      </c>
      <c r="G73" s="233">
        <v>0</v>
      </c>
      <c r="H73" s="233">
        <v>0</v>
      </c>
      <c r="I73" s="79">
        <v>0</v>
      </c>
      <c r="J73" s="79">
        <v>0</v>
      </c>
      <c r="K73" s="79">
        <v>0</v>
      </c>
      <c r="L73" s="79">
        <v>157.96413372000001</v>
      </c>
      <c r="M73" s="79">
        <v>160.67326102000001</v>
      </c>
      <c r="N73" s="79">
        <v>10.95698526</v>
      </c>
      <c r="O73" s="79">
        <v>14.039817789999999</v>
      </c>
      <c r="P73" s="79">
        <v>238.46032725999999</v>
      </c>
      <c r="Q73" s="79">
        <v>13.188958769999999</v>
      </c>
      <c r="R73" s="79">
        <v>19.226911780000002</v>
      </c>
      <c r="S73" s="79">
        <v>32.383380609999996</v>
      </c>
      <c r="T73" s="79">
        <v>34.298640950000006</v>
      </c>
      <c r="U73" s="79">
        <v>32.460248920000005</v>
      </c>
      <c r="V73" s="79">
        <v>36.996491210000002</v>
      </c>
      <c r="W73" s="79">
        <v>36.933078100000003</v>
      </c>
      <c r="X73" s="79">
        <v>26.64411041</v>
      </c>
      <c r="Y73" s="79">
        <v>24.406913929999998</v>
      </c>
      <c r="Z73" s="210">
        <v>38.806198070000001</v>
      </c>
      <c r="AA73" s="79">
        <v>39.770232369999995</v>
      </c>
      <c r="AB73" s="79">
        <v>40.500644000000001</v>
      </c>
      <c r="AC73" s="79">
        <v>38.881697240000001</v>
      </c>
      <c r="AD73" s="79">
        <v>34.93454251</v>
      </c>
      <c r="AE73" s="79">
        <v>33.193323589999999</v>
      </c>
      <c r="AF73" s="79">
        <v>32.27779992</v>
      </c>
      <c r="AG73" s="79">
        <v>30.019061799999999</v>
      </c>
      <c r="AH73" s="79">
        <v>28.311604210000002</v>
      </c>
      <c r="AI73" s="79">
        <v>27.223412890000002</v>
      </c>
      <c r="AJ73" s="79">
        <v>21.826282079999999</v>
      </c>
      <c r="AK73" s="79">
        <v>20.523858300000001</v>
      </c>
      <c r="AL73" s="79">
        <v>14.037598220000001</v>
      </c>
      <c r="AM73" s="79">
        <v>14.169677180000001</v>
      </c>
      <c r="AN73" s="79">
        <v>14.61288332</v>
      </c>
      <c r="AO73" s="79">
        <v>12.557648990000002</v>
      </c>
    </row>
    <row r="74" spans="1:41" ht="16.5" customHeight="1">
      <c r="A74" s="57" t="s">
        <v>46</v>
      </c>
      <c r="B74" s="233">
        <v>0</v>
      </c>
      <c r="C74" s="233">
        <v>0</v>
      </c>
      <c r="D74" s="233">
        <v>0</v>
      </c>
      <c r="E74" s="233">
        <v>91.953999999999994</v>
      </c>
      <c r="F74" s="233">
        <v>1215.4100000000001</v>
      </c>
      <c r="G74" s="233">
        <v>1176.606</v>
      </c>
      <c r="H74" s="233">
        <v>1195.796</v>
      </c>
      <c r="I74" s="79">
        <v>717.38106846000005</v>
      </c>
      <c r="J74" s="79">
        <v>665.97954035999999</v>
      </c>
      <c r="K74" s="79">
        <v>648.14035274000003</v>
      </c>
      <c r="L74" s="79">
        <v>650.52516342000001</v>
      </c>
      <c r="M74" s="79">
        <v>535.09196334000001</v>
      </c>
      <c r="N74" s="79">
        <v>542.37532141999998</v>
      </c>
      <c r="O74" s="79">
        <v>517.76750602999994</v>
      </c>
      <c r="P74" s="79">
        <v>504.48106726999998</v>
      </c>
      <c r="Q74" s="79">
        <v>398.59053848000002</v>
      </c>
      <c r="R74" s="79">
        <v>398.58673396</v>
      </c>
      <c r="S74" s="79">
        <v>387.69518812000001</v>
      </c>
      <c r="T74" s="79">
        <v>212.52677500999999</v>
      </c>
      <c r="U74" s="79">
        <v>194.48365571000002</v>
      </c>
      <c r="V74" s="79">
        <v>197.51977650000001</v>
      </c>
      <c r="W74" s="79">
        <v>201.54341133000003</v>
      </c>
      <c r="X74" s="79">
        <v>221.33698966</v>
      </c>
      <c r="Y74" s="79">
        <v>235.64725833</v>
      </c>
      <c r="Z74" s="210">
        <v>197.21276997000001</v>
      </c>
      <c r="AA74" s="79">
        <v>203.87630934000001</v>
      </c>
      <c r="AB74" s="79">
        <v>208.85288933000001</v>
      </c>
      <c r="AC74" s="79">
        <v>176.05733627000001</v>
      </c>
      <c r="AD74" s="79">
        <v>152.60720662</v>
      </c>
      <c r="AE74" s="79">
        <v>150.61821105000001</v>
      </c>
      <c r="AF74" s="79">
        <v>151.66897388999999</v>
      </c>
      <c r="AG74" s="79">
        <v>108.26937495</v>
      </c>
      <c r="AH74" s="79">
        <v>66.610365999999999</v>
      </c>
      <c r="AI74" s="79">
        <v>62.368662430000001</v>
      </c>
      <c r="AJ74" s="79">
        <v>62.715201349999234</v>
      </c>
      <c r="AK74" s="79">
        <v>58.735755179999778</v>
      </c>
      <c r="AL74" s="79">
        <v>58.735755179999231</v>
      </c>
      <c r="AM74" s="79">
        <v>158.15636949999998</v>
      </c>
      <c r="AN74" s="79">
        <v>78.319767749999642</v>
      </c>
      <c r="AO74" s="79">
        <v>78.31303928000014</v>
      </c>
    </row>
    <row r="75" spans="1:41">
      <c r="A75" s="57" t="s">
        <v>47</v>
      </c>
      <c r="B75" s="234">
        <v>38.811999999999998</v>
      </c>
      <c r="C75" s="234">
        <v>36.567</v>
      </c>
      <c r="D75" s="234">
        <v>35.963999999999999</v>
      </c>
      <c r="E75" s="234">
        <v>55.066000000000003</v>
      </c>
      <c r="F75" s="234">
        <v>124.467</v>
      </c>
      <c r="G75" s="234">
        <v>123.648</v>
      </c>
      <c r="H75" s="234">
        <v>122.173</v>
      </c>
      <c r="I75" s="79">
        <v>1.0056896899999999</v>
      </c>
      <c r="J75" s="79">
        <v>1.0184775100000001</v>
      </c>
      <c r="K75" s="79">
        <v>0</v>
      </c>
      <c r="L75" s="79">
        <v>14.99882167</v>
      </c>
      <c r="M75" s="79">
        <v>17.881423899999998</v>
      </c>
      <c r="N75" s="79">
        <v>96.598228329999998</v>
      </c>
      <c r="O75" s="79">
        <v>100.30090303</v>
      </c>
      <c r="P75" s="79">
        <v>57.20632878</v>
      </c>
      <c r="Q75" s="79">
        <v>67.134331180000004</v>
      </c>
      <c r="R75" s="79">
        <v>45.109637219999996</v>
      </c>
      <c r="S75" s="79">
        <v>45.125721320000004</v>
      </c>
      <c r="T75" s="79">
        <v>57.35454293932662</v>
      </c>
      <c r="U75" s="79">
        <v>25.187953030000003</v>
      </c>
      <c r="V75" s="79">
        <v>24.498280269999999</v>
      </c>
      <c r="W75" s="79">
        <v>23.992625780000001</v>
      </c>
      <c r="X75" s="79">
        <v>76.475258629999999</v>
      </c>
      <c r="Y75" s="79">
        <v>41.620645090000004</v>
      </c>
      <c r="Z75" s="210">
        <v>41.629236509999998</v>
      </c>
      <c r="AA75" s="79">
        <v>44.42640196</v>
      </c>
      <c r="AB75" s="79">
        <v>79.044381989999991</v>
      </c>
      <c r="AC75" s="79">
        <v>79.060052330000005</v>
      </c>
      <c r="AD75" s="79">
        <v>78.985357890000003</v>
      </c>
      <c r="AE75" s="79">
        <v>80.552706110000003</v>
      </c>
      <c r="AF75" s="79">
        <v>80.763200040000001</v>
      </c>
      <c r="AG75" s="79">
        <v>81.083706000000006</v>
      </c>
      <c r="AH75" s="79">
        <v>82.231264280000005</v>
      </c>
      <c r="AI75" s="79">
        <v>83.291441609999993</v>
      </c>
      <c r="AJ75" s="79">
        <v>54.697631449999989</v>
      </c>
      <c r="AK75" s="79">
        <v>55.380898120000005</v>
      </c>
      <c r="AL75" s="79">
        <v>56.142545519999999</v>
      </c>
      <c r="AM75" s="79">
        <v>79.189160649999991</v>
      </c>
      <c r="AN75" s="79">
        <v>63.181480299999997</v>
      </c>
      <c r="AO75" s="79">
        <v>66.569947019999987</v>
      </c>
    </row>
    <row r="76" spans="1:41">
      <c r="A76" s="57" t="s">
        <v>55</v>
      </c>
      <c r="B76" s="234">
        <v>168.87</v>
      </c>
      <c r="C76" s="234">
        <v>173.64</v>
      </c>
      <c r="D76" s="234">
        <v>180.87799999999999</v>
      </c>
      <c r="E76" s="234">
        <v>218.37100000000001</v>
      </c>
      <c r="F76" s="234">
        <v>372.47699999999998</v>
      </c>
      <c r="G76" s="234">
        <v>491.05599999999998</v>
      </c>
      <c r="H76" s="234">
        <v>495.62799999999999</v>
      </c>
      <c r="I76" s="79">
        <v>351.35366361000001</v>
      </c>
      <c r="J76" s="79">
        <v>364.64087667000001</v>
      </c>
      <c r="K76" s="79">
        <v>372.41534812999998</v>
      </c>
      <c r="L76" s="79">
        <v>383.16485692999998</v>
      </c>
      <c r="M76" s="79">
        <v>383.25230948000001</v>
      </c>
      <c r="N76" s="79">
        <v>390.37552750999998</v>
      </c>
      <c r="O76" s="79">
        <v>382.39472072000001</v>
      </c>
      <c r="P76" s="79">
        <v>361.55356989000001</v>
      </c>
      <c r="Q76" s="79">
        <v>335.37134638999999</v>
      </c>
      <c r="R76" s="79">
        <v>361.67919608</v>
      </c>
      <c r="S76" s="79">
        <v>370.64595574000003</v>
      </c>
      <c r="T76" s="79">
        <v>388.71404751</v>
      </c>
      <c r="U76" s="79">
        <v>393.40063564999997</v>
      </c>
      <c r="V76" s="79">
        <v>399.56114861000003</v>
      </c>
      <c r="W76" s="79">
        <v>405.6275215</v>
      </c>
      <c r="X76" s="79">
        <v>413.06737470999997</v>
      </c>
      <c r="Y76" s="79">
        <v>417.07311869</v>
      </c>
      <c r="Z76" s="210">
        <v>424.33897422000001</v>
      </c>
      <c r="AA76" s="79">
        <v>408.12400961999998</v>
      </c>
      <c r="AB76" s="79">
        <v>414.21382348000003</v>
      </c>
      <c r="AC76" s="79">
        <v>421.85171047</v>
      </c>
      <c r="AD76" s="79">
        <v>427.61242424</v>
      </c>
      <c r="AE76" s="79">
        <v>430.60006091000002</v>
      </c>
      <c r="AF76" s="79">
        <v>434.41217517000001</v>
      </c>
      <c r="AG76" s="79">
        <v>487.60624720999999</v>
      </c>
      <c r="AH76" s="79">
        <v>493.20647593000001</v>
      </c>
      <c r="AI76" s="79">
        <v>501.79806789999998</v>
      </c>
      <c r="AJ76" s="79">
        <v>508.39797176000002</v>
      </c>
      <c r="AK76" s="79">
        <v>516.93805688000009</v>
      </c>
      <c r="AL76" s="79">
        <v>531.43573832999994</v>
      </c>
      <c r="AM76" s="79">
        <v>542.09573515</v>
      </c>
      <c r="AN76" s="79">
        <v>527.23003016000007</v>
      </c>
      <c r="AO76" s="79">
        <v>497.51171890999996</v>
      </c>
    </row>
    <row r="77" spans="1:41">
      <c r="A77" s="57" t="s">
        <v>50</v>
      </c>
      <c r="B77" s="233">
        <v>367.26299999999998</v>
      </c>
      <c r="C77" s="233">
        <v>378.226</v>
      </c>
      <c r="D77" s="233">
        <v>392.33</v>
      </c>
      <c r="E77" s="233">
        <v>420.41699999999997</v>
      </c>
      <c r="F77" s="233">
        <v>290.29199999999997</v>
      </c>
      <c r="G77" s="233">
        <v>418.64699999999999</v>
      </c>
      <c r="H77" s="233">
        <v>415.50799999999998</v>
      </c>
      <c r="I77" s="79">
        <v>640.96478683999999</v>
      </c>
      <c r="J77" s="79">
        <v>140.61029946000002</v>
      </c>
      <c r="K77" s="79">
        <v>155.60678188</v>
      </c>
      <c r="L77" s="79">
        <v>491.55994937999998</v>
      </c>
      <c r="M77" s="79">
        <v>295.78147387000001</v>
      </c>
      <c r="N77" s="79">
        <v>453.55851531999997</v>
      </c>
      <c r="O77" s="79">
        <v>461.35294961</v>
      </c>
      <c r="P77" s="79">
        <v>407.10681532999996</v>
      </c>
      <c r="Q77" s="79">
        <v>414.85520105000001</v>
      </c>
      <c r="R77" s="79">
        <v>422.88843183</v>
      </c>
      <c r="S77" s="79">
        <v>431.63475939999995</v>
      </c>
      <c r="T77" s="79">
        <v>370.49695066000004</v>
      </c>
      <c r="U77" s="79">
        <v>378.07219236999998</v>
      </c>
      <c r="V77" s="79">
        <v>345.23595639999996</v>
      </c>
      <c r="W77" s="79">
        <v>1.0000000000000001E-7</v>
      </c>
      <c r="X77" s="79">
        <v>0</v>
      </c>
      <c r="Y77" s="79">
        <v>0</v>
      </c>
      <c r="Z77" s="210">
        <v>0</v>
      </c>
      <c r="AA77" s="79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0.7022681999999999</v>
      </c>
      <c r="AI77" s="79">
        <v>0.72128459999999994</v>
      </c>
      <c r="AJ77" s="79">
        <v>0.68471459999999995</v>
      </c>
      <c r="AK77" s="79">
        <v>72.032006899999999</v>
      </c>
      <c r="AL77" s="79">
        <v>72.023778209999989</v>
      </c>
      <c r="AM77" s="79">
        <v>72.557789310000004</v>
      </c>
      <c r="AN77" s="79">
        <v>69.791431360000004</v>
      </c>
      <c r="AO77" s="79">
        <v>2.7705303900000007</v>
      </c>
    </row>
    <row r="78" spans="1:41">
      <c r="A78" s="57" t="s">
        <v>43</v>
      </c>
      <c r="B78" s="233">
        <v>0</v>
      </c>
      <c r="C78" s="233">
        <v>0</v>
      </c>
      <c r="D78" s="233">
        <v>0</v>
      </c>
      <c r="E78" s="233">
        <v>0</v>
      </c>
      <c r="F78" s="233">
        <v>0</v>
      </c>
      <c r="G78" s="233">
        <v>0</v>
      </c>
      <c r="H78" s="233">
        <v>0</v>
      </c>
      <c r="I78" s="79">
        <v>0</v>
      </c>
      <c r="J78" s="79">
        <v>0</v>
      </c>
      <c r="K78" s="79">
        <v>0</v>
      </c>
      <c r="L78" s="79">
        <v>125.76759243000001</v>
      </c>
      <c r="M78" s="79">
        <v>113.55513698</v>
      </c>
      <c r="N78" s="79">
        <v>300.95035925000002</v>
      </c>
      <c r="O78" s="79">
        <v>369.96891268000002</v>
      </c>
      <c r="P78" s="79">
        <v>513.93353876999993</v>
      </c>
      <c r="Q78" s="79">
        <v>469.77017665</v>
      </c>
      <c r="R78" s="79">
        <v>342.60114077999998</v>
      </c>
      <c r="S78" s="79">
        <v>621.70417412999996</v>
      </c>
      <c r="T78" s="79">
        <v>850.29689705999999</v>
      </c>
      <c r="U78" s="79">
        <v>1557.34538054</v>
      </c>
      <c r="V78" s="79">
        <v>1400.5519543599999</v>
      </c>
      <c r="W78" s="79">
        <v>2084.3539843799999</v>
      </c>
      <c r="X78" s="79">
        <v>2192.3272188600004</v>
      </c>
      <c r="Y78" s="79">
        <v>1852.3682942999999</v>
      </c>
      <c r="Z78" s="210">
        <v>997.89324999999997</v>
      </c>
      <c r="AA78" s="79">
        <v>1199.45092084</v>
      </c>
      <c r="AB78" s="79">
        <v>729.63997767000001</v>
      </c>
      <c r="AC78" s="79">
        <v>634.31505046000007</v>
      </c>
      <c r="AD78" s="79">
        <v>669.91180794000002</v>
      </c>
      <c r="AE78" s="79">
        <v>728.59966198000006</v>
      </c>
      <c r="AF78" s="79">
        <v>735.00260577999995</v>
      </c>
      <c r="AG78" s="79">
        <v>785.50670480999997</v>
      </c>
      <c r="AH78" s="79">
        <v>1095.7222592400001</v>
      </c>
      <c r="AI78" s="79">
        <v>1295.4224098599998</v>
      </c>
      <c r="AJ78" s="79">
        <v>1337.33740431</v>
      </c>
      <c r="AK78" s="79">
        <v>1400.22919172</v>
      </c>
      <c r="AL78" s="79">
        <v>1596.59282908</v>
      </c>
      <c r="AM78" s="79">
        <v>1966.15558214</v>
      </c>
      <c r="AN78" s="79">
        <v>1755.9569906500001</v>
      </c>
      <c r="AO78" s="79">
        <v>3249.3680956799999</v>
      </c>
    </row>
    <row r="79" spans="1:41">
      <c r="A79" s="57" t="s">
        <v>427</v>
      </c>
      <c r="B79" s="233"/>
      <c r="C79" s="233"/>
      <c r="D79" s="233"/>
      <c r="E79" s="233"/>
      <c r="F79" s="233"/>
      <c r="G79" s="233"/>
      <c r="H79" s="233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210"/>
      <c r="AA79" s="79"/>
      <c r="AB79" s="79"/>
      <c r="AC79" s="79"/>
      <c r="AD79" s="79"/>
      <c r="AE79" s="79"/>
      <c r="AF79" s="79"/>
      <c r="AG79" s="79"/>
      <c r="AH79" s="79"/>
      <c r="AI79" s="79"/>
      <c r="AJ79" s="79">
        <v>9.4051845500000013</v>
      </c>
      <c r="AK79" s="79">
        <v>297.03284258999997</v>
      </c>
      <c r="AL79" s="79">
        <v>346.17138826000001</v>
      </c>
      <c r="AM79" s="79">
        <v>433.06076150000001</v>
      </c>
      <c r="AN79" s="79">
        <v>600.54053519000001</v>
      </c>
      <c r="AO79" s="79">
        <v>690.77993139</v>
      </c>
    </row>
    <row r="80" spans="1:41">
      <c r="A80" s="57" t="s">
        <v>631</v>
      </c>
      <c r="B80" s="233"/>
      <c r="C80" s="233"/>
      <c r="D80" s="233"/>
      <c r="E80" s="233"/>
      <c r="F80" s="233"/>
      <c r="G80" s="233"/>
      <c r="H80" s="233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210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>
        <v>67.76687459</v>
      </c>
      <c r="AL80" s="79">
        <v>59.82710471</v>
      </c>
      <c r="AM80" s="79">
        <v>58.403149930000005</v>
      </c>
      <c r="AN80" s="79">
        <v>51.405342709999992</v>
      </c>
      <c r="AO80" s="79">
        <v>75.994285689999998</v>
      </c>
    </row>
    <row r="81" spans="1:41">
      <c r="A81" s="57" t="s">
        <v>51</v>
      </c>
      <c r="B81" s="233">
        <v>539.197</v>
      </c>
      <c r="C81" s="233">
        <v>542.34299999999996</v>
      </c>
      <c r="D81" s="233">
        <v>574.44600000000003</v>
      </c>
      <c r="E81" s="233">
        <v>443.75200000000001</v>
      </c>
      <c r="F81" s="233">
        <v>1103.5540000000001</v>
      </c>
      <c r="G81" s="233">
        <v>966.50800000000004</v>
      </c>
      <c r="H81" s="233">
        <v>966.50800000000004</v>
      </c>
      <c r="I81" s="79">
        <v>360.82842994999999</v>
      </c>
      <c r="J81" s="79">
        <v>863.01724542999989</v>
      </c>
      <c r="K81" s="79">
        <v>895.71926915000006</v>
      </c>
      <c r="L81" s="79">
        <v>395.62807730999998</v>
      </c>
      <c r="M81" s="79">
        <v>405.89718799999997</v>
      </c>
      <c r="N81" s="79">
        <v>409.68221090000009</v>
      </c>
      <c r="O81" s="79">
        <v>401.11457967999991</v>
      </c>
      <c r="P81" s="79">
        <v>493.3395726899999</v>
      </c>
      <c r="Q81" s="79">
        <v>487.18467062999997</v>
      </c>
      <c r="R81" s="79">
        <v>487.29964116000002</v>
      </c>
      <c r="S81" s="79">
        <v>481.43439260999992</v>
      </c>
      <c r="T81" s="79">
        <v>644.91514930000005</v>
      </c>
      <c r="U81" s="79">
        <v>754.75918420000016</v>
      </c>
      <c r="V81" s="79">
        <v>756.88381254000001</v>
      </c>
      <c r="W81" s="79">
        <v>810.91941214000008</v>
      </c>
      <c r="X81" s="79">
        <v>1057.8885529500001</v>
      </c>
      <c r="Y81" s="79">
        <v>1068.3454546900002</v>
      </c>
      <c r="Z81" s="210">
        <v>1037.5606440199999</v>
      </c>
      <c r="AA81" s="79">
        <v>1056.16478183</v>
      </c>
      <c r="AB81" s="79">
        <v>729.53441663000001</v>
      </c>
      <c r="AC81" s="79">
        <v>729.26322516999994</v>
      </c>
      <c r="AD81" s="79">
        <v>751.09775868999998</v>
      </c>
      <c r="AE81" s="79">
        <v>815.02592351999999</v>
      </c>
      <c r="AF81" s="79">
        <v>380.16216422999997</v>
      </c>
      <c r="AG81" s="79">
        <v>376.83808410999995</v>
      </c>
      <c r="AH81" s="79">
        <v>373.97174043000001</v>
      </c>
      <c r="AI81" s="79">
        <v>381.88930498000002</v>
      </c>
      <c r="AJ81" s="79">
        <v>103.33947274000001</v>
      </c>
      <c r="AK81" s="79">
        <v>165.39410437999999</v>
      </c>
      <c r="AL81" s="79">
        <v>165.61448532</v>
      </c>
      <c r="AM81" s="79">
        <v>166.51437563000002</v>
      </c>
      <c r="AN81" s="79">
        <v>214.11759107</v>
      </c>
      <c r="AO81" s="79">
        <v>222.78606768</v>
      </c>
    </row>
    <row r="82" spans="1:41">
      <c r="A82" s="57" t="s">
        <v>56</v>
      </c>
      <c r="B82" s="234">
        <v>267.42500000000001</v>
      </c>
      <c r="C82" s="234">
        <v>287.49400000000003</v>
      </c>
      <c r="D82" s="234">
        <v>294.67399999999998</v>
      </c>
      <c r="E82" s="234">
        <v>304.142</v>
      </c>
      <c r="F82" s="234">
        <v>333.90699999999998</v>
      </c>
      <c r="G82" s="234">
        <v>358.05200000000002</v>
      </c>
      <c r="H82" s="234">
        <v>368.63799999999998</v>
      </c>
      <c r="I82" s="79">
        <v>8523.0743173400006</v>
      </c>
      <c r="J82" s="79">
        <v>8560.9999886400019</v>
      </c>
      <c r="K82" s="79">
        <v>8355.1930447499999</v>
      </c>
      <c r="L82" s="79">
        <v>8622.9681162899997</v>
      </c>
      <c r="M82" s="79">
        <v>8633.1577764499962</v>
      </c>
      <c r="N82" s="79">
        <v>8640.2091669599995</v>
      </c>
      <c r="O82" s="79">
        <v>8554.6431321299988</v>
      </c>
      <c r="P82" s="79">
        <v>8601.5748057300007</v>
      </c>
      <c r="Q82" s="79">
        <v>8566.4703534647597</v>
      </c>
      <c r="R82" s="79">
        <v>8746.4426034695716</v>
      </c>
      <c r="S82" s="79">
        <v>8668.8523738712011</v>
      </c>
      <c r="T82" s="79">
        <v>8511.320879752453</v>
      </c>
      <c r="U82" s="79">
        <v>8642.4506719999972</v>
      </c>
      <c r="V82" s="79">
        <v>8654.2939441799972</v>
      </c>
      <c r="W82" s="79">
        <v>8425.7032316900004</v>
      </c>
      <c r="X82" s="79">
        <v>8377.3239879199937</v>
      </c>
      <c r="Y82" s="79">
        <v>8403.2303732700038</v>
      </c>
      <c r="Z82" s="210">
        <v>8481.3276144600004</v>
      </c>
      <c r="AA82" s="79">
        <v>8659.5331077499995</v>
      </c>
      <c r="AB82" s="79">
        <v>8746.4950716199983</v>
      </c>
      <c r="AC82" s="79">
        <v>8979.2812896299947</v>
      </c>
      <c r="AD82" s="79">
        <v>8872.4192025399989</v>
      </c>
      <c r="AE82" s="79">
        <v>8939.8710013300006</v>
      </c>
      <c r="AF82" s="79">
        <v>8707.2111723899998</v>
      </c>
      <c r="AG82" s="79">
        <v>8636.9365080499974</v>
      </c>
      <c r="AH82" s="79">
        <v>8327.903614320001</v>
      </c>
      <c r="AI82" s="79">
        <v>8058.1373414900027</v>
      </c>
      <c r="AJ82" s="79">
        <v>8451.5901407299989</v>
      </c>
      <c r="AK82" s="79">
        <v>8321.7260643100017</v>
      </c>
      <c r="AL82" s="79">
        <v>7913.7204240599995</v>
      </c>
      <c r="AM82" s="79">
        <v>7895.7348261300003</v>
      </c>
      <c r="AN82" s="79">
        <v>7874.6547157099994</v>
      </c>
      <c r="AO82" s="79">
        <v>8341.5333621500067</v>
      </c>
    </row>
    <row r="83" spans="1:41">
      <c r="A83" s="57" t="s">
        <v>57</v>
      </c>
      <c r="B83" s="233">
        <v>0</v>
      </c>
      <c r="C83" s="233">
        <v>0</v>
      </c>
      <c r="D83" s="233">
        <v>0</v>
      </c>
      <c r="E83" s="233">
        <v>0</v>
      </c>
      <c r="F83" s="233">
        <v>0</v>
      </c>
      <c r="G83" s="233">
        <v>0</v>
      </c>
      <c r="H83" s="233">
        <v>0</v>
      </c>
      <c r="I83" s="79">
        <v>0</v>
      </c>
      <c r="J83" s="79">
        <v>0</v>
      </c>
      <c r="K83" s="79">
        <v>2346.0378260100001</v>
      </c>
      <c r="L83" s="79">
        <v>2420.684737309999</v>
      </c>
      <c r="M83" s="79">
        <v>2473.4381064600002</v>
      </c>
      <c r="N83" s="79">
        <v>2477.9550482499999</v>
      </c>
      <c r="O83" s="79">
        <v>2523.4046403499997</v>
      </c>
      <c r="P83" s="79">
        <v>2281.5094902300002</v>
      </c>
      <c r="Q83" s="79">
        <v>2263.3555949899996</v>
      </c>
      <c r="R83" s="79">
        <v>2244.3103801999996</v>
      </c>
      <c r="S83" s="79">
        <v>2167.2208048400003</v>
      </c>
      <c r="T83" s="79">
        <v>2641.9783307299999</v>
      </c>
      <c r="U83" s="79">
        <v>2649.9758297399999</v>
      </c>
      <c r="V83" s="79">
        <v>2643.21142392</v>
      </c>
      <c r="W83" s="79">
        <v>2385.93183215</v>
      </c>
      <c r="X83" s="79">
        <v>0</v>
      </c>
      <c r="Y83" s="79">
        <v>0</v>
      </c>
      <c r="Z83" s="210">
        <v>0</v>
      </c>
      <c r="AA83" s="79">
        <v>0</v>
      </c>
      <c r="AB83" s="79">
        <v>0</v>
      </c>
      <c r="AC83" s="79">
        <v>0</v>
      </c>
      <c r="AD83" s="79">
        <v>0</v>
      </c>
      <c r="AE83" s="79">
        <v>0</v>
      </c>
      <c r="AF83" s="79">
        <v>0</v>
      </c>
      <c r="AG83" s="79">
        <v>0</v>
      </c>
      <c r="AH83" s="79">
        <v>0</v>
      </c>
      <c r="AI83" s="79">
        <v>0</v>
      </c>
      <c r="AJ83" s="79">
        <v>0</v>
      </c>
      <c r="AK83" s="79">
        <v>0</v>
      </c>
      <c r="AL83" s="79">
        <v>0</v>
      </c>
      <c r="AM83" s="79">
        <v>0</v>
      </c>
      <c r="AN83" s="79">
        <v>0</v>
      </c>
      <c r="AO83" s="79">
        <v>0</v>
      </c>
    </row>
    <row r="84" spans="1:41">
      <c r="A84" s="57" t="s">
        <v>58</v>
      </c>
      <c r="B84" s="233">
        <v>932.84699999999998</v>
      </c>
      <c r="C84" s="233">
        <v>873.58100000000002</v>
      </c>
      <c r="D84" s="233">
        <v>894.76599999999996</v>
      </c>
      <c r="E84" s="233">
        <v>1561.1320000000001</v>
      </c>
      <c r="F84" s="233">
        <v>795.11099999999999</v>
      </c>
      <c r="G84" s="233">
        <v>716.96600000000001</v>
      </c>
      <c r="H84" s="233">
        <v>767.85299999999995</v>
      </c>
      <c r="I84" s="79">
        <v>-1E-8</v>
      </c>
      <c r="J84" s="79">
        <v>-1E-8</v>
      </c>
      <c r="K84" s="79">
        <v>-1E-8</v>
      </c>
      <c r="L84" s="79">
        <v>-1E-8</v>
      </c>
      <c r="M84" s="79">
        <v>-1E-8</v>
      </c>
      <c r="N84" s="79">
        <v>-1E-8</v>
      </c>
      <c r="O84" s="79">
        <v>-1E-8</v>
      </c>
      <c r="P84" s="79">
        <v>-1E-8</v>
      </c>
      <c r="Q84" s="79">
        <v>-1E-8</v>
      </c>
      <c r="R84" s="79">
        <v>-1E-8</v>
      </c>
      <c r="S84" s="79">
        <v>-1E-8</v>
      </c>
      <c r="T84" s="79">
        <v>-1E-8</v>
      </c>
      <c r="U84" s="79">
        <v>-1E-8</v>
      </c>
      <c r="V84" s="79">
        <v>-1E-8</v>
      </c>
      <c r="W84" s="79">
        <v>-1E-8</v>
      </c>
      <c r="X84" s="79">
        <v>-1E-8</v>
      </c>
      <c r="Y84" s="79">
        <v>-1E-8</v>
      </c>
      <c r="Z84" s="210">
        <v>-1E-8</v>
      </c>
      <c r="AA84" s="79">
        <v>-1E-8</v>
      </c>
      <c r="AB84" s="79">
        <v>-1E-8</v>
      </c>
      <c r="AC84" s="79">
        <v>-1E-8</v>
      </c>
      <c r="AD84" s="79">
        <v>-1E-8</v>
      </c>
      <c r="AE84" s="79">
        <v>-1E-8</v>
      </c>
      <c r="AF84" s="79">
        <v>-1E-8</v>
      </c>
      <c r="AG84" s="79">
        <v>-1E-8</v>
      </c>
      <c r="AH84" s="79">
        <v>-1E-8</v>
      </c>
      <c r="AI84" s="79">
        <v>-1E-8</v>
      </c>
      <c r="AJ84" s="79">
        <v>-1E-8</v>
      </c>
      <c r="AK84" s="79">
        <v>-1E-8</v>
      </c>
      <c r="AL84" s="79">
        <v>-1E-8</v>
      </c>
      <c r="AM84" s="79">
        <v>-1E-8</v>
      </c>
      <c r="AN84" s="79">
        <v>-1E-8</v>
      </c>
      <c r="AO84" s="79">
        <v>-1E-8</v>
      </c>
    </row>
    <row r="85" spans="1:41">
      <c r="A85" s="57" t="s">
        <v>59</v>
      </c>
      <c r="B85" s="233">
        <v>6360.2610000000004</v>
      </c>
      <c r="C85" s="233">
        <v>6432.0450000000001</v>
      </c>
      <c r="D85" s="233">
        <v>6799.893</v>
      </c>
      <c r="E85" s="233">
        <v>7980.5240000000003</v>
      </c>
      <c r="F85" s="233">
        <v>8260.01</v>
      </c>
      <c r="G85" s="233">
        <v>7928.7740000000003</v>
      </c>
      <c r="H85" s="234">
        <v>7835.1940000000004</v>
      </c>
      <c r="I85" s="79">
        <v>1700.9230126600009</v>
      </c>
      <c r="J85" s="79">
        <v>1564.2650592999998</v>
      </c>
      <c r="K85" s="79">
        <v>1085.56304391</v>
      </c>
      <c r="L85" s="79">
        <v>1142.56392482</v>
      </c>
      <c r="M85" s="79">
        <v>1177.6732904100002</v>
      </c>
      <c r="N85" s="79">
        <v>1206.1196292899999</v>
      </c>
      <c r="O85" s="79">
        <v>1249.95791194</v>
      </c>
      <c r="P85" s="79">
        <v>1271.90998767</v>
      </c>
      <c r="Q85" s="79">
        <v>275.12888500000003</v>
      </c>
      <c r="R85" s="79">
        <v>283.82854602999998</v>
      </c>
      <c r="S85" s="79">
        <v>313.53170774</v>
      </c>
      <c r="T85" s="79">
        <v>351.43450892000004</v>
      </c>
      <c r="U85" s="79">
        <v>370.96963893999998</v>
      </c>
      <c r="V85" s="79">
        <v>372.85831460000003</v>
      </c>
      <c r="W85" s="79">
        <v>383.65423723000004</v>
      </c>
      <c r="X85" s="79">
        <v>399.77099535000002</v>
      </c>
      <c r="Y85" s="79">
        <v>394.40329273999998</v>
      </c>
      <c r="Z85" s="210">
        <v>391.21374547999903</v>
      </c>
      <c r="AA85" s="79">
        <v>393.48821196</v>
      </c>
      <c r="AB85" s="79">
        <v>389.32943758000101</v>
      </c>
      <c r="AC85" s="79">
        <v>381.84176313999899</v>
      </c>
      <c r="AD85" s="79">
        <v>376.33998437999901</v>
      </c>
      <c r="AE85" s="79">
        <v>382.31447014000099</v>
      </c>
      <c r="AF85" s="79">
        <v>412.32471045</v>
      </c>
      <c r="AG85" s="79">
        <v>407.66670849000195</v>
      </c>
      <c r="AH85" s="79">
        <v>412.968639749999</v>
      </c>
      <c r="AI85" s="79">
        <v>415.63425097000101</v>
      </c>
      <c r="AJ85" s="79">
        <v>498.4133000000009</v>
      </c>
      <c r="AK85" s="79">
        <v>481.8576664199997</v>
      </c>
      <c r="AL85" s="79">
        <v>466.93908777000081</v>
      </c>
      <c r="AM85" s="79">
        <v>464.01251475999845</v>
      </c>
      <c r="AN85" s="79">
        <v>380.03700435999872</v>
      </c>
      <c r="AO85" s="79">
        <v>399.19934460000042</v>
      </c>
    </row>
    <row r="86" spans="1:41">
      <c r="A86" s="57" t="s">
        <v>60</v>
      </c>
      <c r="B86" s="233">
        <v>3379.1860000000001</v>
      </c>
      <c r="C86" s="233">
        <v>3369.982</v>
      </c>
      <c r="D86" s="233">
        <v>3355.6950000000002</v>
      </c>
      <c r="E86" s="233">
        <v>3445.674</v>
      </c>
      <c r="F86" s="233">
        <v>4125.3249999999998</v>
      </c>
      <c r="G86" s="233">
        <v>4531.1049999999996</v>
      </c>
      <c r="H86" s="234">
        <v>4593.4780000000001</v>
      </c>
      <c r="I86" s="79">
        <v>1438.18516004</v>
      </c>
      <c r="J86" s="79">
        <v>1474.7450867100001</v>
      </c>
      <c r="K86" s="79">
        <v>1499.1790823399999</v>
      </c>
      <c r="L86" s="79">
        <v>11509.21671056</v>
      </c>
      <c r="M86" s="79">
        <v>9615.0324234300006</v>
      </c>
      <c r="N86" s="79">
        <v>9756.6557528799985</v>
      </c>
      <c r="O86" s="79">
        <v>9973.8551414600024</v>
      </c>
      <c r="P86" s="79">
        <v>10078.040049170002</v>
      </c>
      <c r="Q86" s="79">
        <v>9342.3874382000013</v>
      </c>
      <c r="R86" s="79">
        <v>9366.2486022900011</v>
      </c>
      <c r="S86" s="79">
        <v>9398.8214303200057</v>
      </c>
      <c r="T86" s="79">
        <v>9426.119650759998</v>
      </c>
      <c r="U86" s="79">
        <v>9417.6197815899995</v>
      </c>
      <c r="V86" s="79">
        <v>9410.0687410300034</v>
      </c>
      <c r="W86" s="79">
        <v>9414.2623126400031</v>
      </c>
      <c r="X86" s="79">
        <v>9445.6005634700032</v>
      </c>
      <c r="Y86" s="79">
        <v>9409.3227888000001</v>
      </c>
      <c r="Z86" s="210">
        <v>9378.8259463299983</v>
      </c>
      <c r="AA86" s="79">
        <v>9323.8272119199992</v>
      </c>
      <c r="AB86" s="79">
        <v>9328.1498023799995</v>
      </c>
      <c r="AC86" s="79">
        <v>9250.4697883500012</v>
      </c>
      <c r="AD86" s="79">
        <v>9200.6787037000013</v>
      </c>
      <c r="AE86" s="79">
        <v>9189.0554581200013</v>
      </c>
      <c r="AF86" s="79">
        <v>9350.5976506200004</v>
      </c>
      <c r="AG86" s="79">
        <v>9338.6178449200015</v>
      </c>
      <c r="AH86" s="79">
        <v>9369.0132935499951</v>
      </c>
      <c r="AI86" s="79">
        <v>9377.1920043700011</v>
      </c>
      <c r="AJ86" s="79">
        <v>9696.4757139699996</v>
      </c>
      <c r="AK86" s="79">
        <v>9472.0840778999991</v>
      </c>
      <c r="AL86" s="79">
        <v>9472.4975959000021</v>
      </c>
      <c r="AM86" s="79">
        <v>9483.0843125299943</v>
      </c>
      <c r="AN86" s="79">
        <v>9465.6811014099967</v>
      </c>
      <c r="AO86" s="79">
        <v>9663.0328875099985</v>
      </c>
    </row>
    <row r="87" spans="1:41">
      <c r="A87" s="21" t="s">
        <v>61</v>
      </c>
      <c r="B87" s="33">
        <v>16498.569</v>
      </c>
      <c r="C87" s="33">
        <v>17283.833999999999</v>
      </c>
      <c r="D87" s="33">
        <v>18103.169999999998</v>
      </c>
      <c r="E87" s="33">
        <v>18744.655999999999</v>
      </c>
      <c r="F87" s="33">
        <v>22263.359</v>
      </c>
      <c r="G87" s="33">
        <v>22875.637999999999</v>
      </c>
      <c r="H87" s="33">
        <v>22845.004000000001</v>
      </c>
      <c r="I87" s="33">
        <v>15636.518245730002</v>
      </c>
      <c r="J87" s="33">
        <v>15895.366149099998</v>
      </c>
      <c r="K87" s="33">
        <v>17927.26867111</v>
      </c>
      <c r="L87" s="33">
        <v>29289.706540879997</v>
      </c>
      <c r="M87" s="33">
        <v>27524.435531749994</v>
      </c>
      <c r="N87" s="33">
        <v>28128.353002899996</v>
      </c>
      <c r="O87" s="33">
        <v>28060.051281239997</v>
      </c>
      <c r="P87" s="33">
        <v>28598.373199470003</v>
      </c>
      <c r="Q87" s="33">
        <v>28487.159481374762</v>
      </c>
      <c r="R87" s="33">
        <v>28754.800633389572</v>
      </c>
      <c r="S87" s="33">
        <v>29275.593299891207</v>
      </c>
      <c r="T87" s="33">
        <v>27111.130369061775</v>
      </c>
      <c r="U87" s="33">
        <v>28407.779248389994</v>
      </c>
      <c r="V87" s="33">
        <v>28399.823750110001</v>
      </c>
      <c r="W87" s="33">
        <v>29178.740558650003</v>
      </c>
      <c r="X87" s="33">
        <v>30323.757509749994</v>
      </c>
      <c r="Y87" s="33">
        <v>29437.856563360001</v>
      </c>
      <c r="Z87" s="208">
        <v>29501.291561259997</v>
      </c>
      <c r="AA87" s="33">
        <v>29306.306956240001</v>
      </c>
      <c r="AB87" s="33">
        <v>27299.83299707</v>
      </c>
      <c r="AC87" s="33">
        <v>27054.352405909995</v>
      </c>
      <c r="AD87" s="33">
        <v>26973.275423250001</v>
      </c>
      <c r="AE87" s="33">
        <v>27657.134867749999</v>
      </c>
      <c r="AF87" s="33">
        <v>28539.27272035</v>
      </c>
      <c r="AG87" s="33">
        <v>28070.158569249998</v>
      </c>
      <c r="AH87" s="33">
        <v>27994.709119049992</v>
      </c>
      <c r="AI87" s="33">
        <v>28080.270812820003</v>
      </c>
      <c r="AJ87" s="33">
        <v>28839.344607140003</v>
      </c>
      <c r="AK87" s="33">
        <v>29902.31502224</v>
      </c>
      <c r="AL87" s="33">
        <v>29691.069473289994</v>
      </c>
      <c r="AM87" s="33">
        <v>31065.171568220016</v>
      </c>
      <c r="AN87" s="33">
        <v>32865.140142729993</v>
      </c>
      <c r="AO87" s="33">
        <v>33181.086109290016</v>
      </c>
    </row>
    <row r="88" spans="1:41">
      <c r="A88" s="21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</row>
    <row r="89" spans="1:41">
      <c r="A89" s="21" t="s">
        <v>62</v>
      </c>
      <c r="B89" s="33">
        <v>16498.569</v>
      </c>
      <c r="C89" s="33">
        <v>17283.833999999999</v>
      </c>
      <c r="D89" s="33">
        <v>18103.169999999998</v>
      </c>
      <c r="E89" s="33">
        <v>18744.656000000003</v>
      </c>
      <c r="F89" s="33">
        <v>22263.359</v>
      </c>
      <c r="G89" s="33">
        <v>22875.637999999999</v>
      </c>
      <c r="H89" s="33">
        <v>22845.012000000002</v>
      </c>
      <c r="I89" s="33">
        <v>15636.518245169998</v>
      </c>
      <c r="J89" s="33">
        <v>15895.36389803</v>
      </c>
      <c r="K89" s="33">
        <v>17927.268670410002</v>
      </c>
      <c r="L89" s="33">
        <v>29289.70654182</v>
      </c>
      <c r="M89" s="33">
        <v>27524.58045455</v>
      </c>
      <c r="N89" s="33">
        <v>28128.353003220003</v>
      </c>
      <c r="O89" s="33">
        <v>28060.050742010004</v>
      </c>
      <c r="P89" s="33">
        <v>28598.373194309985</v>
      </c>
      <c r="Q89" s="33">
        <v>28487.159480234761</v>
      </c>
      <c r="R89" s="33">
        <v>28754.801680289569</v>
      </c>
      <c r="S89" s="33">
        <v>29275.593517571207</v>
      </c>
      <c r="T89" s="33">
        <v>27111.129651231786</v>
      </c>
      <c r="U89" s="33">
        <v>28407.779139810002</v>
      </c>
      <c r="V89" s="33">
        <v>28399.82228244</v>
      </c>
      <c r="W89" s="33">
        <v>29178.739869169993</v>
      </c>
      <c r="X89" s="33">
        <v>30323.757522870004</v>
      </c>
      <c r="Y89" s="33">
        <v>29437.856565869999</v>
      </c>
      <c r="Z89" s="208">
        <v>29501.291577789998</v>
      </c>
      <c r="AA89" s="33">
        <v>29306.306623569999</v>
      </c>
      <c r="AB89" s="33">
        <v>27299.832997790003</v>
      </c>
      <c r="AC89" s="33">
        <v>27054.352407619997</v>
      </c>
      <c r="AD89" s="33">
        <v>26973.27542582</v>
      </c>
      <c r="AE89" s="33">
        <v>27657.134867379998</v>
      </c>
      <c r="AF89" s="33">
        <v>28539.273003710005</v>
      </c>
      <c r="AG89" s="33">
        <v>28070.158570159998</v>
      </c>
      <c r="AH89" s="33">
        <v>27994.709117059996</v>
      </c>
      <c r="AI89" s="33">
        <v>28080.270456749997</v>
      </c>
      <c r="AJ89" s="33">
        <v>28839.344603810001</v>
      </c>
      <c r="AK89" s="33">
        <v>29902.315020550002</v>
      </c>
      <c r="AL89" s="33">
        <v>29691.069472400006</v>
      </c>
      <c r="AM89" s="33">
        <v>31065.171566500001</v>
      </c>
      <c r="AN89" s="33">
        <v>32865.14014245</v>
      </c>
      <c r="AO89" s="33">
        <v>33181.085333509996</v>
      </c>
    </row>
    <row r="90" spans="1:41">
      <c r="A90" s="35" t="s">
        <v>63</v>
      </c>
      <c r="B90" s="36">
        <v>2451.31</v>
      </c>
      <c r="C90" s="36">
        <v>2716.741</v>
      </c>
      <c r="D90" s="36">
        <v>2913.8119999999999</v>
      </c>
      <c r="E90" s="36">
        <v>2457.3759999999997</v>
      </c>
      <c r="F90" s="36">
        <v>2428.904</v>
      </c>
      <c r="G90" s="36">
        <v>2556.6869999999999</v>
      </c>
      <c r="H90" s="36">
        <v>2406.884</v>
      </c>
      <c r="I90" s="36">
        <v>380.58098393999995</v>
      </c>
      <c r="J90" s="36">
        <v>910.32364008000013</v>
      </c>
      <c r="K90" s="36">
        <v>896.9926159900001</v>
      </c>
      <c r="L90" s="36">
        <v>2540.80285727</v>
      </c>
      <c r="M90" s="36">
        <v>3039.6537043200005</v>
      </c>
      <c r="N90" s="36">
        <v>3438.9301249999999</v>
      </c>
      <c r="O90" s="36">
        <v>2950.72753139</v>
      </c>
      <c r="P90" s="36">
        <v>2637.2586025300002</v>
      </c>
      <c r="Q90" s="36">
        <v>3132.2742249299999</v>
      </c>
      <c r="R90" s="36">
        <v>2852.46318849</v>
      </c>
      <c r="S90" s="36">
        <v>3077.4078800000002</v>
      </c>
      <c r="T90" s="36">
        <v>2545.2082054500006</v>
      </c>
      <c r="U90" s="36">
        <v>2671.9240427899999</v>
      </c>
      <c r="V90" s="36">
        <v>3024.9419945099999</v>
      </c>
      <c r="W90" s="36">
        <v>3219.20671829</v>
      </c>
      <c r="X90" s="36">
        <v>3449.4565148199999</v>
      </c>
      <c r="Y90" s="36">
        <v>3499.5065626799997</v>
      </c>
      <c r="Z90" s="209">
        <v>3569.2853839300001</v>
      </c>
      <c r="AA90" s="36">
        <v>3581.24005334</v>
      </c>
      <c r="AB90" s="36">
        <v>3222.8044737399996</v>
      </c>
      <c r="AC90" s="36">
        <v>3405.0686966600001</v>
      </c>
      <c r="AD90" s="36">
        <v>3700.69053777</v>
      </c>
      <c r="AE90" s="36">
        <v>4228.5954247500003</v>
      </c>
      <c r="AF90" s="36">
        <v>4991.3913874200007</v>
      </c>
      <c r="AG90" s="36">
        <v>4192.9299093699992</v>
      </c>
      <c r="AH90" s="36">
        <v>4322.913770279999</v>
      </c>
      <c r="AI90" s="36">
        <v>4300.2895236000004</v>
      </c>
      <c r="AJ90" s="36">
        <v>4005.0583648599991</v>
      </c>
      <c r="AK90" s="36">
        <v>4728.9210114699999</v>
      </c>
      <c r="AL90" s="36">
        <v>4779.9680919400007</v>
      </c>
      <c r="AM90" s="36">
        <v>5701.0442927500017</v>
      </c>
      <c r="AN90" s="36">
        <v>6166.0746653300002</v>
      </c>
      <c r="AO90" s="36">
        <v>4808.6885830500005</v>
      </c>
    </row>
    <row r="91" spans="1:41">
      <c r="A91" s="38" t="s">
        <v>136</v>
      </c>
      <c r="B91" s="40">
        <v>854.34500000000003</v>
      </c>
      <c r="C91" s="40">
        <v>1052.528</v>
      </c>
      <c r="D91" s="40">
        <v>1123.9829999999999</v>
      </c>
      <c r="E91" s="40">
        <v>916.4</v>
      </c>
      <c r="F91" s="40">
        <v>627.09100000000001</v>
      </c>
      <c r="G91" s="40">
        <v>758.72799999999995</v>
      </c>
      <c r="H91" s="40">
        <v>725.65</v>
      </c>
      <c r="I91" s="40">
        <v>79.460568649999999</v>
      </c>
      <c r="J91" s="40">
        <v>82.773646620000008</v>
      </c>
      <c r="K91" s="40">
        <v>84.900686669999999</v>
      </c>
      <c r="L91" s="40">
        <v>1086.2161754799999</v>
      </c>
      <c r="M91" s="40">
        <v>1553.3192307099998</v>
      </c>
      <c r="N91" s="40">
        <v>1554.5292078800001</v>
      </c>
      <c r="O91" s="40">
        <v>1376.1420551599999</v>
      </c>
      <c r="P91" s="40">
        <v>987.59615842000005</v>
      </c>
      <c r="Q91" s="40">
        <v>700.04121743000007</v>
      </c>
      <c r="R91" s="40">
        <v>438.83023691</v>
      </c>
      <c r="S91" s="40">
        <v>533.50012557000002</v>
      </c>
      <c r="T91" s="40">
        <v>856.33390113000007</v>
      </c>
      <c r="U91" s="40">
        <v>1070.7794333700001</v>
      </c>
      <c r="V91" s="40">
        <v>1159.3122341600001</v>
      </c>
      <c r="W91" s="40">
        <v>1147.34420331</v>
      </c>
      <c r="X91" s="40">
        <v>1230.5181985200002</v>
      </c>
      <c r="Y91" s="40">
        <v>1214.7145158199999</v>
      </c>
      <c r="Z91" s="211">
        <v>1192.8814061500002</v>
      </c>
      <c r="AA91" s="40">
        <v>1246.85856932</v>
      </c>
      <c r="AB91" s="40">
        <v>936.00028084000007</v>
      </c>
      <c r="AC91" s="40">
        <v>1436.9139917100001</v>
      </c>
      <c r="AD91" s="40">
        <v>1480.5819698399998</v>
      </c>
      <c r="AE91" s="40">
        <v>1749.0860662800001</v>
      </c>
      <c r="AF91" s="40">
        <v>1611.5468144000001</v>
      </c>
      <c r="AG91" s="40">
        <v>1071.68580705</v>
      </c>
      <c r="AH91" s="79">
        <v>1214.3992756500002</v>
      </c>
      <c r="AI91" s="79">
        <v>869.75894954</v>
      </c>
      <c r="AJ91" s="79">
        <v>1161.2034886300003</v>
      </c>
      <c r="AK91" s="79">
        <v>1813.7186787100002</v>
      </c>
      <c r="AL91" s="79">
        <v>1946.5881662400002</v>
      </c>
      <c r="AM91" s="79">
        <v>2413.1716772799996</v>
      </c>
      <c r="AN91" s="79">
        <v>2373.19854369</v>
      </c>
      <c r="AO91" s="79">
        <v>1133.1780399900001</v>
      </c>
    </row>
    <row r="92" spans="1:41">
      <c r="A92" s="38" t="s">
        <v>43</v>
      </c>
      <c r="B92" s="40">
        <v>37.436999999999998</v>
      </c>
      <c r="C92" s="40">
        <v>96.123000000000005</v>
      </c>
      <c r="D92" s="40">
        <v>379.04899999999998</v>
      </c>
      <c r="E92" s="40">
        <v>132.28899999999999</v>
      </c>
      <c r="F92" s="40">
        <v>94.274000000000001</v>
      </c>
      <c r="G92" s="40">
        <v>29.292999999999999</v>
      </c>
      <c r="H92" s="40">
        <v>15.654</v>
      </c>
      <c r="I92" s="40">
        <v>5.2823425300000002</v>
      </c>
      <c r="J92" s="40">
        <v>0</v>
      </c>
      <c r="K92" s="40">
        <v>0</v>
      </c>
      <c r="L92" s="40">
        <v>0</v>
      </c>
      <c r="M92" s="40">
        <v>10.009141</v>
      </c>
      <c r="N92" s="40">
        <v>0</v>
      </c>
      <c r="O92" s="40">
        <v>30.13400802</v>
      </c>
      <c r="P92" s="40">
        <v>48.719521819999997</v>
      </c>
      <c r="Q92" s="40">
        <v>55.154084299999994</v>
      </c>
      <c r="R92" s="40">
        <v>48.792417590000007</v>
      </c>
      <c r="S92" s="40">
        <v>22.881315170000001</v>
      </c>
      <c r="T92" s="40">
        <v>13.802710880000001</v>
      </c>
      <c r="U92" s="40">
        <v>38.72553782</v>
      </c>
      <c r="V92" s="40">
        <v>118.77012347</v>
      </c>
      <c r="W92" s="40">
        <v>0.94885318000000007</v>
      </c>
      <c r="X92" s="40">
        <v>0.29129305</v>
      </c>
      <c r="Y92" s="40">
        <v>293.73919429</v>
      </c>
      <c r="Z92" s="211">
        <v>306.62181411</v>
      </c>
      <c r="AA92" s="40">
        <v>83.590742349999999</v>
      </c>
      <c r="AB92" s="40">
        <v>35.991332909999997</v>
      </c>
      <c r="AC92" s="40">
        <v>18.615659600000001</v>
      </c>
      <c r="AD92" s="40">
        <v>4.04925391</v>
      </c>
      <c r="AE92" s="40">
        <v>9.5039878099999999</v>
      </c>
      <c r="AF92" s="40">
        <v>0.96605043999999995</v>
      </c>
      <c r="AG92" s="40">
        <v>0.65895599999999999</v>
      </c>
      <c r="AH92" s="79">
        <v>0.42729966999999996</v>
      </c>
      <c r="AI92" s="79">
        <v>0.41813600000000001</v>
      </c>
      <c r="AJ92" s="79">
        <v>3.8798352</v>
      </c>
      <c r="AK92" s="79">
        <v>0</v>
      </c>
      <c r="AL92" s="79">
        <v>0.192189</v>
      </c>
      <c r="AM92" s="79">
        <v>7.6572619999999994E-2</v>
      </c>
      <c r="AN92" s="79">
        <v>-1E-8</v>
      </c>
      <c r="AO92" s="79">
        <v>4.4237144000000006</v>
      </c>
    </row>
    <row r="93" spans="1:41">
      <c r="A93" s="38" t="s">
        <v>64</v>
      </c>
      <c r="B93" s="40">
        <v>716.25400000000002</v>
      </c>
      <c r="C93" s="40">
        <v>832.08699999999999</v>
      </c>
      <c r="D93" s="40">
        <v>754.36199999999997</v>
      </c>
      <c r="E93" s="40">
        <v>558.76599999999996</v>
      </c>
      <c r="F93" s="40">
        <v>621.63800000000003</v>
      </c>
      <c r="G93" s="40">
        <v>757.45299999999997</v>
      </c>
      <c r="H93" s="40">
        <v>765.44</v>
      </c>
      <c r="I93" s="40">
        <v>95.317952239999983</v>
      </c>
      <c r="J93" s="40">
        <v>101.42254399000004</v>
      </c>
      <c r="K93" s="40">
        <v>112.98466111000005</v>
      </c>
      <c r="L93" s="40">
        <v>751.24022486999991</v>
      </c>
      <c r="M93" s="40">
        <v>799.47956276000002</v>
      </c>
      <c r="N93" s="40">
        <v>970.34262006999995</v>
      </c>
      <c r="O93" s="40">
        <v>841.97104004999994</v>
      </c>
      <c r="P93" s="40">
        <v>862.42895797999995</v>
      </c>
      <c r="Q93" s="40">
        <v>768.18151704000002</v>
      </c>
      <c r="R93" s="40">
        <v>843.60959967000008</v>
      </c>
      <c r="S93" s="40">
        <v>881.74603840000009</v>
      </c>
      <c r="T93" s="40">
        <v>971.17008777000001</v>
      </c>
      <c r="U93" s="40">
        <v>1192.1666899300001</v>
      </c>
      <c r="V93" s="40">
        <v>1313.8033241399999</v>
      </c>
      <c r="W93" s="40">
        <v>1545.3389431400001</v>
      </c>
      <c r="X93" s="40">
        <v>1542.3113931800001</v>
      </c>
      <c r="Y93" s="40">
        <v>1389.32802025</v>
      </c>
      <c r="Z93" s="211">
        <v>1367.8072703099999</v>
      </c>
      <c r="AA93" s="40">
        <v>1386.89488798</v>
      </c>
      <c r="AB93" s="40">
        <v>1467.56984788</v>
      </c>
      <c r="AC93" s="40">
        <v>1426.9728788800001</v>
      </c>
      <c r="AD93" s="40">
        <v>1583.5475900500001</v>
      </c>
      <c r="AE93" s="40">
        <v>1700.2735886</v>
      </c>
      <c r="AF93" s="40">
        <v>1805.38545531</v>
      </c>
      <c r="AG93" s="40">
        <v>1843.5762764599999</v>
      </c>
      <c r="AH93" s="79">
        <v>2050.2352458700002</v>
      </c>
      <c r="AI93" s="79">
        <v>2241.1722685800005</v>
      </c>
      <c r="AJ93" s="79">
        <v>1472.2027434399999</v>
      </c>
      <c r="AK93" s="79">
        <v>1556.17871808</v>
      </c>
      <c r="AL93" s="79">
        <v>1611.8565353699998</v>
      </c>
      <c r="AM93" s="79">
        <v>1763.1325430499999</v>
      </c>
      <c r="AN93" s="79">
        <v>1676.72457908</v>
      </c>
      <c r="AO93" s="79">
        <v>1820.4016736100002</v>
      </c>
    </row>
    <row r="94" spans="1:41">
      <c r="A94" s="38" t="s">
        <v>65</v>
      </c>
      <c r="B94" s="40">
        <v>219.887</v>
      </c>
      <c r="C94" s="40">
        <v>225.489</v>
      </c>
      <c r="D94" s="40">
        <v>175.62899999999999</v>
      </c>
      <c r="E94" s="40">
        <v>183.56</v>
      </c>
      <c r="F94" s="40">
        <v>183.27699999999999</v>
      </c>
      <c r="G94" s="40">
        <v>191.54599999999999</v>
      </c>
      <c r="H94" s="40">
        <v>158.20599999999999</v>
      </c>
      <c r="I94" s="40">
        <v>42.894235200000004</v>
      </c>
      <c r="J94" s="40">
        <v>57.858446350000001</v>
      </c>
      <c r="K94" s="40">
        <v>55.57396095</v>
      </c>
      <c r="L94" s="40">
        <v>111.44063848</v>
      </c>
      <c r="M94" s="40">
        <v>94.262662860000006</v>
      </c>
      <c r="N94" s="40">
        <v>109.17173099999999</v>
      </c>
      <c r="O94" s="40">
        <v>105.59346176999999</v>
      </c>
      <c r="P94" s="40">
        <v>103.29552009</v>
      </c>
      <c r="Q94" s="40">
        <v>60.134770630000006</v>
      </c>
      <c r="R94" s="40">
        <v>78.392152269999997</v>
      </c>
      <c r="S94" s="40">
        <v>99.382718239999988</v>
      </c>
      <c r="T94" s="40">
        <v>101.11484554</v>
      </c>
      <c r="U94" s="40">
        <v>62.51842035</v>
      </c>
      <c r="V94" s="40">
        <v>77.604251200000007</v>
      </c>
      <c r="W94" s="40">
        <v>94.755622239999994</v>
      </c>
      <c r="X94" s="40">
        <v>100.72370337000001</v>
      </c>
      <c r="Y94" s="40">
        <v>58.741425720000002</v>
      </c>
      <c r="Z94" s="211">
        <v>76.714965359999994</v>
      </c>
      <c r="AA94" s="40">
        <v>95.248610339999999</v>
      </c>
      <c r="AB94" s="40">
        <v>121.00947529999999</v>
      </c>
      <c r="AC94" s="40">
        <v>57.855716360000002</v>
      </c>
      <c r="AD94" s="40">
        <v>81.873161609999997</v>
      </c>
      <c r="AE94" s="40">
        <v>109.70482287999999</v>
      </c>
      <c r="AF94" s="40">
        <v>124.01689014</v>
      </c>
      <c r="AG94" s="40">
        <v>66.255362779999999</v>
      </c>
      <c r="AH94" s="79">
        <v>92.569185540000007</v>
      </c>
      <c r="AI94" s="79">
        <v>114.43756376</v>
      </c>
      <c r="AJ94" s="79">
        <v>132.32133988999999</v>
      </c>
      <c r="AK94" s="79">
        <v>87.830458769999993</v>
      </c>
      <c r="AL94" s="79">
        <v>114.25693866</v>
      </c>
      <c r="AM94" s="79">
        <v>146.58479384</v>
      </c>
      <c r="AN94" s="79">
        <v>164.11540834000002</v>
      </c>
      <c r="AO94" s="79">
        <v>113.13455202000002</v>
      </c>
    </row>
    <row r="95" spans="1:41">
      <c r="A95" s="38" t="s">
        <v>66</v>
      </c>
      <c r="B95" s="40">
        <v>197.35</v>
      </c>
      <c r="C95" s="40">
        <v>239.154</v>
      </c>
      <c r="D95" s="40">
        <v>218.78299999999999</v>
      </c>
      <c r="E95" s="40">
        <v>245.28399999999999</v>
      </c>
      <c r="F95" s="40">
        <v>247.108</v>
      </c>
      <c r="G95" s="40">
        <v>328.87400000000002</v>
      </c>
      <c r="H95" s="40">
        <v>282.43299999999999</v>
      </c>
      <c r="I95" s="40">
        <v>133.19639869</v>
      </c>
      <c r="J95" s="40">
        <v>118.6345632</v>
      </c>
      <c r="K95" s="40">
        <v>111.50107620999999</v>
      </c>
      <c r="L95" s="40">
        <v>300.59774706999997</v>
      </c>
      <c r="M95" s="40">
        <v>160.36316513999998</v>
      </c>
      <c r="N95" s="40">
        <v>215.46227433999999</v>
      </c>
      <c r="O95" s="40">
        <v>242.94429371999999</v>
      </c>
      <c r="P95" s="40">
        <v>227.19979436000003</v>
      </c>
      <c r="Q95" s="40">
        <v>195.72657712</v>
      </c>
      <c r="R95" s="40">
        <v>179.24135694999998</v>
      </c>
      <c r="S95" s="40">
        <v>194.47047305999999</v>
      </c>
      <c r="T95" s="40">
        <v>328.06091948</v>
      </c>
      <c r="U95" s="40">
        <v>132.71956209000001</v>
      </c>
      <c r="V95" s="40">
        <v>160.19384191999998</v>
      </c>
      <c r="W95" s="40">
        <v>179.12268349000001</v>
      </c>
      <c r="X95" s="40">
        <v>155.12771559000001</v>
      </c>
      <c r="Y95" s="40">
        <v>176.56623528999998</v>
      </c>
      <c r="Z95" s="211">
        <v>211.81458961999999</v>
      </c>
      <c r="AA95" s="40">
        <v>264.28259613</v>
      </c>
      <c r="AB95" s="40">
        <v>274.67860160999999</v>
      </c>
      <c r="AC95" s="40">
        <v>202.12327972999998</v>
      </c>
      <c r="AD95" s="40">
        <v>242.89707449000002</v>
      </c>
      <c r="AE95" s="40">
        <v>277.56646380000001</v>
      </c>
      <c r="AF95" s="40">
        <v>401.15724188000002</v>
      </c>
      <c r="AG95" s="40">
        <v>281.59200358999999</v>
      </c>
      <c r="AH95" s="79">
        <v>283.88795555000002</v>
      </c>
      <c r="AI95" s="79">
        <v>294.10540707000001</v>
      </c>
      <c r="AJ95" s="79">
        <v>238.11978051000006</v>
      </c>
      <c r="AK95" s="79">
        <v>355.9921365300001</v>
      </c>
      <c r="AL95" s="79">
        <v>562.21769587999984</v>
      </c>
      <c r="AM95" s="79">
        <v>788.73088778999988</v>
      </c>
      <c r="AN95" s="79">
        <v>767.9850458599999</v>
      </c>
      <c r="AO95" s="79">
        <v>513.07116464000001</v>
      </c>
    </row>
    <row r="96" spans="1:41">
      <c r="A96" s="38" t="s">
        <v>67</v>
      </c>
      <c r="B96" s="40">
        <v>116.569</v>
      </c>
      <c r="C96" s="40">
        <v>7.0380000000000003</v>
      </c>
      <c r="D96" s="40">
        <v>7.0380000000000003</v>
      </c>
      <c r="E96" s="40">
        <v>190.285</v>
      </c>
      <c r="F96" s="40">
        <v>195.685</v>
      </c>
      <c r="G96" s="40">
        <v>21.222999999999999</v>
      </c>
      <c r="H96" s="40">
        <v>15.912000000000001</v>
      </c>
      <c r="I96" s="40">
        <v>-210.11016527000001</v>
      </c>
      <c r="J96" s="40">
        <v>265.73136153000002</v>
      </c>
      <c r="K96" s="40">
        <v>117.09152127999999</v>
      </c>
      <c r="L96" s="40">
        <v>43.1461428</v>
      </c>
      <c r="M96" s="40">
        <v>193.39647047999998</v>
      </c>
      <c r="N96" s="40">
        <v>341.81795750999999</v>
      </c>
      <c r="O96" s="40">
        <v>53.282393990000003</v>
      </c>
      <c r="P96" s="40">
        <v>144.75247372000001</v>
      </c>
      <c r="Q96" s="40">
        <v>-86.398837880000002</v>
      </c>
      <c r="R96" s="40">
        <v>-81.950499400000012</v>
      </c>
      <c r="S96" s="40">
        <v>11.54268675</v>
      </c>
      <c r="T96" s="40">
        <v>20.346887859999999</v>
      </c>
      <c r="U96" s="40">
        <v>20.34672479</v>
      </c>
      <c r="V96" s="40">
        <v>14.3148771</v>
      </c>
      <c r="W96" s="40">
        <v>15.75617182</v>
      </c>
      <c r="X96" s="40">
        <v>26.845763390000002</v>
      </c>
      <c r="Y96" s="40">
        <v>18.484977499999999</v>
      </c>
      <c r="Z96" s="211">
        <v>21.201966859999999</v>
      </c>
      <c r="AA96" s="40">
        <v>21.201966859999999</v>
      </c>
      <c r="AB96" s="40">
        <v>94.054537920000001</v>
      </c>
      <c r="AC96" s="40">
        <v>24.003116329999997</v>
      </c>
      <c r="AD96" s="40">
        <v>27.324604440000002</v>
      </c>
      <c r="AE96" s="40">
        <v>27.324604440000002</v>
      </c>
      <c r="AF96" s="40">
        <v>373.27743112999997</v>
      </c>
      <c r="AG96" s="40">
        <v>339.90732056000002</v>
      </c>
      <c r="AH96" s="79">
        <v>31.21122201</v>
      </c>
      <c r="AI96" s="79">
        <v>31.211222109999998</v>
      </c>
      <c r="AJ96" s="79">
        <v>434.27725697</v>
      </c>
      <c r="AK96" s="79">
        <v>423.75925760000001</v>
      </c>
      <c r="AL96" s="79">
        <v>34.503093510000006</v>
      </c>
      <c r="AM96" s="79">
        <v>13.75250656</v>
      </c>
      <c r="AN96" s="79">
        <v>590.20388248999996</v>
      </c>
      <c r="AO96" s="79">
        <v>590.74000870000009</v>
      </c>
    </row>
    <row r="97" spans="1:59">
      <c r="A97" s="38" t="s">
        <v>68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14.589881539999999</v>
      </c>
      <c r="M97" s="40">
        <v>14.589881539999999</v>
      </c>
      <c r="N97" s="40">
        <v>16.112763949999998</v>
      </c>
      <c r="O97" s="40">
        <v>10.32376058</v>
      </c>
      <c r="P97" s="40">
        <v>12.911073029999999</v>
      </c>
      <c r="Q97" s="40">
        <v>12.911073029999999</v>
      </c>
      <c r="R97" s="40">
        <v>0.40780502000000002</v>
      </c>
      <c r="S97" s="40">
        <v>3.7959725899999999</v>
      </c>
      <c r="T97" s="40">
        <v>3.6985866000000001</v>
      </c>
      <c r="U97" s="40">
        <v>1.3350216699999999</v>
      </c>
      <c r="V97" s="40">
        <v>0</v>
      </c>
      <c r="W97" s="40">
        <v>4.10268269</v>
      </c>
      <c r="X97" s="40">
        <v>0</v>
      </c>
      <c r="Y97" s="40">
        <v>0</v>
      </c>
      <c r="Z97" s="211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79">
        <v>0</v>
      </c>
      <c r="AI97" s="79">
        <v>0</v>
      </c>
      <c r="AJ97" s="79">
        <v>0</v>
      </c>
      <c r="AK97" s="79">
        <v>0</v>
      </c>
      <c r="AL97" s="79">
        <v>0</v>
      </c>
      <c r="AM97" s="79">
        <v>0</v>
      </c>
      <c r="AN97" s="79">
        <v>-0.30099999999999999</v>
      </c>
      <c r="AO97" s="79">
        <v>0</v>
      </c>
    </row>
    <row r="98" spans="1:59">
      <c r="A98" s="38" t="s">
        <v>46</v>
      </c>
      <c r="B98" s="40">
        <v>120.07299999999999</v>
      </c>
      <c r="C98" s="40">
        <v>65.959999999999994</v>
      </c>
      <c r="D98" s="40">
        <v>74.63</v>
      </c>
      <c r="E98" s="40">
        <v>41.162999999999997</v>
      </c>
      <c r="F98" s="40">
        <v>186.76</v>
      </c>
      <c r="G98" s="40">
        <v>163.167</v>
      </c>
      <c r="H98" s="40">
        <v>228.54400000000001</v>
      </c>
      <c r="I98" s="40">
        <v>130.41376087</v>
      </c>
      <c r="J98" s="40">
        <v>177.54540755000002</v>
      </c>
      <c r="K98" s="40">
        <v>223.31122962999999</v>
      </c>
      <c r="L98" s="40">
        <v>79.944803069999992</v>
      </c>
      <c r="M98" s="40">
        <v>88.915480680000002</v>
      </c>
      <c r="N98" s="40">
        <v>112.44976799</v>
      </c>
      <c r="O98" s="40">
        <v>134.51212841</v>
      </c>
      <c r="P98" s="40">
        <v>105.46292098000001</v>
      </c>
      <c r="Q98" s="40">
        <v>69.3011762</v>
      </c>
      <c r="R98" s="40">
        <v>73.605827689999998</v>
      </c>
      <c r="S98" s="40">
        <v>94.529299019999996</v>
      </c>
      <c r="T98" s="40">
        <v>122.44897297</v>
      </c>
      <c r="U98" s="40">
        <v>90.212984790000007</v>
      </c>
      <c r="V98" s="40">
        <v>99.63032862</v>
      </c>
      <c r="W98" s="40">
        <v>129.09270512000001</v>
      </c>
      <c r="X98" s="40">
        <v>112.43203695999999</v>
      </c>
      <c r="Y98" s="40">
        <v>126.05955519</v>
      </c>
      <c r="Z98" s="211">
        <v>107.83054362</v>
      </c>
      <c r="AA98" s="40">
        <v>126.26001779000001</v>
      </c>
      <c r="AB98" s="40">
        <v>150.10698056000001</v>
      </c>
      <c r="AC98" s="40">
        <v>128.5884753</v>
      </c>
      <c r="AD98" s="40">
        <v>147.07674641</v>
      </c>
      <c r="AE98" s="40">
        <v>170.86952934000001</v>
      </c>
      <c r="AF98" s="40">
        <v>398.58606225</v>
      </c>
      <c r="AG98" s="40">
        <v>416.31768155999998</v>
      </c>
      <c r="AH98" s="79">
        <v>446.42994432999996</v>
      </c>
      <c r="AI98" s="79">
        <v>485.69462204000001</v>
      </c>
      <c r="AJ98" s="79">
        <v>207.98905712999988</v>
      </c>
      <c r="AK98" s="79">
        <v>220.30035198999994</v>
      </c>
      <c r="AL98" s="79">
        <v>236.44716887000001</v>
      </c>
      <c r="AM98" s="79">
        <v>261.98167605000015</v>
      </c>
      <c r="AN98" s="79">
        <v>260.23641661999949</v>
      </c>
      <c r="AO98" s="79">
        <v>282.07478643000007</v>
      </c>
    </row>
    <row r="99" spans="1:59">
      <c r="A99" s="38" t="s">
        <v>731</v>
      </c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211"/>
      <c r="AA99" s="40"/>
      <c r="AB99" s="40"/>
      <c r="AC99" s="40"/>
      <c r="AD99" s="40"/>
      <c r="AE99" s="40"/>
      <c r="AF99" s="40"/>
      <c r="AG99" s="40"/>
      <c r="AH99" s="79"/>
      <c r="AI99" s="79"/>
      <c r="AJ99" s="79"/>
      <c r="AK99" s="79">
        <v>10.840620120000001</v>
      </c>
      <c r="AL99" s="79">
        <v>7.26159833</v>
      </c>
      <c r="AM99" s="79">
        <v>5.8146321399999996</v>
      </c>
      <c r="AN99" s="79">
        <v>7.5830830000000002</v>
      </c>
      <c r="AO99" s="79">
        <v>9.5363600300000009</v>
      </c>
    </row>
    <row r="100" spans="1:59">
      <c r="A100" s="38" t="s">
        <v>350</v>
      </c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211">
        <v>32.896033469999999</v>
      </c>
      <c r="AA100" s="40">
        <v>22.303815570000001</v>
      </c>
      <c r="AB100" s="40">
        <v>25.733810899999998</v>
      </c>
      <c r="AC100" s="40">
        <v>51.047378450000004</v>
      </c>
      <c r="AD100" s="40">
        <v>37.078683750000003</v>
      </c>
      <c r="AE100" s="40">
        <v>75.28798639</v>
      </c>
      <c r="AF100" s="40">
        <v>90.725001900000009</v>
      </c>
      <c r="AG100" s="40">
        <v>63.463450510000001</v>
      </c>
      <c r="AH100" s="79">
        <v>48.2961028</v>
      </c>
      <c r="AI100" s="79">
        <v>98.709436760000003</v>
      </c>
      <c r="AJ100" s="79">
        <v>117.99700996</v>
      </c>
      <c r="AK100" s="79">
        <v>95.266512430000006</v>
      </c>
      <c r="AL100" s="79">
        <v>95.200838219999994</v>
      </c>
      <c r="AM100" s="79">
        <v>104.49032563</v>
      </c>
      <c r="AN100" s="79">
        <v>132.92699207999999</v>
      </c>
      <c r="AO100" s="79">
        <v>141.16778608000001</v>
      </c>
    </row>
    <row r="101" spans="1:59">
      <c r="A101" s="38" t="s">
        <v>143</v>
      </c>
      <c r="B101" s="40">
        <v>0</v>
      </c>
      <c r="C101" s="40">
        <v>0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63.328726459999999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1299.79780931</v>
      </c>
      <c r="R101" s="40">
        <v>1146.5833963499999</v>
      </c>
      <c r="S101" s="40">
        <v>1112.53770463</v>
      </c>
      <c r="T101" s="40">
        <v>0</v>
      </c>
      <c r="U101" s="40">
        <v>0</v>
      </c>
      <c r="V101" s="40">
        <v>0</v>
      </c>
      <c r="W101" s="40">
        <v>0</v>
      </c>
      <c r="X101" s="40">
        <v>148.06149530000002</v>
      </c>
      <c r="Y101" s="40">
        <v>146.09987669999998</v>
      </c>
      <c r="Z101" s="211">
        <v>157.76044243000001</v>
      </c>
      <c r="AA101" s="40">
        <v>235.39161862</v>
      </c>
      <c r="AB101" s="40">
        <v>1E-8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79">
        <v>0</v>
      </c>
      <c r="AI101" s="79">
        <v>0</v>
      </c>
      <c r="AJ101" s="79">
        <v>0</v>
      </c>
      <c r="AK101" s="79">
        <v>0</v>
      </c>
      <c r="AL101" s="79">
        <v>0</v>
      </c>
      <c r="AM101" s="79">
        <v>0</v>
      </c>
      <c r="AN101" s="79">
        <v>0</v>
      </c>
      <c r="AO101" s="79">
        <v>0</v>
      </c>
    </row>
    <row r="102" spans="1:59">
      <c r="A102" s="38" t="s">
        <v>69</v>
      </c>
      <c r="B102" s="40">
        <v>189.39500000000001</v>
      </c>
      <c r="C102" s="40">
        <v>198.36199999999999</v>
      </c>
      <c r="D102" s="40">
        <v>180.33799999999999</v>
      </c>
      <c r="E102" s="40">
        <v>189.62899999999999</v>
      </c>
      <c r="F102" s="40">
        <v>273.07100000000003</v>
      </c>
      <c r="G102" s="40">
        <v>306.40300000000002</v>
      </c>
      <c r="H102" s="40">
        <v>215.04499999999999</v>
      </c>
      <c r="I102" s="40">
        <v>104.12589102999999</v>
      </c>
      <c r="J102" s="40">
        <v>106.35767084</v>
      </c>
      <c r="K102" s="40">
        <v>128.30075368000001</v>
      </c>
      <c r="L102" s="40">
        <v>153.62724396000002</v>
      </c>
      <c r="M102" s="40">
        <v>125.31810915</v>
      </c>
      <c r="N102" s="40">
        <v>119.04380226000001</v>
      </c>
      <c r="O102" s="40">
        <v>155.82438969</v>
      </c>
      <c r="P102" s="40">
        <v>144.89218213000001</v>
      </c>
      <c r="Q102" s="40">
        <v>57.424837750000002</v>
      </c>
      <c r="R102" s="40">
        <v>124.95089544</v>
      </c>
      <c r="S102" s="40">
        <v>123.02154657</v>
      </c>
      <c r="T102" s="40">
        <v>128.23129322</v>
      </c>
      <c r="U102" s="40">
        <v>63.119667980000003</v>
      </c>
      <c r="V102" s="40">
        <v>81.313013900000001</v>
      </c>
      <c r="W102" s="40">
        <v>102.74485329999999</v>
      </c>
      <c r="X102" s="40">
        <v>133.14491545999999</v>
      </c>
      <c r="Y102" s="40">
        <v>75.772761920000008</v>
      </c>
      <c r="Z102" s="211">
        <v>93.756352000000007</v>
      </c>
      <c r="AA102" s="40">
        <v>99.207228379999989</v>
      </c>
      <c r="AB102" s="40">
        <v>117.65960580999999</v>
      </c>
      <c r="AC102" s="40">
        <v>58.948200299999996</v>
      </c>
      <c r="AD102" s="40">
        <v>96.26145326999999</v>
      </c>
      <c r="AE102" s="40">
        <v>108.97837521000001</v>
      </c>
      <c r="AF102" s="40">
        <v>185.73043997000005</v>
      </c>
      <c r="AG102" s="40">
        <v>109.47305086</v>
      </c>
      <c r="AH102" s="79">
        <v>155.45753886000006</v>
      </c>
      <c r="AI102" s="79">
        <v>164.78191773999998</v>
      </c>
      <c r="AJ102" s="79">
        <v>237.06785313</v>
      </c>
      <c r="AK102" s="79">
        <v>165.03427724000002</v>
      </c>
      <c r="AL102" s="79">
        <v>171.44386786000004</v>
      </c>
      <c r="AM102" s="79">
        <v>203.30867778999996</v>
      </c>
      <c r="AN102" s="79">
        <v>193.40171417999997</v>
      </c>
      <c r="AO102" s="79">
        <v>200.96049715000001</v>
      </c>
    </row>
    <row r="103" spans="1:59" s="6" customFormat="1">
      <c r="A103" s="41" t="s">
        <v>70</v>
      </c>
      <c r="B103" s="14">
        <v>8042.98</v>
      </c>
      <c r="C103" s="14">
        <v>8154.95</v>
      </c>
      <c r="D103" s="14">
        <v>8871.6929999999993</v>
      </c>
      <c r="E103" s="14">
        <v>9502.9340000000011</v>
      </c>
      <c r="F103" s="14">
        <v>10521.028999999999</v>
      </c>
      <c r="G103" s="14">
        <v>11048.431</v>
      </c>
      <c r="H103" s="14">
        <v>11004.765000000001</v>
      </c>
      <c r="I103" s="14">
        <v>5670.3115340499999</v>
      </c>
      <c r="J103" s="14">
        <v>5664.8927368599998</v>
      </c>
      <c r="K103" s="14">
        <v>5779.5832828499988</v>
      </c>
      <c r="L103" s="14">
        <v>12862.824596229999</v>
      </c>
      <c r="M103" s="14">
        <v>11179.296307519999</v>
      </c>
      <c r="N103" s="14">
        <v>11686.28353803</v>
      </c>
      <c r="O103" s="14">
        <v>11894.854711760001</v>
      </c>
      <c r="P103" s="14">
        <v>12445.745274739998</v>
      </c>
      <c r="Q103" s="14">
        <v>11640.953203250003</v>
      </c>
      <c r="R103" s="14">
        <v>12114.334336459999</v>
      </c>
      <c r="S103" s="14">
        <v>12312.28829414</v>
      </c>
      <c r="T103" s="14">
        <v>12207.499438388442</v>
      </c>
      <c r="U103" s="14">
        <v>13298.351348049999</v>
      </c>
      <c r="V103" s="14">
        <v>13012.2292595</v>
      </c>
      <c r="W103" s="14">
        <v>13816.537384739997</v>
      </c>
      <c r="X103" s="14">
        <v>14505.044995350001</v>
      </c>
      <c r="Y103" s="14">
        <v>13915.444661189998</v>
      </c>
      <c r="Z103" s="205">
        <v>12527.466863099999</v>
      </c>
      <c r="AA103" s="14">
        <v>13273.6744205</v>
      </c>
      <c r="AB103" s="14">
        <v>13284.687400640003</v>
      </c>
      <c r="AC103" s="14">
        <v>12549.62975849</v>
      </c>
      <c r="AD103" s="14">
        <v>12444.07561317</v>
      </c>
      <c r="AE103" s="14">
        <v>12113.64508525</v>
      </c>
      <c r="AF103" s="14">
        <v>13250.616829620001</v>
      </c>
      <c r="AG103" s="14">
        <v>13218.385891729999</v>
      </c>
      <c r="AH103" s="14">
        <v>13912.686541900001</v>
      </c>
      <c r="AI103" s="14">
        <v>13980.086478809999</v>
      </c>
      <c r="AJ103" s="14">
        <v>13872.261160639999</v>
      </c>
      <c r="AK103" s="14">
        <v>15043.901480820003</v>
      </c>
      <c r="AL103" s="14">
        <v>14812.410651710004</v>
      </c>
      <c r="AM103" s="14">
        <v>14397.733219629999</v>
      </c>
      <c r="AN103" s="14">
        <v>15637.848760579996</v>
      </c>
      <c r="AO103" s="14">
        <v>16946.531158819998</v>
      </c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>
      <c r="A104" s="38" t="s">
        <v>136</v>
      </c>
      <c r="B104" s="40">
        <v>5322.6840000000002</v>
      </c>
      <c r="C104" s="40">
        <v>5310.8109999999997</v>
      </c>
      <c r="D104" s="40">
        <v>5961.6779999999999</v>
      </c>
      <c r="E104" s="40">
        <v>6274.8950000000004</v>
      </c>
      <c r="F104" s="40">
        <v>3699.3560000000002</v>
      </c>
      <c r="G104" s="40">
        <v>4407.7849999999999</v>
      </c>
      <c r="H104" s="40">
        <v>4402.3109999999997</v>
      </c>
      <c r="I104" s="40">
        <v>1812.5830931199998</v>
      </c>
      <c r="J104" s="40">
        <v>1934.8528193699999</v>
      </c>
      <c r="K104" s="40">
        <v>2128.9145634500001</v>
      </c>
      <c r="L104" s="40">
        <v>7113.6975053800006</v>
      </c>
      <c r="M104" s="40">
        <v>6748.5959733200007</v>
      </c>
      <c r="N104" s="40">
        <v>7138.7185610200004</v>
      </c>
      <c r="O104" s="40">
        <v>7241.0129158700001</v>
      </c>
      <c r="P104" s="40">
        <v>7842.5625641500001</v>
      </c>
      <c r="Q104" s="40">
        <v>7333.5051596700014</v>
      </c>
      <c r="R104" s="40">
        <v>5908.5220443499984</v>
      </c>
      <c r="S104" s="40">
        <v>6091.2810535299996</v>
      </c>
      <c r="T104" s="40">
        <v>6541.2675194599988</v>
      </c>
      <c r="U104" s="40">
        <v>7314.04368411</v>
      </c>
      <c r="V104" s="40">
        <v>7062.5477081700001</v>
      </c>
      <c r="W104" s="40">
        <v>7852.4825373999993</v>
      </c>
      <c r="X104" s="40">
        <v>8525.1854933699997</v>
      </c>
      <c r="Y104" s="40">
        <v>8059.7676973799998</v>
      </c>
      <c r="Z104" s="211">
        <v>7051.3193809799996</v>
      </c>
      <c r="AA104" s="40">
        <v>7768.6179257900003</v>
      </c>
      <c r="AB104" s="40">
        <v>8202.1288826300024</v>
      </c>
      <c r="AC104" s="40">
        <v>7424.68027317</v>
      </c>
      <c r="AD104" s="40">
        <v>7577.9268476199995</v>
      </c>
      <c r="AE104" s="40">
        <v>7170.521072489998</v>
      </c>
      <c r="AF104" s="40">
        <v>8063.4472539300004</v>
      </c>
      <c r="AG104" s="40">
        <v>7973.4912009499994</v>
      </c>
      <c r="AH104" s="79">
        <v>9060.4576948100002</v>
      </c>
      <c r="AI104" s="79">
        <v>9237.7234413400001</v>
      </c>
      <c r="AJ104" s="79">
        <v>8795.9354359100016</v>
      </c>
      <c r="AK104" s="79">
        <v>9874.4372701199991</v>
      </c>
      <c r="AL104" s="79">
        <v>9800.0491149600002</v>
      </c>
      <c r="AM104" s="79">
        <v>9625.0662018699986</v>
      </c>
      <c r="AN104" s="79">
        <v>10983.85107748</v>
      </c>
      <c r="AO104" s="79">
        <v>12398.7995861</v>
      </c>
    </row>
    <row r="105" spans="1:59">
      <c r="A105" s="38" t="s">
        <v>66</v>
      </c>
      <c r="B105" s="40">
        <v>597.26099999999997</v>
      </c>
      <c r="C105" s="40">
        <v>605.75099999999998</v>
      </c>
      <c r="D105" s="40">
        <v>618.15599999999995</v>
      </c>
      <c r="E105" s="40">
        <v>639.07100000000003</v>
      </c>
      <c r="F105" s="40">
        <v>1122.9870000000001</v>
      </c>
      <c r="G105" s="40">
        <v>1179.9580000000001</v>
      </c>
      <c r="H105" s="40">
        <v>1184.7629999999999</v>
      </c>
      <c r="I105" s="40">
        <v>906.97622438999997</v>
      </c>
      <c r="J105" s="40">
        <v>1181.5699276600001</v>
      </c>
      <c r="K105" s="40">
        <v>1182.2658094999999</v>
      </c>
      <c r="L105" s="40">
        <v>948.3058812999999</v>
      </c>
      <c r="M105" s="40">
        <v>951.20665927999994</v>
      </c>
      <c r="N105" s="40">
        <v>947.93023412000002</v>
      </c>
      <c r="O105" s="40">
        <v>946.19067129999996</v>
      </c>
      <c r="P105" s="40">
        <v>1010.76724513</v>
      </c>
      <c r="Q105" s="40">
        <v>1011.0681067</v>
      </c>
      <c r="R105" s="40">
        <v>1010.94779614</v>
      </c>
      <c r="S105" s="40">
        <v>1013.24247834</v>
      </c>
      <c r="T105" s="40">
        <v>476.18883197080066</v>
      </c>
      <c r="U105" s="40">
        <v>507.56532254000001</v>
      </c>
      <c r="V105" s="40">
        <v>512.36054436999996</v>
      </c>
      <c r="W105" s="40">
        <v>165.41052759999999</v>
      </c>
      <c r="X105" s="40">
        <v>178.71607291999999</v>
      </c>
      <c r="Y105" s="40">
        <v>24.330082040000001</v>
      </c>
      <c r="Z105" s="211">
        <v>26.080605970000001</v>
      </c>
      <c r="AA105" s="40">
        <v>27.989796590000001</v>
      </c>
      <c r="AB105" s="40">
        <v>136.72021831000001</v>
      </c>
      <c r="AC105" s="40">
        <v>139.27667466999998</v>
      </c>
      <c r="AD105" s="40">
        <v>141.13539302000001</v>
      </c>
      <c r="AE105" s="40">
        <v>149.84556606999999</v>
      </c>
      <c r="AF105" s="40">
        <v>150.62694850999998</v>
      </c>
      <c r="AG105" s="40">
        <v>148.94785116</v>
      </c>
      <c r="AH105" s="79">
        <v>149.05801782</v>
      </c>
      <c r="AI105" s="79">
        <v>150.02952961000003</v>
      </c>
      <c r="AJ105" s="79">
        <v>150.84424762</v>
      </c>
      <c r="AK105" s="79">
        <v>149.60495613000003</v>
      </c>
      <c r="AL105" s="79">
        <v>149.22478395000002</v>
      </c>
      <c r="AM105" s="79">
        <v>147.26780088000004</v>
      </c>
      <c r="AN105" s="79">
        <v>147.49019050000001</v>
      </c>
      <c r="AO105" s="79">
        <v>147.64274943000001</v>
      </c>
    </row>
    <row r="106" spans="1:59" ht="15.75" customHeight="1">
      <c r="A106" s="38" t="s">
        <v>71</v>
      </c>
      <c r="B106" s="40">
        <v>624.95299999999997</v>
      </c>
      <c r="C106" s="40">
        <v>642.93700000000001</v>
      </c>
      <c r="D106" s="40">
        <v>650.1</v>
      </c>
      <c r="E106" s="40">
        <v>666.28200000000004</v>
      </c>
      <c r="F106" s="40">
        <v>940.846</v>
      </c>
      <c r="G106" s="40">
        <v>975.79100000000005</v>
      </c>
      <c r="H106" s="40">
        <v>1026.652</v>
      </c>
      <c r="I106" s="40">
        <v>764.26595877</v>
      </c>
      <c r="J106" s="40">
        <v>794.51412253000001</v>
      </c>
      <c r="K106" s="40">
        <v>789.62606791999997</v>
      </c>
      <c r="L106" s="40">
        <v>829.02887963000001</v>
      </c>
      <c r="M106" s="40">
        <v>825.68378113999995</v>
      </c>
      <c r="N106" s="40">
        <v>764.36133777999999</v>
      </c>
      <c r="O106" s="40">
        <v>745.93045253000003</v>
      </c>
      <c r="P106" s="40">
        <v>722.45809821</v>
      </c>
      <c r="Q106" s="40">
        <v>644.53640289999998</v>
      </c>
      <c r="R106" s="40">
        <v>640.96914715000003</v>
      </c>
      <c r="S106" s="40">
        <v>639.12289119000002</v>
      </c>
      <c r="T106" s="40">
        <v>644.40072249000002</v>
      </c>
      <c r="U106" s="40">
        <v>662.18310379000002</v>
      </c>
      <c r="V106" s="40">
        <v>679.04599954999992</v>
      </c>
      <c r="W106" s="40">
        <v>691.96569149000004</v>
      </c>
      <c r="X106" s="40">
        <v>703.34690039999998</v>
      </c>
      <c r="Y106" s="40">
        <v>722.09260974000006</v>
      </c>
      <c r="Z106" s="211">
        <v>745.93518577999998</v>
      </c>
      <c r="AA106" s="40">
        <v>759.79736654999999</v>
      </c>
      <c r="AB106" s="40">
        <v>761.54218335000007</v>
      </c>
      <c r="AC106" s="40">
        <v>767.01899896999998</v>
      </c>
      <c r="AD106" s="40">
        <v>745.59813884000005</v>
      </c>
      <c r="AE106" s="40">
        <v>736.99794007000003</v>
      </c>
      <c r="AF106" s="40">
        <v>846.12278180999999</v>
      </c>
      <c r="AG106" s="40">
        <v>841.60035501999994</v>
      </c>
      <c r="AH106" s="79">
        <v>833.15962029999992</v>
      </c>
      <c r="AI106" s="79">
        <v>876.52880627000002</v>
      </c>
      <c r="AJ106" s="79">
        <v>848.51541178000014</v>
      </c>
      <c r="AK106" s="79">
        <v>911.32244244000015</v>
      </c>
      <c r="AL106" s="79">
        <v>905.81841551999992</v>
      </c>
      <c r="AM106" s="79">
        <v>916.24515161999989</v>
      </c>
      <c r="AN106" s="79">
        <v>873.22779636999985</v>
      </c>
      <c r="AO106" s="79">
        <v>873.9930985499999</v>
      </c>
    </row>
    <row r="107" spans="1:59">
      <c r="A107" s="38" t="s">
        <v>46</v>
      </c>
      <c r="B107" s="40">
        <v>0</v>
      </c>
      <c r="C107" s="40">
        <v>0</v>
      </c>
      <c r="D107" s="40">
        <v>0</v>
      </c>
      <c r="E107" s="40">
        <v>4.444</v>
      </c>
      <c r="F107" s="40">
        <v>371.17399999999998</v>
      </c>
      <c r="G107" s="40">
        <v>546.29499999999996</v>
      </c>
      <c r="H107" s="40">
        <v>468.49</v>
      </c>
      <c r="I107" s="40">
        <v>15.426630119999999</v>
      </c>
      <c r="J107" s="40">
        <v>9.0651876999999992</v>
      </c>
      <c r="K107" s="40">
        <v>5.9676015700000002</v>
      </c>
      <c r="L107" s="40">
        <v>6.0781555199999993</v>
      </c>
      <c r="M107" s="40">
        <v>3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-4.5640000000000003E-3</v>
      </c>
      <c r="Z107" s="211">
        <v>-4.5640000000000003E-3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79">
        <v>0</v>
      </c>
      <c r="AI107" s="79">
        <v>0</v>
      </c>
      <c r="AJ107" s="79">
        <v>-1.0000381618738175E-8</v>
      </c>
      <c r="AK107" s="79">
        <v>8.2049518823623652E-13</v>
      </c>
      <c r="AL107" s="79">
        <v>-9.9998712539672853E-9</v>
      </c>
      <c r="AM107" s="79">
        <v>-1.0000109672546387E-8</v>
      </c>
      <c r="AN107" s="79">
        <v>-9.9997520446777344E-9</v>
      </c>
      <c r="AO107" s="79">
        <v>2.3841857910156249E-13</v>
      </c>
    </row>
    <row r="108" spans="1:59">
      <c r="A108" s="38" t="s">
        <v>72</v>
      </c>
      <c r="B108" s="40">
        <v>0</v>
      </c>
      <c r="C108" s="40">
        <v>2.1339999999999999</v>
      </c>
      <c r="D108" s="40">
        <v>12.162000000000001</v>
      </c>
      <c r="E108" s="40">
        <v>24.38</v>
      </c>
      <c r="F108" s="40">
        <v>25.896000000000001</v>
      </c>
      <c r="G108" s="40">
        <v>27.411999999999999</v>
      </c>
      <c r="H108" s="40">
        <v>28.928000000000001</v>
      </c>
      <c r="I108" s="40">
        <v>37.311629439999997</v>
      </c>
      <c r="J108" s="40">
        <v>37.663294780000001</v>
      </c>
      <c r="K108" s="40">
        <v>37.188833880000004</v>
      </c>
      <c r="L108" s="40">
        <v>323.59693055000002</v>
      </c>
      <c r="M108" s="40">
        <v>376.05877661</v>
      </c>
      <c r="N108" s="40">
        <v>380.52100787000001</v>
      </c>
      <c r="O108" s="40">
        <v>385.41194660000002</v>
      </c>
      <c r="P108" s="40">
        <v>339.13472711999998</v>
      </c>
      <c r="Q108" s="40">
        <v>344.81596038999999</v>
      </c>
      <c r="R108" s="40">
        <v>351.60871310000005</v>
      </c>
      <c r="S108" s="40">
        <v>354.62574783999997</v>
      </c>
      <c r="T108" s="40">
        <v>301.76413656</v>
      </c>
      <c r="U108" s="40">
        <v>306.99190198000002</v>
      </c>
      <c r="V108" s="40">
        <v>311.93454757999996</v>
      </c>
      <c r="W108" s="40">
        <v>317.74631531</v>
      </c>
      <c r="X108" s="40">
        <v>344.29413497000002</v>
      </c>
      <c r="Y108" s="40">
        <v>349.26396327999998</v>
      </c>
      <c r="Z108" s="211">
        <v>354.46365068</v>
      </c>
      <c r="AA108" s="40">
        <v>357.96583592000002</v>
      </c>
      <c r="AB108" s="40">
        <v>441.47989917000001</v>
      </c>
      <c r="AC108" s="40">
        <v>447.67370431000001</v>
      </c>
      <c r="AD108" s="40">
        <v>454.41281997999999</v>
      </c>
      <c r="AE108" s="40">
        <v>460.60908616</v>
      </c>
      <c r="AF108" s="40">
        <v>485.45857108999996</v>
      </c>
      <c r="AG108" s="40">
        <v>490.17996983999996</v>
      </c>
      <c r="AH108" s="79">
        <v>494.62856925</v>
      </c>
      <c r="AI108" s="79">
        <v>500.10585637000003</v>
      </c>
      <c r="AJ108" s="79">
        <v>579.82318635000001</v>
      </c>
      <c r="AK108" s="79">
        <v>585.46517207999989</v>
      </c>
      <c r="AL108" s="79">
        <v>592.81081097000003</v>
      </c>
      <c r="AM108" s="79">
        <v>598.04257192999989</v>
      </c>
      <c r="AN108" s="79">
        <v>704.91898626</v>
      </c>
      <c r="AO108" s="79">
        <v>707.96596999999997</v>
      </c>
    </row>
    <row r="109" spans="1:59">
      <c r="A109" s="38" t="s">
        <v>731</v>
      </c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211"/>
      <c r="AA109" s="40"/>
      <c r="AB109" s="40"/>
      <c r="AC109" s="40"/>
      <c r="AD109" s="40"/>
      <c r="AE109" s="40"/>
      <c r="AF109" s="40"/>
      <c r="AG109" s="40"/>
      <c r="AH109" s="79"/>
      <c r="AI109" s="79"/>
      <c r="AJ109" s="79"/>
      <c r="AK109" s="79">
        <v>68.290360180000008</v>
      </c>
      <c r="AL109" s="79">
        <v>63.000448560000002</v>
      </c>
      <c r="AM109" s="79">
        <v>71.898904520000002</v>
      </c>
      <c r="AN109" s="79">
        <v>50.319951000000003</v>
      </c>
      <c r="AO109" s="79">
        <v>73.43623276999999</v>
      </c>
    </row>
    <row r="110" spans="1:59">
      <c r="A110" s="38" t="s">
        <v>53</v>
      </c>
      <c r="B110" s="40">
        <v>1123.5740000000001</v>
      </c>
      <c r="C110" s="40">
        <v>1215.6410000000001</v>
      </c>
      <c r="D110" s="40">
        <v>1250.877</v>
      </c>
      <c r="E110" s="40">
        <v>1510.9649999999999</v>
      </c>
      <c r="F110" s="40">
        <v>3546.39</v>
      </c>
      <c r="G110" s="40">
        <v>3159.134</v>
      </c>
      <c r="H110" s="40">
        <v>3116.4830000000002</v>
      </c>
      <c r="I110" s="40">
        <v>1602.86854634</v>
      </c>
      <c r="J110" s="40">
        <v>1214.02442034</v>
      </c>
      <c r="K110" s="40">
        <v>1149.8678936600002</v>
      </c>
      <c r="L110" s="40">
        <v>3136.717298</v>
      </c>
      <c r="M110" s="40">
        <v>1765.7213274100002</v>
      </c>
      <c r="N110" s="40">
        <v>1822.4750769699999</v>
      </c>
      <c r="O110" s="40">
        <v>1845.59340316</v>
      </c>
      <c r="P110" s="40">
        <v>1698.62188126</v>
      </c>
      <c r="Q110" s="40">
        <v>1535.9927731400001</v>
      </c>
      <c r="R110" s="40">
        <v>1485.2213761099999</v>
      </c>
      <c r="S110" s="40">
        <v>1428.86040914</v>
      </c>
      <c r="T110" s="40">
        <v>1499.3205560576421</v>
      </c>
      <c r="U110" s="40">
        <v>1495.6086054300001</v>
      </c>
      <c r="V110" s="40">
        <v>1434.97051663</v>
      </c>
      <c r="W110" s="40">
        <v>1482.92155179</v>
      </c>
      <c r="X110" s="40">
        <v>1264.2744106700002</v>
      </c>
      <c r="Y110" s="40">
        <v>1193.5776003800001</v>
      </c>
      <c r="Z110" s="211">
        <v>1181.24540056</v>
      </c>
      <c r="AA110" s="40">
        <v>1138.5084178</v>
      </c>
      <c r="AB110" s="40">
        <v>1108.74758625</v>
      </c>
      <c r="AC110" s="40">
        <v>1192.8774459900001</v>
      </c>
      <c r="AD110" s="40">
        <v>1318.89918831</v>
      </c>
      <c r="AE110" s="40">
        <v>1324.87239643</v>
      </c>
      <c r="AF110" s="40">
        <v>1611.8673994800001</v>
      </c>
      <c r="AG110" s="40">
        <v>1689.55237496</v>
      </c>
      <c r="AH110" s="79">
        <v>1647.7800549900001</v>
      </c>
      <c r="AI110" s="79">
        <v>1611.90590993</v>
      </c>
      <c r="AJ110" s="79">
        <v>1740.2365573799998</v>
      </c>
      <c r="AK110" s="79">
        <v>1691.39176451</v>
      </c>
      <c r="AL110" s="79">
        <v>1720.1404387100001</v>
      </c>
      <c r="AM110" s="79">
        <v>1608.4836516099999</v>
      </c>
      <c r="AN110" s="79">
        <v>1558.7419762</v>
      </c>
      <c r="AO110" s="79">
        <v>1334.31485926</v>
      </c>
    </row>
    <row r="111" spans="1:59">
      <c r="A111" s="38" t="s">
        <v>69</v>
      </c>
      <c r="B111" s="40">
        <v>374.50799999999998</v>
      </c>
      <c r="C111" s="40">
        <v>377.67599999999999</v>
      </c>
      <c r="D111" s="40">
        <v>378.72</v>
      </c>
      <c r="E111" s="40">
        <v>382.89699999999999</v>
      </c>
      <c r="F111" s="40">
        <v>814.38</v>
      </c>
      <c r="G111" s="40">
        <v>752.05600000000004</v>
      </c>
      <c r="H111" s="40">
        <v>777.13800000000003</v>
      </c>
      <c r="I111" s="40">
        <v>530.87945187000003</v>
      </c>
      <c r="J111" s="40">
        <v>493.20296447999999</v>
      </c>
      <c r="K111" s="40">
        <v>485.75251286999998</v>
      </c>
      <c r="L111" s="40">
        <v>505.39994584999999</v>
      </c>
      <c r="M111" s="40">
        <v>509.02978975999997</v>
      </c>
      <c r="N111" s="40">
        <v>497.19602197</v>
      </c>
      <c r="O111" s="40">
        <v>511.34853441000001</v>
      </c>
      <c r="P111" s="40">
        <v>551.73855962999994</v>
      </c>
      <c r="Q111" s="40">
        <v>524.65045775999999</v>
      </c>
      <c r="R111" s="40">
        <v>2515.8718974699996</v>
      </c>
      <c r="S111" s="40">
        <v>2538.6465149200012</v>
      </c>
      <c r="T111" s="40">
        <v>2424.9260185500002</v>
      </c>
      <c r="U111" s="40">
        <v>2458.6461870300004</v>
      </c>
      <c r="V111" s="40">
        <v>2508.03360273</v>
      </c>
      <c r="W111" s="40">
        <v>2550.0031845200001</v>
      </c>
      <c r="X111" s="40">
        <v>2748.8005224799999</v>
      </c>
      <c r="Y111" s="40">
        <v>2898.8383207800002</v>
      </c>
      <c r="Z111" s="211">
        <v>2658.8987322399994</v>
      </c>
      <c r="AA111" s="40">
        <v>2694.2792089200002</v>
      </c>
      <c r="AB111" s="40">
        <v>2386.51909462</v>
      </c>
      <c r="AC111" s="40">
        <v>2279.3693040500002</v>
      </c>
      <c r="AD111" s="40">
        <v>2027.5973132700001</v>
      </c>
      <c r="AE111" s="40">
        <v>2033.1330316600001</v>
      </c>
      <c r="AF111" s="40">
        <v>1979.52920442</v>
      </c>
      <c r="AG111" s="40">
        <v>1990.6351004400001</v>
      </c>
      <c r="AH111" s="79">
        <v>1703.9135345899999</v>
      </c>
      <c r="AI111" s="79">
        <v>1581.5839365100001</v>
      </c>
      <c r="AJ111" s="79">
        <v>1735.07190584</v>
      </c>
      <c r="AK111" s="79">
        <v>1741.2538592400001</v>
      </c>
      <c r="AL111" s="79">
        <v>1537.1628495900002</v>
      </c>
      <c r="AM111" s="79">
        <v>1374.4977368200002</v>
      </c>
      <c r="AN111" s="79">
        <v>1269.51346412</v>
      </c>
      <c r="AO111" s="79">
        <v>1262.93208893</v>
      </c>
    </row>
    <row r="112" spans="1:59">
      <c r="A112" s="38" t="s">
        <v>415</v>
      </c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211"/>
      <c r="AA112" s="40"/>
      <c r="AB112" s="40"/>
      <c r="AC112" s="40"/>
      <c r="AD112" s="40"/>
      <c r="AE112" s="40">
        <v>6.1390688600000001</v>
      </c>
      <c r="AF112" s="40">
        <v>-4.8999999999999997E-7</v>
      </c>
      <c r="AG112" s="40">
        <v>3.8000000000000001E-7</v>
      </c>
      <c r="AH112" s="79">
        <v>2.0000000000000002E-7</v>
      </c>
      <c r="AI112" s="79">
        <v>2.0000000000000002E-7</v>
      </c>
      <c r="AJ112" s="79">
        <v>7.9999998956918711E-7</v>
      </c>
      <c r="AK112" s="79">
        <v>1.0699999928474426E-6</v>
      </c>
      <c r="AL112" s="79">
        <v>3.1000000238418577E-7</v>
      </c>
      <c r="AM112" s="79">
        <v>0.32200010999998452</v>
      </c>
      <c r="AN112" s="79">
        <v>1.489999996498227E-6</v>
      </c>
      <c r="AO112" s="79">
        <v>3.6000001907348631E-7</v>
      </c>
    </row>
    <row r="113" spans="1:59">
      <c r="A113" s="38" t="s">
        <v>43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135.08129830000001</v>
      </c>
      <c r="O113" s="40">
        <v>219.36678788999998</v>
      </c>
      <c r="P113" s="40">
        <v>280.46219924000002</v>
      </c>
      <c r="Q113" s="40">
        <v>246.38434269000001</v>
      </c>
      <c r="R113" s="40">
        <v>201.19336213999998</v>
      </c>
      <c r="S113" s="40">
        <v>246.50919918</v>
      </c>
      <c r="T113" s="40">
        <v>319.63165330000004</v>
      </c>
      <c r="U113" s="40">
        <v>553.31254316999991</v>
      </c>
      <c r="V113" s="40">
        <v>503.33634047000004</v>
      </c>
      <c r="W113" s="40">
        <v>756.00757663000002</v>
      </c>
      <c r="X113" s="40">
        <v>740.42746053999997</v>
      </c>
      <c r="Y113" s="40">
        <v>667.57895159000009</v>
      </c>
      <c r="Z113" s="211">
        <v>509.52847088999999</v>
      </c>
      <c r="AA113" s="40">
        <v>526.51586893000001</v>
      </c>
      <c r="AB113" s="40">
        <v>247.54953631000001</v>
      </c>
      <c r="AC113" s="40">
        <v>298.73335732999999</v>
      </c>
      <c r="AD113" s="40">
        <v>178.50591212999998</v>
      </c>
      <c r="AE113" s="40">
        <v>231.52692350999999</v>
      </c>
      <c r="AF113" s="40">
        <v>113.56467087</v>
      </c>
      <c r="AG113" s="40">
        <v>83.979038979999999</v>
      </c>
      <c r="AH113" s="79">
        <v>23.68904994</v>
      </c>
      <c r="AI113" s="79">
        <v>22.208998579999999</v>
      </c>
      <c r="AJ113" s="79">
        <v>21.834414969999997</v>
      </c>
      <c r="AK113" s="79">
        <v>22.13565505</v>
      </c>
      <c r="AL113" s="79">
        <v>44.203789149999999</v>
      </c>
      <c r="AM113" s="79">
        <v>55.90920028</v>
      </c>
      <c r="AN113" s="79">
        <v>49.785317169999999</v>
      </c>
      <c r="AO113" s="79">
        <v>147.44657342000002</v>
      </c>
    </row>
    <row r="114" spans="1:59" s="6" customFormat="1">
      <c r="A114" s="41" t="s">
        <v>738</v>
      </c>
      <c r="B114" s="14">
        <v>6004.2790000000005</v>
      </c>
      <c r="C114" s="14">
        <v>6412.1430000000009</v>
      </c>
      <c r="D114" s="14">
        <v>6317.665</v>
      </c>
      <c r="E114" s="14">
        <v>6784.3460000000005</v>
      </c>
      <c r="F114" s="14">
        <v>9313.4260000000013</v>
      </c>
      <c r="G114" s="14">
        <v>9270.52</v>
      </c>
      <c r="H114" s="14">
        <v>9433.3630000000012</v>
      </c>
      <c r="I114" s="14">
        <v>9585.6257271799986</v>
      </c>
      <c r="J114" s="14">
        <v>9320.1475210900007</v>
      </c>
      <c r="K114" s="14">
        <v>11250.692771570002</v>
      </c>
      <c r="L114" s="14">
        <v>13886.079088319999</v>
      </c>
      <c r="M114" s="14">
        <v>13305.630442710002</v>
      </c>
      <c r="N114" s="14">
        <v>13003.139340190002</v>
      </c>
      <c r="O114" s="14">
        <v>13214.468498860002</v>
      </c>
      <c r="P114" s="14">
        <v>13515.369317039987</v>
      </c>
      <c r="Q114" s="14">
        <v>13713.932052054759</v>
      </c>
      <c r="R114" s="14">
        <v>13788.004155339569</v>
      </c>
      <c r="S114" s="14">
        <v>13885.897343431205</v>
      </c>
      <c r="T114" s="14">
        <v>12358.422007393339</v>
      </c>
      <c r="U114" s="14">
        <v>12437.503748970001</v>
      </c>
      <c r="V114" s="14">
        <v>12362.651028429998</v>
      </c>
      <c r="W114" s="14">
        <v>12142.995766139999</v>
      </c>
      <c r="X114" s="14">
        <v>12369.256012700003</v>
      </c>
      <c r="Y114" s="14">
        <v>12022.905342000002</v>
      </c>
      <c r="Z114" s="205">
        <v>13404.539330760001</v>
      </c>
      <c r="AA114" s="14">
        <v>12451.39214973</v>
      </c>
      <c r="AB114" s="14">
        <v>10792.341123410002</v>
      </c>
      <c r="AC114" s="14">
        <v>11099.653952469998</v>
      </c>
      <c r="AD114" s="14">
        <v>10828.509274880002</v>
      </c>
      <c r="AE114" s="14">
        <v>11314.894357379999</v>
      </c>
      <c r="AF114" s="14">
        <v>10297.264786670001</v>
      </c>
      <c r="AG114" s="14">
        <v>10658.842769060002</v>
      </c>
      <c r="AH114" s="14">
        <v>9759.1088048799957</v>
      </c>
      <c r="AI114" s="14">
        <v>9799.8944543400012</v>
      </c>
      <c r="AJ114" s="14">
        <v>10962.025078310004</v>
      </c>
      <c r="AK114" s="14">
        <v>10129.492528259998</v>
      </c>
      <c r="AL114" s="14">
        <v>10098.690728749998</v>
      </c>
      <c r="AM114" s="14">
        <v>10966.394054120001</v>
      </c>
      <c r="AN114" s="14">
        <v>11061.216716540004</v>
      </c>
      <c r="AO114" s="14">
        <v>11425.865591639998</v>
      </c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s="6" customFormat="1">
      <c r="A115" s="44" t="s">
        <v>718</v>
      </c>
      <c r="B115" s="39">
        <v>4687.826</v>
      </c>
      <c r="C115" s="39">
        <v>4691.1350000000002</v>
      </c>
      <c r="D115" s="39">
        <v>4691.1350000000002</v>
      </c>
      <c r="E115" s="39">
        <v>4691.8220000000001</v>
      </c>
      <c r="F115" s="39">
        <v>4691.8220000000001</v>
      </c>
      <c r="G115" s="39">
        <v>4691.8220000000001</v>
      </c>
      <c r="H115" s="39">
        <v>4691.8220000000001</v>
      </c>
      <c r="I115" s="39">
        <v>4691.8222910900004</v>
      </c>
      <c r="J115" s="39">
        <v>4691.8222910900013</v>
      </c>
      <c r="K115" s="39">
        <v>4691.8222910900013</v>
      </c>
      <c r="L115" s="39">
        <v>4691.8222910900004</v>
      </c>
      <c r="M115" s="39">
        <v>4691.8222910900004</v>
      </c>
      <c r="N115" s="39">
        <v>4691.8222910900004</v>
      </c>
      <c r="O115" s="39">
        <v>4691.8222910899995</v>
      </c>
      <c r="P115" s="39">
        <v>4691.8222910899995</v>
      </c>
      <c r="Q115" s="39">
        <v>4691.8222910899985</v>
      </c>
      <c r="R115" s="39">
        <v>4691.8222910899995</v>
      </c>
      <c r="S115" s="39">
        <v>4691.8222910899995</v>
      </c>
      <c r="T115" s="39">
        <v>3632.2314000900001</v>
      </c>
      <c r="U115" s="39">
        <v>3632.2314000900001</v>
      </c>
      <c r="V115" s="39">
        <v>3822.72524419</v>
      </c>
      <c r="W115" s="39">
        <v>3822.7252441899991</v>
      </c>
      <c r="X115" s="39">
        <v>3822.72524419</v>
      </c>
      <c r="Y115" s="39">
        <v>3822.7252440900011</v>
      </c>
      <c r="Z115" s="212">
        <v>3822.7252440900011</v>
      </c>
      <c r="AA115" s="39">
        <v>3822.7252440900002</v>
      </c>
      <c r="AB115" s="39">
        <v>3824.648444089999</v>
      </c>
      <c r="AC115" s="39">
        <v>3839.074944089999</v>
      </c>
      <c r="AD115" s="39">
        <v>3999.074944089999</v>
      </c>
      <c r="AE115" s="39">
        <v>3999.074944089999</v>
      </c>
      <c r="AF115" s="39">
        <v>3999.0749440900004</v>
      </c>
      <c r="AG115" s="39">
        <v>3999.0749440900004</v>
      </c>
      <c r="AH115" s="79">
        <v>4418.4758796900005</v>
      </c>
      <c r="AI115" s="79">
        <v>4418.4758796900005</v>
      </c>
      <c r="AJ115" s="79">
        <v>4418.4758796900005</v>
      </c>
      <c r="AK115" s="79">
        <v>4418.4758800899999</v>
      </c>
      <c r="AL115" s="79">
        <v>5045.2135744099996</v>
      </c>
      <c r="AM115" s="79">
        <v>5045.2135743900017</v>
      </c>
      <c r="AN115" s="79">
        <v>5045.2135743900017</v>
      </c>
      <c r="AO115" s="79">
        <v>5045.2135740900003</v>
      </c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s="6" customFormat="1" ht="17.25" customHeight="1">
      <c r="A116" s="44" t="s">
        <v>74</v>
      </c>
      <c r="B116" s="39">
        <v>-4.1859999999999999</v>
      </c>
      <c r="C116" s="39">
        <v>-4.1859999999999999</v>
      </c>
      <c r="D116" s="39">
        <v>-19.405000000000001</v>
      </c>
      <c r="E116" s="39">
        <v>-19.405000000000001</v>
      </c>
      <c r="F116" s="39">
        <v>-19.405000000000001</v>
      </c>
      <c r="G116" s="39">
        <v>-66.284000000000006</v>
      </c>
      <c r="H116" s="39">
        <v>-67.662999999999997</v>
      </c>
      <c r="I116" s="39">
        <v>-67.662750870000011</v>
      </c>
      <c r="J116" s="39">
        <v>-67.662750870000011</v>
      </c>
      <c r="K116" s="39">
        <v>-67.662750870000011</v>
      </c>
      <c r="L116" s="39">
        <v>-52.98828924</v>
      </c>
      <c r="M116" s="39">
        <v>-50.899169239999999</v>
      </c>
      <c r="N116" s="39">
        <v>-70.600706200000005</v>
      </c>
      <c r="O116" s="39">
        <v>-110.97029222</v>
      </c>
      <c r="P116" s="39">
        <v>-104.33586222</v>
      </c>
      <c r="Q116" s="39">
        <v>-99.7435622</v>
      </c>
      <c r="R116" s="39">
        <v>-135.56781219999999</v>
      </c>
      <c r="S116" s="39">
        <v>-94.50788369</v>
      </c>
      <c r="T116" s="39">
        <v>-58.6938022</v>
      </c>
      <c r="U116" s="39">
        <v>-58.693802220000002</v>
      </c>
      <c r="V116" s="39">
        <v>-58.693802220000002</v>
      </c>
      <c r="W116" s="39">
        <v>-58.693802220000002</v>
      </c>
      <c r="X116" s="39">
        <v>-58.693802220000002</v>
      </c>
      <c r="Y116" s="39">
        <v>-58.693802220000002</v>
      </c>
      <c r="Z116" s="212">
        <v>-57.769452219999998</v>
      </c>
      <c r="AA116" s="39">
        <v>-38.972602219999999</v>
      </c>
      <c r="AB116" s="39">
        <v>-34.966002719999999</v>
      </c>
      <c r="AC116" s="39">
        <v>-34.966002719999999</v>
      </c>
      <c r="AD116" s="39">
        <v>-60.887639249999999</v>
      </c>
      <c r="AE116" s="39">
        <v>-114.41316051999999</v>
      </c>
      <c r="AF116" s="39">
        <v>-114.41316051999999</v>
      </c>
      <c r="AG116" s="39">
        <v>-122.99698089</v>
      </c>
      <c r="AH116" s="79">
        <v>-637.74377520000007</v>
      </c>
      <c r="AI116" s="79">
        <v>-627.9126442999999</v>
      </c>
      <c r="AJ116" s="79">
        <v>-627.9126442999999</v>
      </c>
      <c r="AK116" s="79">
        <v>-627.9126442999999</v>
      </c>
      <c r="AL116" s="79">
        <v>-260.73688919999995</v>
      </c>
      <c r="AM116" s="79">
        <v>-280.08993119999997</v>
      </c>
      <c r="AN116" s="79">
        <v>-112.78497535</v>
      </c>
      <c r="AO116" s="79">
        <v>-402.47600929000004</v>
      </c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s="6" customFormat="1" ht="17.25" customHeight="1">
      <c r="A117" s="44" t="s">
        <v>739</v>
      </c>
      <c r="B117" s="39">
        <v>511.274</v>
      </c>
      <c r="C117" s="39">
        <v>564.827</v>
      </c>
      <c r="D117" s="39">
        <v>439.34199999999998</v>
      </c>
      <c r="E117" s="39">
        <v>537.46799999999996</v>
      </c>
      <c r="F117" s="39">
        <v>637.83600000000001</v>
      </c>
      <c r="G117" s="39">
        <v>609.93899999999996</v>
      </c>
      <c r="H117" s="39">
        <v>1893.492</v>
      </c>
      <c r="I117" s="39">
        <v>689.57372198999997</v>
      </c>
      <c r="J117" s="39">
        <v>737.17706119000002</v>
      </c>
      <c r="K117" s="39">
        <v>930.31993546000001</v>
      </c>
      <c r="L117" s="39">
        <v>896.20657689999996</v>
      </c>
      <c r="M117" s="39">
        <v>1078.2892542900008</v>
      </c>
      <c r="N117" s="39">
        <v>1088.729404319999</v>
      </c>
      <c r="O117" s="39">
        <v>1025.8214132099999</v>
      </c>
      <c r="P117" s="39">
        <v>1077.3050020399999</v>
      </c>
      <c r="Q117" s="39">
        <v>1020.11344796</v>
      </c>
      <c r="R117" s="39">
        <v>1041.7518052299999</v>
      </c>
      <c r="S117" s="39">
        <v>1013.32026008</v>
      </c>
      <c r="T117" s="39">
        <v>1125.0366214300011</v>
      </c>
      <c r="U117" s="39">
        <v>1127.8722766800001</v>
      </c>
      <c r="V117" s="39">
        <v>1157.52885984</v>
      </c>
      <c r="W117" s="39">
        <v>1024.6759069700001</v>
      </c>
      <c r="X117" s="39">
        <v>769.68015955999999</v>
      </c>
      <c r="Y117" s="39">
        <v>760.67376099000001</v>
      </c>
      <c r="Z117" s="212">
        <v>689.67155644000104</v>
      </c>
      <c r="AA117" s="39">
        <v>645.12889920999999</v>
      </c>
      <c r="AB117" s="39">
        <v>650.39221198000007</v>
      </c>
      <c r="AC117" s="39">
        <v>890.56940724000003</v>
      </c>
      <c r="AD117" s="39">
        <v>1027.3854616200001</v>
      </c>
      <c r="AE117" s="39">
        <v>998.08216112000002</v>
      </c>
      <c r="AF117" s="39">
        <v>634.16980524999997</v>
      </c>
      <c r="AG117" s="39">
        <v>627.83671699000001</v>
      </c>
      <c r="AH117" s="79">
        <v>184.22650385</v>
      </c>
      <c r="AI117" s="79">
        <v>132.24830120000001</v>
      </c>
      <c r="AJ117" s="79">
        <v>280.08106890000101</v>
      </c>
      <c r="AK117" s="79">
        <v>-599.50145652000026</v>
      </c>
      <c r="AL117" s="79">
        <v>-1609.1654275400001</v>
      </c>
      <c r="AM117" s="79">
        <v>-1581.46646442</v>
      </c>
      <c r="AN117" s="79">
        <v>-1313.0065398700003</v>
      </c>
      <c r="AO117" s="79">
        <v>-858.52700190000053</v>
      </c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s="6" customFormat="1">
      <c r="A118" s="44" t="s">
        <v>740</v>
      </c>
      <c r="B118" s="39">
        <v>374.24799999999999</v>
      </c>
      <c r="C118" s="39">
        <v>912.60699999999997</v>
      </c>
      <c r="D118" s="39">
        <v>951.30399999999997</v>
      </c>
      <c r="E118" s="39">
        <v>1248.9760000000001</v>
      </c>
      <c r="F118" s="39">
        <v>1248.9760000000001</v>
      </c>
      <c r="G118" s="39">
        <v>1232.2280000000001</v>
      </c>
      <c r="H118" s="39">
        <v>0</v>
      </c>
      <c r="I118" s="39">
        <v>1596.6852251199998</v>
      </c>
      <c r="J118" s="39">
        <v>3588.0598902299998</v>
      </c>
      <c r="K118" s="39">
        <v>3588.0598902299998</v>
      </c>
      <c r="L118" s="39">
        <v>3588.0598902299998</v>
      </c>
      <c r="M118" s="39">
        <v>3436.4813773000001</v>
      </c>
      <c r="N118" s="39">
        <v>3926.2852076500012</v>
      </c>
      <c r="O118" s="39">
        <v>3926.2852076500003</v>
      </c>
      <c r="P118" s="39">
        <v>3905.2352076500001</v>
      </c>
      <c r="Q118" s="39">
        <v>4767.5492689599996</v>
      </c>
      <c r="R118" s="39">
        <v>4673.1598648699992</v>
      </c>
      <c r="S118" s="39">
        <v>4673.1598648700001</v>
      </c>
      <c r="T118" s="39">
        <v>4496.2251849900003</v>
      </c>
      <c r="U118" s="39">
        <v>6380.1006847200006</v>
      </c>
      <c r="V118" s="39">
        <v>6336.0174386200006</v>
      </c>
      <c r="W118" s="39">
        <v>6186.0174376200011</v>
      </c>
      <c r="X118" s="39">
        <v>5546.3603185599995</v>
      </c>
      <c r="Y118" s="39">
        <v>986.14697976000002</v>
      </c>
      <c r="Z118" s="212">
        <v>1084.6920568099999</v>
      </c>
      <c r="AA118" s="39">
        <v>1084.6920568099999</v>
      </c>
      <c r="AB118" s="39">
        <v>784.08492022000007</v>
      </c>
      <c r="AC118" s="39">
        <v>923.48468571000001</v>
      </c>
      <c r="AD118" s="39">
        <v>431.99788580000001</v>
      </c>
      <c r="AE118" s="39">
        <v>431.99788580000001</v>
      </c>
      <c r="AF118" s="39">
        <v>119.24719485</v>
      </c>
      <c r="AG118" s="39">
        <v>119.24719470999999</v>
      </c>
      <c r="AH118" s="79">
        <v>-187.03574713999998</v>
      </c>
      <c r="AI118" s="79">
        <v>-187.032316199999</v>
      </c>
      <c r="AJ118" s="79">
        <v>-579.13278801000024</v>
      </c>
      <c r="AK118" s="79">
        <v>944.88131567000028</v>
      </c>
      <c r="AL118" s="79">
        <v>890.41432764000058</v>
      </c>
      <c r="AM118" s="79">
        <v>961.43845738999937</v>
      </c>
      <c r="AN118" s="79">
        <v>3081.8223711800001</v>
      </c>
      <c r="AO118" s="79">
        <v>4449.2397003799979</v>
      </c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s="6" customFormat="1">
      <c r="A119" s="44" t="s">
        <v>144</v>
      </c>
      <c r="B119" s="39">
        <v>0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179.46899999999999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474.94125000000003</v>
      </c>
      <c r="Y119" s="39">
        <v>0</v>
      </c>
      <c r="Z119" s="212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  <c r="AF119" s="39">
        <v>0</v>
      </c>
      <c r="AG119" s="39">
        <v>0</v>
      </c>
      <c r="AH119" s="79">
        <v>0</v>
      </c>
      <c r="AI119" s="79">
        <v>0</v>
      </c>
      <c r="AJ119" s="79">
        <v>0</v>
      </c>
      <c r="AK119" s="79">
        <v>0</v>
      </c>
      <c r="AL119" s="79">
        <v>0</v>
      </c>
      <c r="AM119" s="79">
        <v>0</v>
      </c>
      <c r="AN119" s="79">
        <v>0</v>
      </c>
      <c r="AO119" s="79">
        <v>0</v>
      </c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s="6" customFormat="1">
      <c r="A120" s="44" t="s">
        <v>75</v>
      </c>
      <c r="B120" s="39">
        <v>370.255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-364.45719797000004</v>
      </c>
      <c r="J120" s="39">
        <v>0</v>
      </c>
      <c r="K120" s="39">
        <v>0</v>
      </c>
      <c r="L120" s="39">
        <v>0</v>
      </c>
      <c r="M120" s="39">
        <v>578.32620624000003</v>
      </c>
      <c r="N120" s="39">
        <v>-63.206812490000004</v>
      </c>
      <c r="O120" s="39">
        <v>-63.206812490000004</v>
      </c>
      <c r="P120" s="39">
        <v>-276.53796676000036</v>
      </c>
      <c r="Q120" s="39">
        <v>-695.48226339999997</v>
      </c>
      <c r="R120" s="39">
        <v>-695.48226339999997</v>
      </c>
      <c r="S120" s="39">
        <v>-695.48226339999997</v>
      </c>
      <c r="T120" s="39">
        <v>-735.5390457191163</v>
      </c>
      <c r="U120" s="39">
        <v>-2260.3991022600003</v>
      </c>
      <c r="V120" s="39">
        <v>-2531.8096992600003</v>
      </c>
      <c r="W120" s="39">
        <v>-2531.8096992600003</v>
      </c>
      <c r="X120" s="39">
        <v>-2454.3283314699997</v>
      </c>
      <c r="Y120" s="39">
        <v>2957.3146284999998</v>
      </c>
      <c r="Z120" s="212">
        <v>2577.817903489999</v>
      </c>
      <c r="AA120" s="39">
        <v>2577.8179034899999</v>
      </c>
      <c r="AB120" s="39">
        <v>2705.3649863200003</v>
      </c>
      <c r="AC120" s="39">
        <v>3541.417031</v>
      </c>
      <c r="AD120" s="39">
        <v>3492.9038311100003</v>
      </c>
      <c r="AE120" s="39">
        <v>3492.9038311099994</v>
      </c>
      <c r="AF120" s="39">
        <v>3493.2648996799999</v>
      </c>
      <c r="AG120" s="39">
        <v>4808.5906240000004</v>
      </c>
      <c r="AH120" s="39">
        <v>4785.214079379999</v>
      </c>
      <c r="AI120" s="39">
        <v>4785.21407344</v>
      </c>
      <c r="AJ120" s="39">
        <v>4784.8886734400003</v>
      </c>
      <c r="AK120" s="39">
        <v>4913.1941374699991</v>
      </c>
      <c r="AL120" s="39">
        <v>4708.165065969999</v>
      </c>
      <c r="AM120" s="39">
        <v>4657.8915232100007</v>
      </c>
      <c r="AN120" s="39">
        <v>1427.0842941700005</v>
      </c>
      <c r="AO120" s="39">
        <v>2485.0734728599996</v>
      </c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s="6" customFormat="1">
      <c r="A121" s="44" t="s">
        <v>76</v>
      </c>
      <c r="B121" s="39">
        <v>0</v>
      </c>
      <c r="C121" s="39">
        <v>0</v>
      </c>
      <c r="D121" s="39">
        <v>0</v>
      </c>
      <c r="E121" s="39">
        <v>0</v>
      </c>
      <c r="F121" s="80">
        <v>2299.3229999999999</v>
      </c>
      <c r="G121" s="80">
        <v>2362.5230000000001</v>
      </c>
      <c r="H121" s="39">
        <v>2456.2800000000002</v>
      </c>
      <c r="I121" s="39">
        <v>2606.8075776299984</v>
      </c>
      <c r="J121" s="39">
        <v>-17.049742179999999</v>
      </c>
      <c r="K121" s="39">
        <v>266.18114292000001</v>
      </c>
      <c r="L121" s="39">
        <v>608.47535113999902</v>
      </c>
      <c r="M121" s="39">
        <v>27.142306960000003</v>
      </c>
      <c r="N121" s="39">
        <v>-174.37137810000101</v>
      </c>
      <c r="O121" s="39">
        <v>31.504680870002002</v>
      </c>
      <c r="P121" s="39">
        <v>263.89984433999001</v>
      </c>
      <c r="Q121" s="39">
        <v>256.4129026147599</v>
      </c>
      <c r="R121" s="39">
        <v>352.35139412956943</v>
      </c>
      <c r="S121" s="39">
        <v>356.36942685120459</v>
      </c>
      <c r="T121" s="39">
        <v>268.16516663245619</v>
      </c>
      <c r="U121" s="39">
        <v>-43.683363610000001</v>
      </c>
      <c r="V121" s="39">
        <v>5.7646996699970003</v>
      </c>
      <c r="W121" s="39">
        <v>-7.5796220300019996</v>
      </c>
      <c r="X121" s="39">
        <v>580.08319293000307</v>
      </c>
      <c r="Y121" s="39">
        <v>247.03078594999999</v>
      </c>
      <c r="Z121" s="212">
        <v>526.94116174999999</v>
      </c>
      <c r="AA121" s="39">
        <v>852.77833389</v>
      </c>
      <c r="AB121" s="39">
        <v>1036.083419000003</v>
      </c>
      <c r="AC121" s="39">
        <v>205.31588546</v>
      </c>
      <c r="AD121" s="39">
        <v>129.27288564000199</v>
      </c>
      <c r="AE121" s="39">
        <v>628.96565796000004</v>
      </c>
      <c r="AF121" s="39">
        <v>1315.3257241400001</v>
      </c>
      <c r="AG121" s="39">
        <v>345.71603364999999</v>
      </c>
      <c r="AH121" s="79">
        <v>281.37111491999605</v>
      </c>
      <c r="AI121" s="79">
        <v>325.31386906999899</v>
      </c>
      <c r="AJ121" s="79">
        <v>1652.0418737300031</v>
      </c>
      <c r="AK121" s="79">
        <v>395.70993908000071</v>
      </c>
      <c r="AL121" s="79">
        <v>813.97544509999943</v>
      </c>
      <c r="AM121" s="79">
        <v>1632.8609182199996</v>
      </c>
      <c r="AN121" s="79">
        <v>2425.4061562100028</v>
      </c>
      <c r="AO121" s="79">
        <v>102.24967570000092</v>
      </c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s="27" customFormat="1" ht="16.5" customHeight="1">
      <c r="A122" s="45" t="s">
        <v>77</v>
      </c>
      <c r="B122" s="46">
        <v>1255.777</v>
      </c>
      <c r="C122" s="46">
        <v>1477.434</v>
      </c>
      <c r="D122" s="46">
        <v>1390.646</v>
      </c>
      <c r="E122" s="46">
        <v>6458.8609999999999</v>
      </c>
      <c r="F122" s="46">
        <v>8858.5519999999997</v>
      </c>
      <c r="G122" s="46">
        <v>8830.2279999999992</v>
      </c>
      <c r="H122" s="46">
        <v>8973.9310000000005</v>
      </c>
      <c r="I122" s="46">
        <v>9152.7688669899981</v>
      </c>
      <c r="J122" s="46">
        <v>8932.3467494600009</v>
      </c>
      <c r="K122" s="46">
        <v>9408.7205088300016</v>
      </c>
      <c r="L122" s="46">
        <v>9731.5758201199988</v>
      </c>
      <c r="M122" s="46">
        <v>9761.1622666400017</v>
      </c>
      <c r="N122" s="46">
        <v>9398.6580062700014</v>
      </c>
      <c r="O122" s="46">
        <v>9501.2564881100025</v>
      </c>
      <c r="P122" s="46">
        <v>9736.8575161399876</v>
      </c>
      <c r="Q122" s="46">
        <v>9940.6720850247584</v>
      </c>
      <c r="R122" s="46">
        <v>9928.0352797195701</v>
      </c>
      <c r="S122" s="46">
        <v>9944.6816958012041</v>
      </c>
      <c r="T122" s="46">
        <v>8794.4169878424564</v>
      </c>
      <c r="U122" s="46">
        <v>8777.4280933999999</v>
      </c>
      <c r="V122" s="46">
        <v>8731.5327408399971</v>
      </c>
      <c r="W122" s="46">
        <v>8435.3354652699982</v>
      </c>
      <c r="X122" s="46">
        <v>8680.768031550002</v>
      </c>
      <c r="Y122" s="46">
        <v>8715.1975970700023</v>
      </c>
      <c r="Z122" s="213">
        <v>8644.0784703600002</v>
      </c>
      <c r="AA122" s="46">
        <v>8944.1698352700005</v>
      </c>
      <c r="AB122" s="46">
        <v>8965.6079788900024</v>
      </c>
      <c r="AC122" s="46">
        <v>9364.8959507799991</v>
      </c>
      <c r="AD122" s="46">
        <v>9019.7473690100014</v>
      </c>
      <c r="AE122" s="46">
        <v>9436.6113195599992</v>
      </c>
      <c r="AF122" s="46">
        <v>9446.6694074900006</v>
      </c>
      <c r="AG122" s="46">
        <v>9777.4685325500013</v>
      </c>
      <c r="AH122" s="46">
        <v>8844.508055499995</v>
      </c>
      <c r="AI122" s="46">
        <v>8846.3071629000005</v>
      </c>
      <c r="AJ122" s="46">
        <v>9928.4420634500038</v>
      </c>
      <c r="AK122" s="46">
        <v>9444.8471714899988</v>
      </c>
      <c r="AL122" s="46">
        <v>9587.8660963799975</v>
      </c>
      <c r="AM122" s="46">
        <v>10435.848077590001</v>
      </c>
      <c r="AN122" s="46">
        <v>10553.734880730004</v>
      </c>
      <c r="AO122" s="46">
        <v>10820.773411839999</v>
      </c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s="27" customFormat="1">
      <c r="A123" s="45" t="s">
        <v>78</v>
      </c>
      <c r="B123" s="46">
        <v>64.861999999999995</v>
      </c>
      <c r="C123" s="46">
        <v>247.76</v>
      </c>
      <c r="D123" s="46">
        <v>255.28899999999999</v>
      </c>
      <c r="E123" s="46">
        <v>325.48500000000001</v>
      </c>
      <c r="F123" s="46">
        <v>454.87400000000002</v>
      </c>
      <c r="G123" s="46">
        <v>440.29199999999997</v>
      </c>
      <c r="H123" s="46">
        <v>459.43200000000002</v>
      </c>
      <c r="I123" s="46">
        <v>432.85686019000002</v>
      </c>
      <c r="J123" s="46">
        <v>387.80077162999999</v>
      </c>
      <c r="K123" s="46">
        <v>1841.9722627399999</v>
      </c>
      <c r="L123" s="46">
        <v>4154.5032682000001</v>
      </c>
      <c r="M123" s="46">
        <v>3544.46817607</v>
      </c>
      <c r="N123" s="46">
        <v>3604.4813339200009</v>
      </c>
      <c r="O123" s="46">
        <v>3713.21201075</v>
      </c>
      <c r="P123" s="46">
        <v>3778.5118009000003</v>
      </c>
      <c r="Q123" s="46">
        <v>3773.2599670300001</v>
      </c>
      <c r="R123" s="46">
        <v>3859.9688756199989</v>
      </c>
      <c r="S123" s="46">
        <v>3941.2156476300001</v>
      </c>
      <c r="T123" s="46">
        <v>3630.99648217</v>
      </c>
      <c r="U123" s="46">
        <v>3660.07565557</v>
      </c>
      <c r="V123" s="46">
        <v>3631.1182875900004</v>
      </c>
      <c r="W123" s="46">
        <v>3707.6603008699999</v>
      </c>
      <c r="X123" s="46">
        <v>3688.4879811500009</v>
      </c>
      <c r="Y123" s="46">
        <v>3307.70774493</v>
      </c>
      <c r="Z123" s="213">
        <v>4760.4608604000005</v>
      </c>
      <c r="AA123" s="46">
        <v>3507.2223144600002</v>
      </c>
      <c r="AB123" s="46">
        <v>1826.73314452</v>
      </c>
      <c r="AC123" s="46">
        <v>1734.7580016900001</v>
      </c>
      <c r="AD123" s="46">
        <v>1808.76190587</v>
      </c>
      <c r="AE123" s="46">
        <v>1878.2830378199999</v>
      </c>
      <c r="AF123" s="46">
        <v>850.5953791799999</v>
      </c>
      <c r="AG123" s="46">
        <v>881.37423650999995</v>
      </c>
      <c r="AH123" s="46">
        <v>914.60074938000002</v>
      </c>
      <c r="AI123" s="46">
        <v>953.58729144000006</v>
      </c>
      <c r="AJ123" s="46">
        <v>1033.58301486</v>
      </c>
      <c r="AK123" s="46">
        <v>684.64535677000003</v>
      </c>
      <c r="AL123" s="46">
        <v>510.82463236999996</v>
      </c>
      <c r="AM123" s="46">
        <v>530.54597653000008</v>
      </c>
      <c r="AN123" s="46">
        <v>507.48183581000001</v>
      </c>
      <c r="AO123" s="46">
        <v>605.09217979999994</v>
      </c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</row>
    <row r="124" spans="1:59" s="34" customFormat="1">
      <c r="A124" s="21" t="s">
        <v>79</v>
      </c>
      <c r="B124" s="33">
        <v>16498.569</v>
      </c>
      <c r="C124" s="33">
        <v>17283.833999999999</v>
      </c>
      <c r="D124" s="33">
        <v>18103.169999999998</v>
      </c>
      <c r="E124" s="33">
        <v>18744.656000000003</v>
      </c>
      <c r="F124" s="33">
        <v>22263.359</v>
      </c>
      <c r="G124" s="33">
        <v>22875.637999999999</v>
      </c>
      <c r="H124" s="33">
        <v>22845.012000000002</v>
      </c>
      <c r="I124" s="33">
        <v>15636.518245169998</v>
      </c>
      <c r="J124" s="33">
        <v>15895.36389803</v>
      </c>
      <c r="K124" s="33">
        <v>17927.268670410002</v>
      </c>
      <c r="L124" s="33">
        <v>29289.70654182</v>
      </c>
      <c r="M124" s="33">
        <v>27524.58045455</v>
      </c>
      <c r="N124" s="33">
        <v>28128.353003220003</v>
      </c>
      <c r="O124" s="33">
        <v>28060.050742010004</v>
      </c>
      <c r="P124" s="33">
        <v>28598.373194309985</v>
      </c>
      <c r="Q124" s="33">
        <v>28487.159480234761</v>
      </c>
      <c r="R124" s="33">
        <v>28754.801680289569</v>
      </c>
      <c r="S124" s="33">
        <v>29275.593517571204</v>
      </c>
      <c r="T124" s="33">
        <v>27111.129651231786</v>
      </c>
      <c r="U124" s="33">
        <v>28407.779139810002</v>
      </c>
      <c r="V124" s="33">
        <v>28399.82228244</v>
      </c>
      <c r="W124" s="33">
        <v>29178.739869169993</v>
      </c>
      <c r="X124" s="33">
        <v>30323.757522870001</v>
      </c>
      <c r="Y124" s="33">
        <v>29437.856565869999</v>
      </c>
      <c r="Z124" s="208">
        <v>29501.291577789998</v>
      </c>
      <c r="AA124" s="33">
        <v>29306.306623569999</v>
      </c>
      <c r="AB124" s="33">
        <v>27299.832997790007</v>
      </c>
      <c r="AC124" s="33">
        <v>27054.352407620001</v>
      </c>
      <c r="AD124" s="33">
        <v>26973.27542582</v>
      </c>
      <c r="AE124" s="33">
        <v>27657.134867379998</v>
      </c>
      <c r="AF124" s="33">
        <v>28539.273003710005</v>
      </c>
      <c r="AG124" s="33">
        <v>28070.158570160002</v>
      </c>
      <c r="AH124" s="33">
        <v>27994.709117059996</v>
      </c>
      <c r="AI124" s="33">
        <v>28080.27045675</v>
      </c>
      <c r="AJ124" s="33">
        <v>28839.344603810001</v>
      </c>
      <c r="AK124" s="33">
        <v>29902.315020550002</v>
      </c>
      <c r="AL124" s="33">
        <v>29691.069472400002</v>
      </c>
      <c r="AM124" s="33">
        <v>31065.171566500001</v>
      </c>
      <c r="AN124" s="33">
        <v>32865.14014245</v>
      </c>
      <c r="AO124" s="33">
        <v>33181.085333509996</v>
      </c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>
      <c r="A125" s="9" t="s">
        <v>145</v>
      </c>
      <c r="B125" s="365" t="s">
        <v>367</v>
      </c>
      <c r="C125" s="365" t="s">
        <v>368</v>
      </c>
      <c r="D125" s="365" t="s">
        <v>369</v>
      </c>
      <c r="E125" s="365" t="s">
        <v>370</v>
      </c>
      <c r="F125" s="365" t="s">
        <v>371</v>
      </c>
      <c r="G125" s="365" t="s">
        <v>372</v>
      </c>
      <c r="H125" s="365" t="s">
        <v>373</v>
      </c>
      <c r="I125" s="365" t="s">
        <v>374</v>
      </c>
      <c r="J125" s="365" t="s">
        <v>375</v>
      </c>
      <c r="K125" s="365" t="s">
        <v>376</v>
      </c>
      <c r="L125" s="365" t="s">
        <v>377</v>
      </c>
      <c r="M125" s="365" t="s">
        <v>378</v>
      </c>
      <c r="N125" s="365" t="s">
        <v>379</v>
      </c>
      <c r="O125" s="365" t="s">
        <v>380</v>
      </c>
      <c r="P125" s="365" t="s">
        <v>381</v>
      </c>
      <c r="Q125" s="365" t="s">
        <v>2</v>
      </c>
      <c r="R125" s="365" t="s">
        <v>3</v>
      </c>
      <c r="S125" s="365" t="s">
        <v>4</v>
      </c>
      <c r="T125" s="365" t="s">
        <v>5</v>
      </c>
      <c r="U125" s="365" t="s">
        <v>6</v>
      </c>
      <c r="V125" s="365" t="s">
        <v>7</v>
      </c>
      <c r="W125" s="365" t="s">
        <v>8</v>
      </c>
      <c r="X125" s="365" t="s">
        <v>9</v>
      </c>
      <c r="Y125" s="365" t="s">
        <v>344</v>
      </c>
      <c r="Z125" s="365" t="s">
        <v>349</v>
      </c>
      <c r="AA125" s="365" t="s">
        <v>356</v>
      </c>
      <c r="AB125" s="365" t="s">
        <v>394</v>
      </c>
      <c r="AC125" s="365" t="s">
        <v>397</v>
      </c>
      <c r="AD125" s="365" t="s">
        <v>409</v>
      </c>
      <c r="AE125" s="365" t="s">
        <v>414</v>
      </c>
      <c r="AF125" s="365" t="s">
        <v>420</v>
      </c>
      <c r="AG125" s="365" t="s">
        <v>423</v>
      </c>
      <c r="AH125" s="365" t="s">
        <v>426</v>
      </c>
      <c r="AI125" s="365" t="s">
        <v>509</v>
      </c>
      <c r="AJ125" s="365" t="s">
        <v>625</v>
      </c>
      <c r="AK125" s="365" t="s">
        <v>629</v>
      </c>
      <c r="AL125" s="365" t="s">
        <v>641</v>
      </c>
      <c r="AM125" s="365" t="s">
        <v>702</v>
      </c>
      <c r="AN125" s="365" t="s">
        <v>716</v>
      </c>
      <c r="AO125" s="365" t="s">
        <v>722</v>
      </c>
    </row>
    <row r="126" spans="1:59" ht="15.75" customHeight="1">
      <c r="A126" s="9" t="s">
        <v>10</v>
      </c>
      <c r="B126" s="364" t="s">
        <v>12</v>
      </c>
      <c r="C126" s="364" t="s">
        <v>13</v>
      </c>
      <c r="D126" s="364" t="s">
        <v>14</v>
      </c>
      <c r="E126" s="364" t="s">
        <v>11</v>
      </c>
      <c r="F126" s="364" t="s">
        <v>12</v>
      </c>
      <c r="G126" s="364" t="s">
        <v>13</v>
      </c>
      <c r="H126" s="364" t="s">
        <v>14</v>
      </c>
      <c r="I126" s="364" t="s">
        <v>11</v>
      </c>
      <c r="J126" s="364" t="s">
        <v>12</v>
      </c>
      <c r="K126" s="364" t="s">
        <v>13</v>
      </c>
      <c r="L126" s="364" t="s">
        <v>14</v>
      </c>
      <c r="M126" s="364" t="s">
        <v>11</v>
      </c>
      <c r="N126" s="364" t="s">
        <v>12</v>
      </c>
      <c r="O126" s="364" t="s">
        <v>13</v>
      </c>
      <c r="P126" s="364" t="s">
        <v>14</v>
      </c>
      <c r="Q126" s="364" t="s">
        <v>11</v>
      </c>
      <c r="R126" s="364" t="s">
        <v>12</v>
      </c>
      <c r="S126" s="364" t="s">
        <v>13</v>
      </c>
      <c r="T126" s="364" t="s">
        <v>14</v>
      </c>
      <c r="U126" s="364" t="s">
        <v>11</v>
      </c>
      <c r="V126" s="364" t="s">
        <v>12</v>
      </c>
      <c r="W126" s="364" t="s">
        <v>13</v>
      </c>
      <c r="X126" s="364" t="s">
        <v>14</v>
      </c>
      <c r="Y126" s="364" t="s">
        <v>11</v>
      </c>
      <c r="Z126" s="364" t="s">
        <v>12</v>
      </c>
      <c r="AA126" s="364" t="s">
        <v>13</v>
      </c>
      <c r="AB126" s="364" t="s">
        <v>14</v>
      </c>
      <c r="AC126" s="364" t="s">
        <v>11</v>
      </c>
      <c r="AD126" s="364" t="s">
        <v>12</v>
      </c>
      <c r="AE126" s="364" t="s">
        <v>13</v>
      </c>
      <c r="AF126" s="364" t="s">
        <v>14</v>
      </c>
      <c r="AG126" s="364" t="s">
        <v>11</v>
      </c>
      <c r="AH126" s="364" t="s">
        <v>12</v>
      </c>
      <c r="AI126" s="364" t="s">
        <v>13</v>
      </c>
      <c r="AJ126" s="364" t="s">
        <v>14</v>
      </c>
      <c r="AK126" s="364" t="s">
        <v>11</v>
      </c>
      <c r="AL126" s="364" t="s">
        <v>12</v>
      </c>
      <c r="AM126" s="364" t="s">
        <v>13</v>
      </c>
      <c r="AN126" s="364" t="s">
        <v>14</v>
      </c>
      <c r="AO126" s="364" t="s">
        <v>11</v>
      </c>
    </row>
    <row r="127" spans="1:59">
      <c r="A127" s="47" t="s">
        <v>80</v>
      </c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72"/>
      <c r="V127" s="72"/>
      <c r="W127" s="72"/>
      <c r="X127" s="72"/>
      <c r="Y127" s="72"/>
      <c r="Z127" s="72"/>
      <c r="AA127" s="72"/>
      <c r="AB127" s="72"/>
      <c r="AC127" s="82"/>
      <c r="AD127" s="82"/>
      <c r="AE127" s="82"/>
      <c r="AH127" s="200"/>
      <c r="AI127" s="200"/>
      <c r="AK127" s="200"/>
      <c r="AL127" s="200"/>
    </row>
    <row r="128" spans="1:59">
      <c r="A128" s="81" t="s">
        <v>146</v>
      </c>
      <c r="B128" s="235">
        <v>0.41399999999999998</v>
      </c>
      <c r="C128" s="235">
        <v>251.53700000000001</v>
      </c>
      <c r="D128" s="235">
        <v>38.695</v>
      </c>
      <c r="E128" s="235">
        <v>480.91899999999998</v>
      </c>
      <c r="F128" s="235">
        <v>2299.3229999999999</v>
      </c>
      <c r="G128" s="235">
        <v>63.2</v>
      </c>
      <c r="H128" s="235">
        <v>93.757000000000005</v>
      </c>
      <c r="I128" s="235">
        <v>149.55500000000345</v>
      </c>
      <c r="J128" s="235">
        <v>-16.119999999999756</v>
      </c>
      <c r="K128" s="235">
        <v>397.59899999999999</v>
      </c>
      <c r="L128" s="235">
        <v>438.7189999999996</v>
      </c>
      <c r="M128" s="235">
        <v>170.96400000000023</v>
      </c>
      <c r="N128" s="235">
        <v>-66.123999999999995</v>
      </c>
      <c r="O128" s="235">
        <v>431.81799999999998</v>
      </c>
      <c r="P128" s="235">
        <v>196.74799999999999</v>
      </c>
      <c r="Q128" s="235">
        <v>295.8229169447589</v>
      </c>
      <c r="R128" s="235">
        <v>89.715980224810494</v>
      </c>
      <c r="S128" s="82">
        <v>-20.975742678366807</v>
      </c>
      <c r="T128" s="82">
        <v>-38.664428372161709</v>
      </c>
      <c r="U128" s="82">
        <v>-116.69603314406368</v>
      </c>
      <c r="V128" s="82">
        <v>120.86440825484735</v>
      </c>
      <c r="W128" s="82">
        <v>57.476192180002982</v>
      </c>
      <c r="X128" s="82">
        <v>631.35905288000299</v>
      </c>
      <c r="Y128" s="82">
        <v>306.46187280000004</v>
      </c>
      <c r="Z128" s="82">
        <v>448.52685784999994</v>
      </c>
      <c r="AA128" s="82">
        <v>417.02665982000104</v>
      </c>
      <c r="AB128" s="82">
        <v>313.54607245000102</v>
      </c>
      <c r="AC128" s="82">
        <v>273.84497371999998</v>
      </c>
      <c r="AD128" s="82">
        <v>-16.927831550000018</v>
      </c>
      <c r="AE128" s="82">
        <v>716.6532000900022</v>
      </c>
      <c r="AF128" s="82">
        <v>994.6844722300001</v>
      </c>
      <c r="AG128" s="435">
        <v>439.42715638999897</v>
      </c>
      <c r="AH128" s="82">
        <v>-91.210404260000018</v>
      </c>
      <c r="AI128" s="82">
        <v>84.126271269991008</v>
      </c>
      <c r="AJ128" s="82">
        <v>2016.76265117</v>
      </c>
      <c r="AK128" s="82">
        <v>505.65332421000005</v>
      </c>
      <c r="AL128" s="82">
        <v>658.02129669999897</v>
      </c>
      <c r="AM128" s="82">
        <v>1158.0646328700007</v>
      </c>
      <c r="AN128" s="82">
        <v>879.33523073999959</v>
      </c>
      <c r="AO128" s="82">
        <v>102.52671396000105</v>
      </c>
    </row>
    <row r="129" spans="1:41">
      <c r="A129" s="81" t="s">
        <v>358</v>
      </c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435"/>
      <c r="AH129" s="82"/>
      <c r="AI129" s="82"/>
      <c r="AJ129" s="82"/>
      <c r="AK129" s="82"/>
      <c r="AL129" s="82"/>
      <c r="AM129" s="82"/>
      <c r="AN129" s="82"/>
      <c r="AO129" s="82"/>
    </row>
    <row r="130" spans="1:41">
      <c r="A130" s="57" t="s">
        <v>147</v>
      </c>
      <c r="B130" s="236">
        <v>157.85300000000001</v>
      </c>
      <c r="C130" s="236">
        <v>533.07399999999996</v>
      </c>
      <c r="D130" s="236">
        <v>227.14400000000001</v>
      </c>
      <c r="E130" s="236">
        <v>-175.76400000000001</v>
      </c>
      <c r="F130" s="236">
        <v>165.77600000000001</v>
      </c>
      <c r="G130" s="236">
        <v>503.42899999999997</v>
      </c>
      <c r="H130" s="236">
        <v>254.6</v>
      </c>
      <c r="I130" s="236">
        <v>218.97499999999991</v>
      </c>
      <c r="J130" s="236">
        <v>259.20800000000003</v>
      </c>
      <c r="K130" s="236">
        <v>377.50799999999998</v>
      </c>
      <c r="L130" s="236">
        <v>455.911</v>
      </c>
      <c r="M130" s="236">
        <v>451.46</v>
      </c>
      <c r="N130" s="236">
        <v>127.108</v>
      </c>
      <c r="O130" s="236">
        <v>153.38200000000001</v>
      </c>
      <c r="P130" s="236">
        <v>158.654</v>
      </c>
      <c r="Q130" s="236">
        <v>138.42064087</v>
      </c>
      <c r="R130" s="236">
        <v>147.36652093000001</v>
      </c>
      <c r="S130" s="83">
        <v>147.02857942</v>
      </c>
      <c r="T130" s="83">
        <v>148.07161665999996</v>
      </c>
      <c r="U130" s="83">
        <v>138.35301338000002</v>
      </c>
      <c r="V130" s="83">
        <v>139.67785913999998</v>
      </c>
      <c r="W130" s="83">
        <v>142.15156704</v>
      </c>
      <c r="X130" s="83">
        <v>140.8567213</v>
      </c>
      <c r="Y130" s="83">
        <v>142.63898764000001</v>
      </c>
      <c r="Z130" s="83">
        <v>148.38425488999999</v>
      </c>
      <c r="AA130" s="83">
        <v>161.09509861999993</v>
      </c>
      <c r="AB130" s="83">
        <v>162.77761671000002</v>
      </c>
      <c r="AC130" s="83">
        <v>156.59072453000002</v>
      </c>
      <c r="AD130" s="83">
        <v>152.06514823000001</v>
      </c>
      <c r="AE130" s="83">
        <v>141.76457255000003</v>
      </c>
      <c r="AF130" s="83">
        <v>146.03410743000001</v>
      </c>
      <c r="AG130" s="83">
        <v>139.61208718999998</v>
      </c>
      <c r="AH130" s="83">
        <v>146.15432130000002</v>
      </c>
      <c r="AI130" s="83">
        <v>139.68747855999999</v>
      </c>
      <c r="AJ130" s="83">
        <v>134.73707104999997</v>
      </c>
      <c r="AK130" s="83">
        <v>139.18564262000001</v>
      </c>
      <c r="AL130" s="83">
        <v>138.83074651000001</v>
      </c>
      <c r="AM130" s="83">
        <v>151.80847291000001</v>
      </c>
      <c r="AN130" s="83">
        <v>140.47649475</v>
      </c>
      <c r="AO130" s="83">
        <v>143.51970987000001</v>
      </c>
    </row>
    <row r="131" spans="1:41">
      <c r="A131" s="57" t="s">
        <v>148</v>
      </c>
      <c r="B131" s="236">
        <v>175.18299999999999</v>
      </c>
      <c r="C131" s="236">
        <v>-104.354</v>
      </c>
      <c r="D131" s="236">
        <v>11.593999999999999</v>
      </c>
      <c r="E131" s="236">
        <v>152.376</v>
      </c>
      <c r="F131" s="236">
        <v>116.95099999999999</v>
      </c>
      <c r="G131" s="236">
        <v>-99.094999999999999</v>
      </c>
      <c r="H131" s="236">
        <v>19.989000000000001</v>
      </c>
      <c r="I131" s="236">
        <v>-97.937999999999988</v>
      </c>
      <c r="J131" s="236">
        <v>-17.459</v>
      </c>
      <c r="K131" s="236">
        <v>38.375</v>
      </c>
      <c r="L131" s="236">
        <v>21.872</v>
      </c>
      <c r="M131" s="236">
        <v>69.722999999999999</v>
      </c>
      <c r="N131" s="236">
        <v>0</v>
      </c>
      <c r="O131" s="236">
        <v>0</v>
      </c>
      <c r="P131" s="236">
        <v>0</v>
      </c>
      <c r="Q131" s="236">
        <v>0</v>
      </c>
      <c r="R131" s="236">
        <v>0</v>
      </c>
      <c r="S131" s="83">
        <v>0</v>
      </c>
      <c r="T131" s="83">
        <v>0</v>
      </c>
      <c r="U131" s="83">
        <v>0</v>
      </c>
      <c r="V131" s="83">
        <v>0</v>
      </c>
      <c r="W131" s="83">
        <v>0</v>
      </c>
      <c r="X131" s="83">
        <v>0</v>
      </c>
      <c r="Y131" s="83">
        <v>0</v>
      </c>
      <c r="Z131" s="83">
        <v>0</v>
      </c>
      <c r="AA131" s="83">
        <v>0</v>
      </c>
      <c r="AB131" s="83">
        <v>0</v>
      </c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</row>
    <row r="132" spans="1:41" ht="12.75" customHeight="1">
      <c r="A132" s="57" t="s">
        <v>85</v>
      </c>
      <c r="B132" s="236">
        <v>-5.758</v>
      </c>
      <c r="C132" s="236">
        <v>-2.3580000000000001</v>
      </c>
      <c r="D132" s="236">
        <v>-7.8380000000000001</v>
      </c>
      <c r="E132" s="236">
        <v>-9.2330000000000005</v>
      </c>
      <c r="F132" s="236">
        <v>-1.9610000000000001</v>
      </c>
      <c r="G132" s="236">
        <v>1.3049999999999999</v>
      </c>
      <c r="H132" s="236">
        <v>-1.0999999999999999E-2</v>
      </c>
      <c r="I132" s="236">
        <v>-32.600999999999999</v>
      </c>
      <c r="J132" s="236">
        <v>-7.6269999999999998</v>
      </c>
      <c r="K132" s="236">
        <v>-54.145000000000003</v>
      </c>
      <c r="L132" s="236">
        <v>-3.19</v>
      </c>
      <c r="M132" s="236">
        <v>6.1020000000000003</v>
      </c>
      <c r="N132" s="236">
        <v>-3.8</v>
      </c>
      <c r="O132" s="236">
        <v>6.2169999999999996</v>
      </c>
      <c r="P132" s="236">
        <v>-7.9139999999999997</v>
      </c>
      <c r="Q132" s="236">
        <v>1.1879999999999999</v>
      </c>
      <c r="R132" s="236">
        <v>-1.855</v>
      </c>
      <c r="S132" s="83">
        <v>3.3689999999999998</v>
      </c>
      <c r="T132" s="83">
        <v>-6.2420000000000009</v>
      </c>
      <c r="U132" s="83">
        <v>-165.23900362593639</v>
      </c>
      <c r="V132" s="83">
        <v>189.34435922515269</v>
      </c>
      <c r="W132" s="83">
        <v>3.4314749399970288</v>
      </c>
      <c r="X132" s="83">
        <v>-430.78950239000301</v>
      </c>
      <c r="Y132" s="83">
        <v>5.1159998899999994</v>
      </c>
      <c r="Z132" s="83">
        <v>6.6759999900000002</v>
      </c>
      <c r="AA132" s="83">
        <v>-6.2770000100000001</v>
      </c>
      <c r="AB132" s="83">
        <v>7.3050001300000007</v>
      </c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</row>
    <row r="133" spans="1:41" ht="12.75" customHeight="1">
      <c r="A133" s="57" t="s">
        <v>149</v>
      </c>
      <c r="B133" s="236">
        <v>0</v>
      </c>
      <c r="C133" s="236">
        <v>0</v>
      </c>
      <c r="D133" s="236">
        <v>0</v>
      </c>
      <c r="E133" s="236">
        <v>0</v>
      </c>
      <c r="F133" s="236">
        <v>0</v>
      </c>
      <c r="G133" s="236">
        <v>0</v>
      </c>
      <c r="H133" s="236">
        <v>0</v>
      </c>
      <c r="I133" s="236">
        <v>0</v>
      </c>
      <c r="J133" s="236">
        <v>0</v>
      </c>
      <c r="K133" s="236">
        <v>0</v>
      </c>
      <c r="L133" s="236">
        <v>0</v>
      </c>
      <c r="M133" s="236">
        <v>0</v>
      </c>
      <c r="N133" s="236">
        <v>36.159999999999997</v>
      </c>
      <c r="O133" s="236">
        <v>-197.24</v>
      </c>
      <c r="P133" s="236">
        <v>-80.956000000000003</v>
      </c>
      <c r="Q133" s="236">
        <v>-223.28050523475889</v>
      </c>
      <c r="R133" s="236">
        <v>-172.85564898481047</v>
      </c>
      <c r="S133" s="83">
        <v>-49.364638541633191</v>
      </c>
      <c r="T133" s="83">
        <v>-130.99791858783834</v>
      </c>
      <c r="U133" s="83">
        <v>0</v>
      </c>
      <c r="V133" s="83">
        <v>-248.04499999999999</v>
      </c>
      <c r="W133" s="83">
        <v>-28.766999999999999</v>
      </c>
      <c r="X133" s="83">
        <v>0</v>
      </c>
      <c r="Y133" s="83">
        <v>-441.34399999999999</v>
      </c>
      <c r="Z133" s="83">
        <v>-252.59399999999999</v>
      </c>
      <c r="AA133" s="83">
        <v>-404.245</v>
      </c>
      <c r="AB133" s="83">
        <v>-471.94900000000001</v>
      </c>
      <c r="AC133" s="83">
        <v>-256.90485029000001</v>
      </c>
      <c r="AD133" s="83">
        <v>-37.355370209999982</v>
      </c>
      <c r="AE133" s="83">
        <v>-411.79352829000004</v>
      </c>
      <c r="AF133" s="83">
        <v>-291.96643342000004</v>
      </c>
      <c r="AG133" s="83">
        <v>-291.91431602999995</v>
      </c>
      <c r="AH133" s="83">
        <v>-63.516074869999997</v>
      </c>
      <c r="AI133" s="83">
        <v>-80.573960989999989</v>
      </c>
      <c r="AJ133" s="83">
        <v>-545.16128903000106</v>
      </c>
      <c r="AK133" s="83">
        <v>-270.96689487999998</v>
      </c>
      <c r="AL133" s="83">
        <v>-60.58870168</v>
      </c>
      <c r="AM133" s="83">
        <v>-155.65425463999986</v>
      </c>
      <c r="AN133" s="83">
        <v>-623.55167027999948</v>
      </c>
      <c r="AO133" s="83">
        <v>-192.16385468999977</v>
      </c>
    </row>
    <row r="134" spans="1:41" ht="20.25" customHeight="1">
      <c r="A134" s="57" t="s">
        <v>150</v>
      </c>
      <c r="B134" s="236">
        <v>3.1120000000000001</v>
      </c>
      <c r="C134" s="236">
        <v>-11.83</v>
      </c>
      <c r="D134" s="236">
        <v>2.0920000000000001</v>
      </c>
      <c r="E134" s="236">
        <v>-28.669</v>
      </c>
      <c r="F134" s="236">
        <v>17.048999999999999</v>
      </c>
      <c r="G134" s="236">
        <v>-11.507</v>
      </c>
      <c r="H134" s="236">
        <v>-27.631</v>
      </c>
      <c r="I134" s="236">
        <v>-71.802999999999997</v>
      </c>
      <c r="J134" s="236">
        <v>-58.557000000000002</v>
      </c>
      <c r="K134" s="236">
        <v>16.925999999999998</v>
      </c>
      <c r="L134" s="236">
        <v>-55.968000000000004</v>
      </c>
      <c r="M134" s="236">
        <v>11.163</v>
      </c>
      <c r="N134" s="236">
        <v>5.1459999999999999</v>
      </c>
      <c r="O134" s="236">
        <v>1.4E-2</v>
      </c>
      <c r="P134" s="236">
        <v>1.762</v>
      </c>
      <c r="Q134" s="236">
        <v>2.052</v>
      </c>
      <c r="R134" s="236">
        <v>2.7529999999999997</v>
      </c>
      <c r="S134" s="83">
        <v>2.5809999999999995</v>
      </c>
      <c r="T134" s="83">
        <v>2.1570000000000009</v>
      </c>
      <c r="U134" s="83">
        <v>1.2809999999999999</v>
      </c>
      <c r="V134" s="83">
        <v>1.3779999999999999</v>
      </c>
      <c r="W134" s="83">
        <v>0.10299999999999999</v>
      </c>
      <c r="X134" s="83">
        <v>2.3216500600000001</v>
      </c>
      <c r="Y134" s="83">
        <v>2.0169999999999999</v>
      </c>
      <c r="Z134" s="83">
        <v>1.5858618000000002</v>
      </c>
      <c r="AA134" s="83">
        <v>2.2531381999999995</v>
      </c>
      <c r="AB134" s="83">
        <v>8.9685348199999986</v>
      </c>
      <c r="AC134" s="83">
        <v>1.6208941599999998</v>
      </c>
      <c r="AD134" s="83">
        <v>18.813752079999997</v>
      </c>
      <c r="AE134" s="83">
        <v>14.530904940000001</v>
      </c>
      <c r="AF134" s="83">
        <v>8.1756375400000003</v>
      </c>
      <c r="AG134" s="83">
        <v>1.2538510200000001</v>
      </c>
      <c r="AH134" s="83">
        <v>4.5667138499999993</v>
      </c>
      <c r="AI134" s="83">
        <v>3.0118097199999996</v>
      </c>
      <c r="AJ134" s="83">
        <v>21.08246084</v>
      </c>
      <c r="AK134" s="83">
        <v>5.8590153699999998</v>
      </c>
      <c r="AL134" s="83">
        <v>2.3048892800000003</v>
      </c>
      <c r="AM134" s="83">
        <v>9.7095550999999993</v>
      </c>
      <c r="AN134" s="83">
        <v>22.625864170000003</v>
      </c>
      <c r="AO134" s="83">
        <v>1.7808315299999999</v>
      </c>
    </row>
    <row r="135" spans="1:41">
      <c r="A135" s="57" t="s">
        <v>53</v>
      </c>
      <c r="B135" s="236">
        <v>-0.70599999999999996</v>
      </c>
      <c r="C135" s="236">
        <v>104.42</v>
      </c>
      <c r="D135" s="236">
        <v>16.408000000000001</v>
      </c>
      <c r="E135" s="236">
        <v>208.94900000000001</v>
      </c>
      <c r="F135" s="236">
        <v>1197.7719999999999</v>
      </c>
      <c r="G135" s="236">
        <v>-277.71800000000002</v>
      </c>
      <c r="H135" s="236">
        <v>69.725999999999999</v>
      </c>
      <c r="I135" s="236">
        <v>-27.021999999999935</v>
      </c>
      <c r="J135" s="236">
        <v>-164.63300000000001</v>
      </c>
      <c r="K135" s="236">
        <v>0</v>
      </c>
      <c r="L135" s="236">
        <v>0</v>
      </c>
      <c r="M135" s="236">
        <v>164.63300000000001</v>
      </c>
      <c r="N135" s="236">
        <v>0</v>
      </c>
      <c r="O135" s="236">
        <v>0</v>
      </c>
      <c r="P135" s="236">
        <v>0</v>
      </c>
      <c r="Q135" s="236">
        <v>0</v>
      </c>
      <c r="R135" s="236">
        <v>0</v>
      </c>
      <c r="S135" s="83">
        <v>0</v>
      </c>
      <c r="T135" s="83">
        <v>-15</v>
      </c>
      <c r="U135" s="83">
        <v>0</v>
      </c>
      <c r="V135" s="83">
        <v>0</v>
      </c>
      <c r="W135" s="83">
        <v>0</v>
      </c>
      <c r="X135" s="83">
        <v>0</v>
      </c>
      <c r="Y135" s="83">
        <v>0</v>
      </c>
      <c r="Z135" s="83">
        <v>0</v>
      </c>
      <c r="AA135" s="83">
        <v>0</v>
      </c>
      <c r="AB135" s="83">
        <v>0</v>
      </c>
      <c r="AC135" s="83"/>
      <c r="AD135" s="83"/>
      <c r="AE135" s="83"/>
      <c r="AF135" s="83"/>
      <c r="AG135" s="434"/>
      <c r="AH135" s="83"/>
      <c r="AI135" s="83"/>
      <c r="AJ135" s="83"/>
      <c r="AK135" s="83"/>
      <c r="AL135" s="83"/>
      <c r="AM135" s="83"/>
      <c r="AN135" s="83"/>
      <c r="AO135" s="83"/>
    </row>
    <row r="136" spans="1:41" ht="17.25" customHeight="1">
      <c r="A136" s="57" t="s">
        <v>78</v>
      </c>
      <c r="B136" s="236">
        <v>1.744</v>
      </c>
      <c r="C136" s="236">
        <v>-10.7</v>
      </c>
      <c r="D136" s="236">
        <v>8.032</v>
      </c>
      <c r="E136" s="236">
        <v>5.9210000000000003</v>
      </c>
      <c r="F136" s="236">
        <v>3.1080000000000001</v>
      </c>
      <c r="G136" s="236">
        <v>23.672999999999998</v>
      </c>
      <c r="H136" s="236">
        <v>12.974</v>
      </c>
      <c r="I136" s="236">
        <v>-0.79899999999999238</v>
      </c>
      <c r="J136" s="236">
        <v>8.4979999999999993</v>
      </c>
      <c r="K136" s="236">
        <v>0</v>
      </c>
      <c r="L136" s="236">
        <v>0</v>
      </c>
      <c r="M136" s="236">
        <v>-8.4979999999999993</v>
      </c>
      <c r="N136" s="236">
        <v>0</v>
      </c>
      <c r="O136" s="236">
        <v>0</v>
      </c>
      <c r="P136" s="236">
        <v>0</v>
      </c>
      <c r="Q136" s="236">
        <v>0</v>
      </c>
      <c r="R136" s="236">
        <v>0</v>
      </c>
      <c r="S136" s="83">
        <v>-6.6310000000000002</v>
      </c>
      <c r="T136" s="83">
        <v>6.6310000000000002</v>
      </c>
      <c r="U136" s="83">
        <v>0</v>
      </c>
      <c r="V136" s="83">
        <v>0</v>
      </c>
      <c r="W136" s="83">
        <v>0</v>
      </c>
      <c r="X136" s="83">
        <v>0</v>
      </c>
      <c r="Y136" s="83">
        <v>0</v>
      </c>
      <c r="Z136" s="83">
        <v>0</v>
      </c>
      <c r="AA136" s="83">
        <v>0</v>
      </c>
      <c r="AB136" s="83">
        <v>0</v>
      </c>
      <c r="AC136" s="83"/>
      <c r="AD136" s="83"/>
      <c r="AE136" s="83"/>
      <c r="AF136" s="83"/>
      <c r="AG136" s="434"/>
      <c r="AH136" s="83"/>
      <c r="AI136" s="83"/>
      <c r="AJ136" s="83"/>
      <c r="AK136" s="83"/>
      <c r="AL136" s="83"/>
      <c r="AM136" s="83"/>
      <c r="AN136" s="83"/>
      <c r="AO136" s="83"/>
    </row>
    <row r="137" spans="1:41" ht="17.25" customHeight="1">
      <c r="A137" s="57" t="s">
        <v>71</v>
      </c>
      <c r="B137" s="236">
        <v>0</v>
      </c>
      <c r="C137" s="236">
        <v>0</v>
      </c>
      <c r="D137" s="236">
        <v>0</v>
      </c>
      <c r="E137" s="236">
        <v>0</v>
      </c>
      <c r="F137" s="236">
        <v>0</v>
      </c>
      <c r="G137" s="236">
        <v>0</v>
      </c>
      <c r="H137" s="236">
        <v>0</v>
      </c>
      <c r="I137" s="236">
        <v>0</v>
      </c>
      <c r="J137" s="236">
        <v>0</v>
      </c>
      <c r="K137" s="236">
        <v>34.523000000000003</v>
      </c>
      <c r="L137" s="236">
        <v>-1.2450000000000001</v>
      </c>
      <c r="M137" s="236">
        <v>17.806999999999999</v>
      </c>
      <c r="N137" s="236">
        <v>25.085000000000001</v>
      </c>
      <c r="O137" s="236">
        <v>42.414999999999999</v>
      </c>
      <c r="P137" s="236">
        <v>13.444000000000001</v>
      </c>
      <c r="Q137" s="236">
        <v>18.216293839999999</v>
      </c>
      <c r="R137" s="236">
        <v>7.6037061599999989</v>
      </c>
      <c r="S137" s="83">
        <v>13.910000000000007</v>
      </c>
      <c r="T137" s="83">
        <v>9.7569999999999908</v>
      </c>
      <c r="U137" s="83">
        <v>8.89</v>
      </c>
      <c r="V137" s="83">
        <v>8.9789999999999992</v>
      </c>
      <c r="W137" s="83">
        <v>14.430999999999999</v>
      </c>
      <c r="X137" s="83">
        <v>10.86235958</v>
      </c>
      <c r="Y137" s="83">
        <v>18.812999999999999</v>
      </c>
      <c r="Z137" s="83">
        <v>22.20476618</v>
      </c>
      <c r="AA137" s="83">
        <v>20.232233820000005</v>
      </c>
      <c r="AB137" s="83">
        <v>16.702760810000001</v>
      </c>
      <c r="AC137" s="83">
        <v>4.4343207500000004</v>
      </c>
      <c r="AD137" s="83">
        <v>4.7846025899999995</v>
      </c>
      <c r="AE137" s="83">
        <v>13.429396710000001</v>
      </c>
      <c r="AF137" s="83">
        <v>93.902701610000008</v>
      </c>
      <c r="AG137" s="83">
        <v>10.30172514</v>
      </c>
      <c r="AH137" s="83">
        <v>3.6712748100000021</v>
      </c>
      <c r="AI137" s="83">
        <v>14.718</v>
      </c>
      <c r="AJ137" s="83">
        <v>5.8550090199999989</v>
      </c>
      <c r="AK137" s="83">
        <v>23.238</v>
      </c>
      <c r="AL137" s="83">
        <v>2.0049999999999999</v>
      </c>
      <c r="AM137" s="83">
        <v>4.7359220099999986</v>
      </c>
      <c r="AN137" s="83">
        <v>-0.23183069999999972</v>
      </c>
      <c r="AO137" s="83">
        <v>6.9453235700000002</v>
      </c>
    </row>
    <row r="138" spans="1:41" ht="17.25" customHeight="1">
      <c r="A138" s="57" t="s">
        <v>151</v>
      </c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>
        <v>0</v>
      </c>
      <c r="R138" s="236">
        <v>0</v>
      </c>
      <c r="S138" s="83">
        <v>0</v>
      </c>
      <c r="T138" s="83">
        <v>-23.38</v>
      </c>
      <c r="U138" s="83">
        <v>0</v>
      </c>
      <c r="V138" s="83">
        <v>0</v>
      </c>
      <c r="W138" s="83">
        <v>0</v>
      </c>
      <c r="X138" s="83">
        <v>-36.581000000000003</v>
      </c>
      <c r="Y138" s="83">
        <v>0</v>
      </c>
      <c r="Z138" s="83">
        <v>0</v>
      </c>
      <c r="AA138" s="83">
        <v>0</v>
      </c>
      <c r="AB138" s="83">
        <v>0</v>
      </c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</row>
    <row r="139" spans="1:41">
      <c r="A139" s="57" t="s">
        <v>89</v>
      </c>
      <c r="B139" s="236">
        <v>166.976</v>
      </c>
      <c r="C139" s="236">
        <v>-62.23</v>
      </c>
      <c r="D139" s="236">
        <v>53.177999999999997</v>
      </c>
      <c r="E139" s="236">
        <v>80.558000000000007</v>
      </c>
      <c r="F139" s="236">
        <v>-33.683999999999997</v>
      </c>
      <c r="G139" s="236">
        <v>562.29899999999998</v>
      </c>
      <c r="H139" s="236">
        <v>126.56100000000001</v>
      </c>
      <c r="I139" s="236">
        <v>-20.043000000000006</v>
      </c>
      <c r="J139" s="236">
        <v>394.49200000000002</v>
      </c>
      <c r="K139" s="236">
        <v>-70.989000000000004</v>
      </c>
      <c r="L139" s="236">
        <v>156.35499999999999</v>
      </c>
      <c r="M139" s="236">
        <v>169.62899999999999</v>
      </c>
      <c r="N139" s="236">
        <v>357.48399999999998</v>
      </c>
      <c r="O139" s="236">
        <v>79.929000000000002</v>
      </c>
      <c r="P139" s="236">
        <v>376.49599999999998</v>
      </c>
      <c r="Q139" s="236">
        <v>130.45098763000001</v>
      </c>
      <c r="R139" s="236">
        <v>218.07742848000001</v>
      </c>
      <c r="S139" s="83">
        <v>319.59600781999995</v>
      </c>
      <c r="T139" s="83">
        <v>322.62485875999994</v>
      </c>
      <c r="U139" s="83">
        <v>327.00549731000001</v>
      </c>
      <c r="V139" s="83">
        <v>302.63891161999999</v>
      </c>
      <c r="W139" s="83">
        <v>268.99859107000003</v>
      </c>
      <c r="X139" s="83">
        <v>435.80599999999998</v>
      </c>
      <c r="Y139" s="83">
        <v>527.12910364000004</v>
      </c>
      <c r="Z139" s="83">
        <v>289.8638963599999</v>
      </c>
      <c r="AA139" s="83">
        <v>398.4714408699989</v>
      </c>
      <c r="AB139" s="83">
        <v>364.92426043999797</v>
      </c>
      <c r="AC139" s="83">
        <v>226.46474147000001</v>
      </c>
      <c r="AD139" s="83">
        <v>319.96854610999998</v>
      </c>
      <c r="AE139" s="83">
        <v>74.101694440000003</v>
      </c>
      <c r="AF139" s="83">
        <v>538.66581123999993</v>
      </c>
      <c r="AG139" s="83">
        <v>142.66</v>
      </c>
      <c r="AH139" s="83">
        <v>415.49099999999999</v>
      </c>
      <c r="AI139" s="83">
        <v>271.988</v>
      </c>
      <c r="AJ139" s="83">
        <v>-266.36197535999997</v>
      </c>
      <c r="AK139" s="83">
        <v>170.44399999999999</v>
      </c>
      <c r="AL139" s="83">
        <v>1.915</v>
      </c>
      <c r="AM139" s="83">
        <v>166.58241998</v>
      </c>
      <c r="AN139" s="83">
        <v>169.44944816000003</v>
      </c>
      <c r="AO139" s="83">
        <v>659.77456330999996</v>
      </c>
    </row>
    <row r="140" spans="1:41">
      <c r="A140" s="57" t="s">
        <v>152</v>
      </c>
      <c r="B140" s="236">
        <v>0</v>
      </c>
      <c r="C140" s="236">
        <v>0</v>
      </c>
      <c r="D140" s="236">
        <v>0</v>
      </c>
      <c r="E140" s="236">
        <v>0</v>
      </c>
      <c r="F140" s="236">
        <v>-3315.1190000000001</v>
      </c>
      <c r="G140" s="236">
        <v>18.16</v>
      </c>
      <c r="H140" s="236">
        <v>0</v>
      </c>
      <c r="I140" s="236">
        <v>198.46499999999969</v>
      </c>
      <c r="J140" s="236">
        <v>0</v>
      </c>
      <c r="K140" s="236">
        <v>0</v>
      </c>
      <c r="L140" s="236">
        <v>0</v>
      </c>
      <c r="M140" s="236">
        <v>0</v>
      </c>
      <c r="N140" s="236">
        <v>0</v>
      </c>
      <c r="O140" s="236">
        <v>0</v>
      </c>
      <c r="P140" s="236">
        <v>0</v>
      </c>
      <c r="Q140" s="236">
        <v>0</v>
      </c>
      <c r="R140" s="236">
        <v>0</v>
      </c>
      <c r="S140" s="83">
        <v>0</v>
      </c>
      <c r="T140" s="83">
        <v>0</v>
      </c>
      <c r="U140" s="83">
        <v>0</v>
      </c>
      <c r="V140" s="83">
        <v>0</v>
      </c>
      <c r="W140" s="83">
        <v>0</v>
      </c>
      <c r="X140" s="83">
        <v>0</v>
      </c>
      <c r="Y140" s="83">
        <v>0</v>
      </c>
      <c r="Z140" s="83">
        <v>0</v>
      </c>
      <c r="AA140" s="83">
        <v>0</v>
      </c>
      <c r="AB140" s="83">
        <v>0</v>
      </c>
      <c r="AC140" s="83"/>
      <c r="AD140" s="83"/>
      <c r="AE140" s="83"/>
      <c r="AF140" s="83"/>
      <c r="AG140" s="434"/>
      <c r="AH140" s="83"/>
      <c r="AI140" s="83"/>
      <c r="AJ140" s="83"/>
      <c r="AK140" s="83"/>
      <c r="AL140" s="83"/>
      <c r="AM140" s="83"/>
      <c r="AN140" s="83"/>
      <c r="AO140" s="83"/>
    </row>
    <row r="141" spans="1:41" ht="21" customHeight="1">
      <c r="A141" s="57" t="s">
        <v>153</v>
      </c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>
        <v>0</v>
      </c>
      <c r="R141" s="236">
        <v>0</v>
      </c>
      <c r="S141" s="83">
        <v>0</v>
      </c>
      <c r="T141" s="83">
        <v>-34.555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Z141" s="83">
        <v>0</v>
      </c>
      <c r="AA141" s="83">
        <v>0</v>
      </c>
      <c r="AB141" s="83">
        <v>0</v>
      </c>
      <c r="AC141" s="83"/>
      <c r="AD141" s="83"/>
      <c r="AE141" s="83"/>
      <c r="AF141" s="83"/>
      <c r="AG141" s="434"/>
      <c r="AH141" s="83"/>
      <c r="AI141" s="83"/>
      <c r="AJ141" s="83"/>
      <c r="AK141" s="83"/>
      <c r="AL141" s="83"/>
      <c r="AM141" s="83"/>
      <c r="AN141" s="83"/>
      <c r="AO141" s="83"/>
    </row>
    <row r="142" spans="1:41">
      <c r="A142" s="57" t="s">
        <v>154</v>
      </c>
      <c r="B142" s="236">
        <v>0</v>
      </c>
      <c r="C142" s="236">
        <v>0</v>
      </c>
      <c r="D142" s="236">
        <v>0.68400000000000005</v>
      </c>
      <c r="E142" s="236">
        <v>2.2770000000000001</v>
      </c>
      <c r="F142" s="236">
        <v>0</v>
      </c>
      <c r="G142" s="236">
        <v>0</v>
      </c>
      <c r="H142" s="236">
        <v>4.8</v>
      </c>
      <c r="I142" s="236">
        <v>6.0000000000000009</v>
      </c>
      <c r="J142" s="236">
        <v>3.323</v>
      </c>
      <c r="K142" s="236">
        <v>3.3239999999999998</v>
      </c>
      <c r="L142" s="236">
        <v>3.3239999999999998</v>
      </c>
      <c r="M142" s="236">
        <v>3.3239999999999998</v>
      </c>
      <c r="N142" s="236">
        <v>2.1520000000000001</v>
      </c>
      <c r="O142" s="236">
        <v>2.153</v>
      </c>
      <c r="P142" s="236">
        <v>2.29</v>
      </c>
      <c r="Q142" s="236">
        <v>2.5630000000000002</v>
      </c>
      <c r="R142" s="236">
        <v>2.5630000000000002</v>
      </c>
      <c r="S142" s="83">
        <v>2.5629999999999997</v>
      </c>
      <c r="T142" s="83">
        <v>5.0630000000000006</v>
      </c>
      <c r="U142" s="83">
        <v>2.7429999999999999</v>
      </c>
      <c r="V142" s="83">
        <v>2.7429999999999999</v>
      </c>
      <c r="W142" s="83">
        <v>2.7429999999999999</v>
      </c>
      <c r="X142" s="83">
        <v>3.0515100799999999</v>
      </c>
      <c r="Y142" s="83">
        <v>2.1269999999999998</v>
      </c>
      <c r="Z142" s="83">
        <v>2.1259999999999999</v>
      </c>
      <c r="AA142" s="83">
        <v>2.1239999999999997</v>
      </c>
      <c r="AB142" s="83">
        <v>1.99</v>
      </c>
      <c r="AC142" s="83">
        <v>1.4933062399999999</v>
      </c>
      <c r="AD142" s="83">
        <v>1.9950923400000002</v>
      </c>
      <c r="AE142" s="83">
        <v>3.2850597699999997</v>
      </c>
      <c r="AF142" s="83">
        <v>3.1150859100000003</v>
      </c>
      <c r="AG142" s="434">
        <v>2.0946433899999999</v>
      </c>
      <c r="AH142" s="83">
        <v>2.2698837600000008</v>
      </c>
      <c r="AI142" s="83">
        <v>1.58622796</v>
      </c>
      <c r="AJ142" s="83">
        <v>2.5702008899999997</v>
      </c>
      <c r="AK142" s="83">
        <v>2.4884189399999999</v>
      </c>
      <c r="AL142" s="83">
        <v>2.4884189399999999</v>
      </c>
      <c r="AM142" s="83">
        <v>26.486712670000003</v>
      </c>
      <c r="AN142" s="83">
        <v>12.68847691</v>
      </c>
      <c r="AO142" s="83">
        <v>3.1449881200000003</v>
      </c>
    </row>
    <row r="143" spans="1:41">
      <c r="A143" s="57" t="s">
        <v>155</v>
      </c>
      <c r="B143" s="236">
        <v>0</v>
      </c>
      <c r="C143" s="236">
        <v>0</v>
      </c>
      <c r="D143" s="236">
        <v>0</v>
      </c>
      <c r="E143" s="236">
        <v>0</v>
      </c>
      <c r="F143" s="236">
        <v>0</v>
      </c>
      <c r="G143" s="236">
        <v>0</v>
      </c>
      <c r="H143" s="236">
        <v>0</v>
      </c>
      <c r="I143" s="236">
        <v>0</v>
      </c>
      <c r="J143" s="236">
        <v>0</v>
      </c>
      <c r="K143" s="236">
        <v>0</v>
      </c>
      <c r="L143" s="236">
        <v>-85.915000000000006</v>
      </c>
      <c r="M143" s="236">
        <v>-52.860999999999997</v>
      </c>
      <c r="N143" s="236">
        <v>-7.665</v>
      </c>
      <c r="O143" s="236">
        <v>-45.448999999999998</v>
      </c>
      <c r="P143" s="236">
        <v>-72.209999999999994</v>
      </c>
      <c r="Q143" s="236">
        <v>-4.1975999999976921E-4</v>
      </c>
      <c r="R143" s="236">
        <v>1.0000000000047748E-3</v>
      </c>
      <c r="S143" s="83">
        <v>-8.861800000090625E-4</v>
      </c>
      <c r="T143" s="83">
        <v>1.0000000000047748E-3</v>
      </c>
      <c r="U143" s="83">
        <v>2.8299999999958914E-4</v>
      </c>
      <c r="V143" s="83">
        <v>5.8400000018110632E-6</v>
      </c>
      <c r="W143" s="83">
        <v>7.1115999999999996E-4</v>
      </c>
      <c r="X143" s="83">
        <v>0</v>
      </c>
      <c r="Y143" s="83">
        <v>0</v>
      </c>
      <c r="Z143" s="83">
        <v>0</v>
      </c>
      <c r="AA143" s="83">
        <v>0</v>
      </c>
      <c r="AB143" s="83">
        <v>0</v>
      </c>
      <c r="AC143" s="83">
        <v>0</v>
      </c>
      <c r="AD143" s="83"/>
      <c r="AE143" s="83"/>
      <c r="AF143" s="83"/>
      <c r="AG143" s="434"/>
      <c r="AH143" s="83"/>
      <c r="AI143" s="83"/>
      <c r="AJ143" s="83"/>
      <c r="AK143" s="83"/>
      <c r="AL143" s="83"/>
      <c r="AM143" s="83"/>
      <c r="AN143" s="83"/>
      <c r="AO143" s="83"/>
    </row>
    <row r="144" spans="1:41">
      <c r="A144" s="57" t="s">
        <v>156</v>
      </c>
      <c r="B144" s="236">
        <v>0</v>
      </c>
      <c r="C144" s="236">
        <v>0</v>
      </c>
      <c r="D144" s="236">
        <v>0</v>
      </c>
      <c r="E144" s="236">
        <v>0</v>
      </c>
      <c r="F144" s="236">
        <v>0</v>
      </c>
      <c r="G144" s="236">
        <v>0</v>
      </c>
      <c r="H144" s="236">
        <v>0</v>
      </c>
      <c r="I144" s="236">
        <v>0</v>
      </c>
      <c r="J144" s="236">
        <v>0</v>
      </c>
      <c r="K144" s="236">
        <v>0</v>
      </c>
      <c r="L144" s="236">
        <v>0</v>
      </c>
      <c r="M144" s="236">
        <v>0</v>
      </c>
      <c r="N144" s="236">
        <v>0</v>
      </c>
      <c r="O144" s="236">
        <v>0</v>
      </c>
      <c r="P144" s="236">
        <v>0</v>
      </c>
      <c r="Q144" s="236">
        <v>0</v>
      </c>
      <c r="R144" s="236">
        <v>0</v>
      </c>
      <c r="S144" s="83">
        <v>0</v>
      </c>
      <c r="T144" s="83">
        <v>0</v>
      </c>
      <c r="U144" s="83">
        <v>0</v>
      </c>
      <c r="V144" s="83">
        <v>0</v>
      </c>
      <c r="W144" s="83">
        <v>0</v>
      </c>
      <c r="X144" s="83">
        <v>0</v>
      </c>
      <c r="Y144" s="83">
        <v>0</v>
      </c>
      <c r="Z144" s="83">
        <v>0</v>
      </c>
      <c r="AA144" s="83">
        <v>0</v>
      </c>
      <c r="AB144" s="83">
        <v>0</v>
      </c>
      <c r="AC144" s="83">
        <v>0</v>
      </c>
      <c r="AD144" s="83"/>
      <c r="AE144" s="83"/>
      <c r="AF144" s="83"/>
      <c r="AG144" s="434"/>
      <c r="AH144" s="83"/>
      <c r="AI144" s="83"/>
      <c r="AJ144" s="83"/>
      <c r="AK144" s="83"/>
      <c r="AL144" s="83"/>
      <c r="AM144" s="83"/>
      <c r="AN144" s="83"/>
      <c r="AO144" s="83"/>
    </row>
    <row r="145" spans="1:42">
      <c r="A145" s="57" t="s">
        <v>157</v>
      </c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>
        <v>0</v>
      </c>
      <c r="R145" s="236">
        <v>0</v>
      </c>
      <c r="S145" s="83">
        <v>0</v>
      </c>
      <c r="T145" s="83">
        <v>0</v>
      </c>
      <c r="U145" s="83">
        <v>0</v>
      </c>
      <c r="V145" s="83">
        <v>0</v>
      </c>
      <c r="W145" s="83">
        <v>0</v>
      </c>
      <c r="X145" s="83">
        <v>-297.20299999999997</v>
      </c>
      <c r="Y145" s="83">
        <v>0</v>
      </c>
      <c r="Z145" s="83">
        <v>0</v>
      </c>
      <c r="AA145" s="83">
        <v>0</v>
      </c>
      <c r="AB145" s="83">
        <v>0</v>
      </c>
      <c r="AC145" s="83"/>
      <c r="AD145" s="83"/>
      <c r="AE145" s="83"/>
      <c r="AF145" s="83"/>
      <c r="AG145" s="434"/>
      <c r="AH145" s="83"/>
      <c r="AI145" s="83"/>
      <c r="AJ145" s="83"/>
      <c r="AK145" s="83"/>
      <c r="AL145" s="83"/>
      <c r="AM145" s="83"/>
      <c r="AN145" s="83"/>
      <c r="AO145" s="83"/>
    </row>
    <row r="146" spans="1:42">
      <c r="A146" s="57" t="s">
        <v>91</v>
      </c>
      <c r="B146" s="236">
        <v>19.422999999999998</v>
      </c>
      <c r="C146" s="236">
        <v>-16.22</v>
      </c>
      <c r="D146" s="236">
        <v>-1.633</v>
      </c>
      <c r="E146" s="236">
        <v>3.0129999999999999</v>
      </c>
      <c r="F146" s="236">
        <v>5.1820000000000004</v>
      </c>
      <c r="G146" s="236">
        <v>-5.1859999999999999</v>
      </c>
      <c r="H146" s="236">
        <v>0</v>
      </c>
      <c r="I146" s="236">
        <v>-5.7050000000000001</v>
      </c>
      <c r="J146" s="236">
        <v>0.64500000000000002</v>
      </c>
      <c r="K146" s="236">
        <v>12.775</v>
      </c>
      <c r="L146" s="236">
        <v>36.591999999999999</v>
      </c>
      <c r="M146" s="236">
        <v>-6.1459999999999999</v>
      </c>
      <c r="N146" s="236">
        <v>10.773</v>
      </c>
      <c r="O146" s="236">
        <v>39.283999999999999</v>
      </c>
      <c r="P146" s="236">
        <v>-6.15</v>
      </c>
      <c r="Q146" s="236">
        <v>16.27216069</v>
      </c>
      <c r="R146" s="236">
        <v>41.293428793500006</v>
      </c>
      <c r="S146" s="83">
        <v>10.199638289999996</v>
      </c>
      <c r="T146" s="83">
        <v>30.771265219999997</v>
      </c>
      <c r="U146" s="83">
        <v>17.765018519999998</v>
      </c>
      <c r="V146" s="83">
        <v>17.62104798</v>
      </c>
      <c r="W146" s="83">
        <v>31.243933500000001</v>
      </c>
      <c r="X146" s="83">
        <v>46.079404439999998</v>
      </c>
      <c r="Y146" s="83">
        <v>15.462</v>
      </c>
      <c r="Z146" s="83">
        <v>16.290125060000108</v>
      </c>
      <c r="AA146" s="83">
        <v>23.518611109999995</v>
      </c>
      <c r="AB146" s="83">
        <v>58.153124690000013</v>
      </c>
      <c r="AC146" s="83">
        <v>24.064270029999989</v>
      </c>
      <c r="AD146" s="83">
        <v>23.007545769999979</v>
      </c>
      <c r="AE146" s="83">
        <v>26.783174349999967</v>
      </c>
      <c r="AF146" s="83">
        <v>-995.25551713000004</v>
      </c>
      <c r="AG146" s="83">
        <v>14.899292030000943</v>
      </c>
      <c r="AH146" s="83">
        <v>16.292086580000081</v>
      </c>
      <c r="AI146" s="83">
        <v>36.550704620006968</v>
      </c>
      <c r="AJ146" s="83">
        <v>-1000.4819379699998</v>
      </c>
      <c r="AK146" s="83">
        <v>-87.363772980001542</v>
      </c>
      <c r="AL146" s="83">
        <v>-26.155098119999927</v>
      </c>
      <c r="AM146" s="83">
        <v>-428.93212336999994</v>
      </c>
      <c r="AN146" s="83">
        <v>95.897758479999965</v>
      </c>
      <c r="AO146" s="83">
        <v>69.713175299999989</v>
      </c>
      <c r="AP146" s="222"/>
    </row>
    <row r="147" spans="1:42">
      <c r="A147" s="81" t="s">
        <v>158</v>
      </c>
      <c r="B147" s="237"/>
      <c r="C147" s="237"/>
      <c r="D147" s="237"/>
      <c r="E147" s="237"/>
      <c r="F147" s="237"/>
      <c r="G147" s="237"/>
      <c r="H147" s="237"/>
      <c r="I147" s="237"/>
      <c r="J147" s="238"/>
      <c r="K147" s="238"/>
      <c r="L147" s="238"/>
      <c r="M147" s="238"/>
      <c r="N147" s="238"/>
      <c r="O147" s="238"/>
      <c r="P147" s="236"/>
      <c r="Q147" s="238"/>
      <c r="R147" s="238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</row>
    <row r="148" spans="1:42">
      <c r="A148" s="57" t="s">
        <v>42</v>
      </c>
      <c r="B148" s="236">
        <v>153.25700000000001</v>
      </c>
      <c r="C148" s="236">
        <v>-153.37799999999999</v>
      </c>
      <c r="D148" s="236">
        <v>135.50399999999999</v>
      </c>
      <c r="E148" s="236">
        <v>29.31</v>
      </c>
      <c r="F148" s="236">
        <v>-123.256</v>
      </c>
      <c r="G148" s="236">
        <v>-105.55200000000001</v>
      </c>
      <c r="H148" s="236">
        <v>-38.567999999999998</v>
      </c>
      <c r="I148" s="236">
        <v>-93.771000000000015</v>
      </c>
      <c r="J148" s="236">
        <v>-68.653999999999996</v>
      </c>
      <c r="K148" s="236">
        <v>-13.871</v>
      </c>
      <c r="L148" s="236">
        <v>-133.29499999999999</v>
      </c>
      <c r="M148" s="236">
        <v>53.456000000000003</v>
      </c>
      <c r="N148" s="236">
        <v>-159.774</v>
      </c>
      <c r="O148" s="236">
        <v>-4.2949999999999999</v>
      </c>
      <c r="P148" s="236">
        <v>-90.167000000000002</v>
      </c>
      <c r="Q148" s="236">
        <v>-16.195826459999999</v>
      </c>
      <c r="R148" s="236">
        <v>-42.235830310000004</v>
      </c>
      <c r="S148" s="83">
        <v>8.7027577400000204</v>
      </c>
      <c r="T148" s="83">
        <v>-124.80202028000001</v>
      </c>
      <c r="U148" s="83">
        <v>43.950795380000002</v>
      </c>
      <c r="V148" s="83">
        <v>-47.76859237</v>
      </c>
      <c r="W148" s="83">
        <v>-10.49120301</v>
      </c>
      <c r="X148" s="83">
        <v>93.20568695</v>
      </c>
      <c r="Y148" s="83">
        <v>24.256</v>
      </c>
      <c r="Z148" s="83">
        <v>-83.718004250000007</v>
      </c>
      <c r="AA148" s="83">
        <v>-6.8229957500000005</v>
      </c>
      <c r="AB148" s="83">
        <v>42.380452160000011</v>
      </c>
      <c r="AC148" s="83">
        <v>9.619463470000003</v>
      </c>
      <c r="AD148" s="83">
        <v>-155.08846826999999</v>
      </c>
      <c r="AE148" s="83">
        <v>-28.696409660000004</v>
      </c>
      <c r="AF148" s="83">
        <v>-20.00727449</v>
      </c>
      <c r="AG148" s="83">
        <v>-34.682000000000002</v>
      </c>
      <c r="AH148" s="83">
        <v>-145.73511390000002</v>
      </c>
      <c r="AI148" s="83">
        <v>-92.808739409999987</v>
      </c>
      <c r="AJ148" s="83">
        <v>140.70748504999997</v>
      </c>
      <c r="AK148" s="83">
        <v>-281.21199999999999</v>
      </c>
      <c r="AL148" s="83">
        <v>-147.91694481999997</v>
      </c>
      <c r="AM148" s="85">
        <v>-22.779291600000043</v>
      </c>
      <c r="AN148" s="83">
        <v>171.79550206000002</v>
      </c>
      <c r="AO148" s="83">
        <v>-32.98427985</v>
      </c>
    </row>
    <row r="149" spans="1:42">
      <c r="A149" s="57" t="s">
        <v>100</v>
      </c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>
        <v>-2.1650000000761338E-5</v>
      </c>
      <c r="R149" s="236">
        <v>-64.999488654545459</v>
      </c>
      <c r="S149" s="83">
        <v>-4.5162272728305197E-4</v>
      </c>
      <c r="T149" s="83">
        <v>-104.43318862575757</v>
      </c>
      <c r="U149" s="83">
        <v>-1.7014000000004081E-4</v>
      </c>
      <c r="V149" s="83">
        <v>-8.735999999487376E-5</v>
      </c>
      <c r="W149" s="83">
        <v>-7.4249999999942418E-4</v>
      </c>
      <c r="X149" s="83">
        <v>0</v>
      </c>
      <c r="Y149" s="83">
        <v>15.012</v>
      </c>
      <c r="Z149" s="83">
        <v>0</v>
      </c>
      <c r="AA149" s="83">
        <v>34.515000000000001</v>
      </c>
      <c r="AB149" s="83">
        <v>0</v>
      </c>
      <c r="AC149" s="83">
        <v>0</v>
      </c>
      <c r="AD149" s="83"/>
      <c r="AE149" s="83"/>
      <c r="AF149" s="83"/>
      <c r="AG149" s="83"/>
      <c r="AH149" s="83"/>
      <c r="AI149" s="83"/>
      <c r="AJ149" s="83"/>
      <c r="AK149" s="83"/>
      <c r="AL149" s="83"/>
      <c r="AM149" s="85"/>
      <c r="AN149" s="83"/>
      <c r="AO149" s="83"/>
    </row>
    <row r="150" spans="1:42">
      <c r="A150" s="57" t="s">
        <v>40</v>
      </c>
      <c r="B150" s="236">
        <v>0</v>
      </c>
      <c r="C150" s="236">
        <v>0</v>
      </c>
      <c r="D150" s="236">
        <v>0</v>
      </c>
      <c r="E150" s="236">
        <v>-142.97200000000001</v>
      </c>
      <c r="F150" s="236">
        <v>113.48399999999999</v>
      </c>
      <c r="G150" s="236">
        <v>7.6950000000000003</v>
      </c>
      <c r="H150" s="236">
        <v>-35.511000000000003</v>
      </c>
      <c r="I150" s="236">
        <v>-6.2160000000000082</v>
      </c>
      <c r="J150" s="236">
        <v>-37.485999999999997</v>
      </c>
      <c r="K150" s="236">
        <v>44.685000000000002</v>
      </c>
      <c r="L150" s="236">
        <v>-2.306</v>
      </c>
      <c r="M150" s="236">
        <v>-3.2330000000000001</v>
      </c>
      <c r="N150" s="236">
        <v>18.22</v>
      </c>
      <c r="O150" s="236">
        <v>0</v>
      </c>
      <c r="P150" s="236">
        <v>0</v>
      </c>
      <c r="Q150" s="236">
        <v>0</v>
      </c>
      <c r="R150" s="236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/>
      <c r="AE150" s="83"/>
      <c r="AF150" s="83"/>
      <c r="AG150" s="83"/>
      <c r="AH150" s="83"/>
      <c r="AI150" s="83"/>
      <c r="AJ150" s="83"/>
      <c r="AK150" s="83"/>
      <c r="AL150" s="83"/>
      <c r="AM150" s="85"/>
      <c r="AN150" s="83"/>
      <c r="AO150" s="83"/>
    </row>
    <row r="151" spans="1:42">
      <c r="A151" s="57" t="s">
        <v>44</v>
      </c>
      <c r="B151" s="236">
        <v>-304.02699999999999</v>
      </c>
      <c r="C151" s="236">
        <v>-448.56900000000002</v>
      </c>
      <c r="D151" s="236">
        <v>-112.777</v>
      </c>
      <c r="E151" s="236">
        <v>949.95399999999995</v>
      </c>
      <c r="F151" s="236">
        <v>-326.62799999999999</v>
      </c>
      <c r="G151" s="236">
        <v>-311.81599999999997</v>
      </c>
      <c r="H151" s="236">
        <v>-34.698</v>
      </c>
      <c r="I151" s="236">
        <v>486.36699999999996</v>
      </c>
      <c r="J151" s="236">
        <v>-102.557</v>
      </c>
      <c r="K151" s="236">
        <v>-433.20299999999997</v>
      </c>
      <c r="L151" s="236">
        <v>-126.568</v>
      </c>
      <c r="M151" s="236">
        <v>581.01900000000001</v>
      </c>
      <c r="N151" s="236">
        <v>4.5090000000000003</v>
      </c>
      <c r="O151" s="236">
        <v>-15.425000000000001</v>
      </c>
      <c r="P151" s="236">
        <v>-17.408000000000001</v>
      </c>
      <c r="Q151" s="236">
        <v>41.636000000000003</v>
      </c>
      <c r="R151" s="236">
        <v>-34.016000000000005</v>
      </c>
      <c r="S151" s="83">
        <v>-21.558999999999997</v>
      </c>
      <c r="T151" s="83">
        <v>-26.664000000000001</v>
      </c>
      <c r="U151" s="83">
        <v>34.561999999999998</v>
      </c>
      <c r="V151" s="83">
        <v>-13.909999999999997</v>
      </c>
      <c r="W151" s="83">
        <v>-53.222999999999999</v>
      </c>
      <c r="X151" s="83">
        <v>-41.90780702</v>
      </c>
      <c r="Y151" s="83">
        <v>-13.423</v>
      </c>
      <c r="Z151" s="83">
        <v>-0.21406826999999998</v>
      </c>
      <c r="AA151" s="83">
        <v>34.929068270000002</v>
      </c>
      <c r="AB151" s="83">
        <v>34.623629139999998</v>
      </c>
      <c r="AC151" s="83">
        <v>-5.2727814100000003</v>
      </c>
      <c r="AD151" s="83">
        <v>14.987068349999999</v>
      </c>
      <c r="AE151" s="83">
        <v>-22.121535099999996</v>
      </c>
      <c r="AF151" s="83">
        <v>-35.466607520000004</v>
      </c>
      <c r="AG151" s="83">
        <v>33.488</v>
      </c>
      <c r="AH151" s="83">
        <v>-34.529324029999998</v>
      </c>
      <c r="AI151" s="83">
        <v>-57.826000000000001</v>
      </c>
      <c r="AJ151" s="83">
        <v>23.220636610000007</v>
      </c>
      <c r="AK151" s="83">
        <v>-20.553000000000001</v>
      </c>
      <c r="AL151" s="83">
        <v>-53.582999999999998</v>
      </c>
      <c r="AM151" s="85">
        <v>-9.5246435300000076</v>
      </c>
      <c r="AN151" s="83">
        <v>-20.404931259999998</v>
      </c>
      <c r="AO151" s="83">
        <v>-30.050227379999995</v>
      </c>
    </row>
    <row r="152" spans="1:42">
      <c r="A152" s="57" t="s">
        <v>46</v>
      </c>
      <c r="B152" s="236">
        <v>0</v>
      </c>
      <c r="C152" s="236">
        <v>0</v>
      </c>
      <c r="D152" s="236">
        <v>0</v>
      </c>
      <c r="E152" s="236">
        <v>0</v>
      </c>
      <c r="F152" s="236">
        <v>-1747.3630000000001</v>
      </c>
      <c r="G152" s="236">
        <v>142.55699999999999</v>
      </c>
      <c r="H152" s="236">
        <v>-87.775999999999996</v>
      </c>
      <c r="I152" s="236">
        <v>227.15499999999997</v>
      </c>
      <c r="J152" s="236">
        <v>-83.721999999999994</v>
      </c>
      <c r="K152" s="236">
        <v>89.527000000000001</v>
      </c>
      <c r="L152" s="236">
        <v>-0.56399999999999995</v>
      </c>
      <c r="M152" s="236">
        <v>-145.47200000000001</v>
      </c>
      <c r="N152" s="236">
        <v>-13.914999999999999</v>
      </c>
      <c r="O152" s="236">
        <v>20.548999999999999</v>
      </c>
      <c r="P152" s="236">
        <v>-17.695</v>
      </c>
      <c r="Q152" s="236">
        <v>-53.214144900000001</v>
      </c>
      <c r="R152" s="236">
        <v>-9.0330137599999993</v>
      </c>
      <c r="S152" s="83">
        <v>3.6263533900000056</v>
      </c>
      <c r="T152" s="83">
        <v>-68.040821829999999</v>
      </c>
      <c r="U152" s="83">
        <v>-42.284158910000002</v>
      </c>
      <c r="V152" s="83">
        <v>-4.2956921199999982</v>
      </c>
      <c r="W152" s="83">
        <v>0.23285102999999996</v>
      </c>
      <c r="X152" s="83">
        <v>-23.452650380000001</v>
      </c>
      <c r="Y152" s="85">
        <v>-12.653</v>
      </c>
      <c r="Z152" s="85">
        <v>-16.90398789</v>
      </c>
      <c r="AA152" s="83">
        <v>28.378987889999998</v>
      </c>
      <c r="AB152" s="83">
        <v>11.544931129999998</v>
      </c>
      <c r="AC152" s="83">
        <v>-33.352573900000003</v>
      </c>
      <c r="AD152" s="83">
        <v>10.521400229999999</v>
      </c>
      <c r="AE152" s="83">
        <v>35.637181439999999</v>
      </c>
      <c r="AF152" s="83">
        <v>-65.525199389999997</v>
      </c>
      <c r="AG152" s="83">
        <v>-34.567999999999998</v>
      </c>
      <c r="AH152" s="83">
        <v>-21.861000000000001</v>
      </c>
      <c r="AI152" s="83">
        <v>22.902999999999999</v>
      </c>
      <c r="AJ152" s="83">
        <v>-26.557604350000002</v>
      </c>
      <c r="AK152" s="83">
        <v>-6.2069999999999999</v>
      </c>
      <c r="AL152" s="83">
        <v>4.0309999999999997</v>
      </c>
      <c r="AM152" s="85">
        <v>10.86882743</v>
      </c>
      <c r="AN152" s="83">
        <v>23.810015840000002</v>
      </c>
      <c r="AO152" s="83">
        <v>-7.5055337300000007</v>
      </c>
    </row>
    <row r="153" spans="1:42">
      <c r="A153" s="57" t="s">
        <v>159</v>
      </c>
      <c r="B153" s="236">
        <v>-76.673000000000002</v>
      </c>
      <c r="C153" s="236">
        <v>16.945</v>
      </c>
      <c r="D153" s="236">
        <v>4.9480000000000004</v>
      </c>
      <c r="E153" s="236">
        <v>71.558999999999997</v>
      </c>
      <c r="F153" s="236">
        <v>-122.137</v>
      </c>
      <c r="G153" s="236">
        <v>18.215</v>
      </c>
      <c r="H153" s="236">
        <v>21.524999999999999</v>
      </c>
      <c r="I153" s="236">
        <v>-20.897000000000006</v>
      </c>
      <c r="J153" s="236">
        <v>-22.013999999999999</v>
      </c>
      <c r="K153" s="236">
        <v>43.331000000000003</v>
      </c>
      <c r="L153" s="236">
        <v>26.53</v>
      </c>
      <c r="M153" s="236">
        <v>-10.962</v>
      </c>
      <c r="N153" s="236">
        <v>4.4219999999999997</v>
      </c>
      <c r="O153" s="236">
        <v>0.13800000000000001</v>
      </c>
      <c r="P153" s="236">
        <v>0.39400000000000002</v>
      </c>
      <c r="Q153" s="236">
        <v>-1.262885E-2</v>
      </c>
      <c r="R153" s="236">
        <v>3.7808140000000004E-2</v>
      </c>
      <c r="S153" s="85">
        <v>6.7463749999999989E-2</v>
      </c>
      <c r="T153" s="85">
        <v>2.3382932199999997</v>
      </c>
      <c r="U153" s="85">
        <v>3.2178699999999998E-3</v>
      </c>
      <c r="V153" s="85">
        <v>-6.3752799999999997E-3</v>
      </c>
      <c r="W153" s="85">
        <v>1.15741E-3</v>
      </c>
      <c r="X153" s="85">
        <v>-1.4874567400000001</v>
      </c>
      <c r="Y153" s="85">
        <v>-2.4E-2</v>
      </c>
      <c r="Z153" s="85">
        <v>0</v>
      </c>
      <c r="AA153" s="85">
        <v>-2E-3</v>
      </c>
      <c r="AB153" s="85">
        <v>-2.5889750000000007E-2</v>
      </c>
      <c r="AC153" s="85">
        <v>0.15742062000000001</v>
      </c>
      <c r="AD153" s="85">
        <v>-0.27866202999999995</v>
      </c>
      <c r="AE153" s="85">
        <v>-1.09213563</v>
      </c>
      <c r="AF153" s="85">
        <v>1.08326506</v>
      </c>
      <c r="AG153" s="85">
        <v>3.3201380000000003E-2</v>
      </c>
      <c r="AH153" s="85">
        <v>-2.6206403599999999</v>
      </c>
      <c r="AI153" s="85">
        <v>-6.5077802300000007</v>
      </c>
      <c r="AJ153" s="85">
        <v>6.1980351699999998</v>
      </c>
      <c r="AK153" s="85">
        <v>-2.0894486899999998</v>
      </c>
      <c r="AL153" s="85">
        <v>-8.9364195899999999</v>
      </c>
      <c r="AM153" s="85">
        <v>-3.825731380000001</v>
      </c>
      <c r="AN153" s="85">
        <v>-17.138836869999999</v>
      </c>
      <c r="AO153" s="85">
        <v>-49.341860740000001</v>
      </c>
    </row>
    <row r="154" spans="1:42">
      <c r="A154" s="57" t="s">
        <v>64</v>
      </c>
      <c r="B154" s="236">
        <v>146.85499999999999</v>
      </c>
      <c r="C154" s="236">
        <v>115.833</v>
      </c>
      <c r="D154" s="236">
        <v>-77.724999999999994</v>
      </c>
      <c r="E154" s="236">
        <v>-217.32400000000001</v>
      </c>
      <c r="F154" s="236">
        <v>241.24299999999999</v>
      </c>
      <c r="G154" s="236">
        <v>124.96</v>
      </c>
      <c r="H154" s="236">
        <v>7.9870000000000001</v>
      </c>
      <c r="I154" s="236">
        <v>-153.977</v>
      </c>
      <c r="J154" s="236">
        <v>46.728999999999999</v>
      </c>
      <c r="K154" s="236">
        <v>118.71899999999999</v>
      </c>
      <c r="L154" s="236">
        <v>-72.143000000000001</v>
      </c>
      <c r="M154" s="236">
        <v>-7.7869999999999999</v>
      </c>
      <c r="N154" s="236">
        <v>192.09700000000001</v>
      </c>
      <c r="O154" s="236">
        <v>-158.042</v>
      </c>
      <c r="P154" s="236">
        <v>21.672999999999998</v>
      </c>
      <c r="Q154" s="236">
        <v>-58.020774309999993</v>
      </c>
      <c r="R154" s="236">
        <v>116.07164789999999</v>
      </c>
      <c r="S154" s="83">
        <v>38.935427740000009</v>
      </c>
      <c r="T154" s="83">
        <v>118.92099325000001</v>
      </c>
      <c r="U154" s="83">
        <v>212.18182825</v>
      </c>
      <c r="V154" s="83">
        <v>120.69232584999997</v>
      </c>
      <c r="W154" s="83">
        <v>172.77184589999999</v>
      </c>
      <c r="X154" s="83">
        <v>-0.95941154999999978</v>
      </c>
      <c r="Y154" s="83">
        <v>-132.84200000000001</v>
      </c>
      <c r="Z154" s="83">
        <v>-23.402165120000003</v>
      </c>
      <c r="AA154" s="83">
        <v>-7.0068348799999924</v>
      </c>
      <c r="AB154" s="83">
        <v>48.067836939999999</v>
      </c>
      <c r="AC154" s="83">
        <v>-60.215125090000001</v>
      </c>
      <c r="AD154" s="83">
        <v>134.61772417</v>
      </c>
      <c r="AE154" s="83">
        <v>81.271189449999994</v>
      </c>
      <c r="AF154" s="83">
        <v>55.24929178</v>
      </c>
      <c r="AG154" s="83">
        <v>59.329000000000001</v>
      </c>
      <c r="AH154" s="83">
        <v>139.71</v>
      </c>
      <c r="AI154" s="83">
        <v>212.52944782</v>
      </c>
      <c r="AJ154" s="83">
        <v>177.78991284999995</v>
      </c>
      <c r="AK154" s="83">
        <v>64.518000000000001</v>
      </c>
      <c r="AL154" s="83">
        <v>125.92400000000001</v>
      </c>
      <c r="AM154" s="85">
        <v>264.16879290000003</v>
      </c>
      <c r="AN154" s="83">
        <v>-83.383656800000011</v>
      </c>
      <c r="AO154" s="83">
        <v>6.4424872699999955</v>
      </c>
    </row>
    <row r="155" spans="1:42">
      <c r="A155" s="57" t="s">
        <v>65</v>
      </c>
      <c r="B155" s="236">
        <v>78.302999999999997</v>
      </c>
      <c r="C155" s="236">
        <v>5.6020000000000003</v>
      </c>
      <c r="D155" s="236">
        <v>-49.86</v>
      </c>
      <c r="E155" s="236">
        <v>2.1789999999999998</v>
      </c>
      <c r="F155" s="236">
        <v>110.917</v>
      </c>
      <c r="G155" s="236">
        <v>5.1449999999999996</v>
      </c>
      <c r="H155" s="236">
        <v>-33.340000000000003</v>
      </c>
      <c r="I155" s="236">
        <v>25.455000000000013</v>
      </c>
      <c r="J155" s="236">
        <v>56.125</v>
      </c>
      <c r="K155" s="236">
        <v>-37.161999999999999</v>
      </c>
      <c r="L155" s="236">
        <v>-23.974</v>
      </c>
      <c r="M155" s="236">
        <v>-6.7460000000000004</v>
      </c>
      <c r="N155" s="236">
        <v>10.839</v>
      </c>
      <c r="O155" s="236">
        <v>-11.513999999999999</v>
      </c>
      <c r="P155" s="236">
        <v>-13.541</v>
      </c>
      <c r="Q155" s="236">
        <v>-37.884183370000002</v>
      </c>
      <c r="R155" s="236">
        <v>1.5246797200000022</v>
      </c>
      <c r="S155" s="83">
        <v>9.947436650000002</v>
      </c>
      <c r="T155" s="83">
        <v>-22.734902579999996</v>
      </c>
      <c r="U155" s="83">
        <v>-42.992690020000005</v>
      </c>
      <c r="V155" s="83">
        <v>-1.3870194800000006</v>
      </c>
      <c r="W155" s="83">
        <v>3.4467094999999999</v>
      </c>
      <c r="X155" s="83">
        <v>-9.9726805200000008</v>
      </c>
      <c r="Y155" s="83">
        <v>-53.858000000000004</v>
      </c>
      <c r="Z155" s="83">
        <v>5.7264582599999994</v>
      </c>
      <c r="AA155" s="83">
        <v>-1.3654582599999914</v>
      </c>
      <c r="AB155" s="83">
        <v>-7.7807089500000002</v>
      </c>
      <c r="AC155" s="83">
        <v>-76.765984850000009</v>
      </c>
      <c r="AD155" s="83">
        <v>5.2918870800000004</v>
      </c>
      <c r="AE155" s="83">
        <v>3.8662871599999997</v>
      </c>
      <c r="AF155" s="83">
        <v>-17.141245789999999</v>
      </c>
      <c r="AG155" s="83">
        <v>-72.683999999999997</v>
      </c>
      <c r="AH155" s="83">
        <v>1.9319999999999999</v>
      </c>
      <c r="AI155" s="83">
        <v>-11.853999999999999</v>
      </c>
      <c r="AJ155" s="83">
        <v>-20.150832950000009</v>
      </c>
      <c r="AK155" s="83">
        <v>-63.295999999999999</v>
      </c>
      <c r="AL155" s="83">
        <v>0.995</v>
      </c>
      <c r="AM155" s="85">
        <v>-2.1975548900000006</v>
      </c>
      <c r="AN155" s="83">
        <v>-23.794821529999993</v>
      </c>
      <c r="AO155" s="83">
        <v>-69.409077069999995</v>
      </c>
    </row>
    <row r="156" spans="1:42">
      <c r="A156" s="57" t="s">
        <v>88</v>
      </c>
      <c r="B156" s="236">
        <v>10.656000000000001</v>
      </c>
      <c r="C156" s="236">
        <v>23.632000000000001</v>
      </c>
      <c r="D156" s="236">
        <v>3.9670000000000001</v>
      </c>
      <c r="E156" s="236">
        <v>-11.396000000000001</v>
      </c>
      <c r="F156" s="236">
        <v>33.128999999999998</v>
      </c>
      <c r="G156" s="236">
        <v>34.945</v>
      </c>
      <c r="H156" s="236">
        <v>50.860999999999997</v>
      </c>
      <c r="I156" s="236">
        <v>93.099000000000018</v>
      </c>
      <c r="J156" s="236">
        <v>38.122999999999998</v>
      </c>
      <c r="K156" s="236">
        <v>-47.045000000000002</v>
      </c>
      <c r="L156" s="236">
        <v>0.79600000000000004</v>
      </c>
      <c r="M156" s="236">
        <v>-1.0860000000000001</v>
      </c>
      <c r="N156" s="236">
        <v>-94.341999999999999</v>
      </c>
      <c r="O156" s="236">
        <v>49.273000000000003</v>
      </c>
      <c r="P156" s="236">
        <v>-62.414999999999999</v>
      </c>
      <c r="Q156" s="236">
        <v>-6.3179999999999996</v>
      </c>
      <c r="R156" s="236">
        <v>-1.6800000000000006</v>
      </c>
      <c r="S156" s="83">
        <v>17.164999999999999</v>
      </c>
      <c r="T156" s="83">
        <v>-24.954999999999998</v>
      </c>
      <c r="U156" s="83">
        <v>8.8999999999999996E-2</v>
      </c>
      <c r="V156" s="83">
        <v>-2.0140000000000002</v>
      </c>
      <c r="W156" s="83">
        <v>-5.3780000000000001</v>
      </c>
      <c r="X156" s="83">
        <v>-4.6092801699999999</v>
      </c>
      <c r="Y156" s="83">
        <v>1.236</v>
      </c>
      <c r="Z156" s="83">
        <v>0.35708924000000003</v>
      </c>
      <c r="AA156" s="83">
        <v>-3.0800892400000004</v>
      </c>
      <c r="AB156" s="83">
        <v>0.89128476000000001</v>
      </c>
      <c r="AC156" s="83">
        <v>-0.32164931999999991</v>
      </c>
      <c r="AD156" s="83">
        <v>2.36173192</v>
      </c>
      <c r="AE156" s="83">
        <v>1.4451790500000001</v>
      </c>
      <c r="AF156" s="83">
        <v>5.0774186500000003</v>
      </c>
      <c r="AG156" s="83">
        <v>-14.16797562</v>
      </c>
      <c r="AH156" s="83">
        <v>-3.2482775900000016</v>
      </c>
      <c r="AI156" s="83">
        <v>-7.2845192399999981</v>
      </c>
      <c r="AJ156" s="83">
        <v>-3.2913063500000015</v>
      </c>
      <c r="AK156" s="83">
        <v>-2.7438565099999996</v>
      </c>
      <c r="AL156" s="83">
        <v>-3.716613329999999</v>
      </c>
      <c r="AM156" s="85">
        <v>-5.4026345299999994</v>
      </c>
      <c r="AN156" s="83">
        <v>3.7823511899999995</v>
      </c>
      <c r="AO156" s="83">
        <v>27.983282769999999</v>
      </c>
    </row>
    <row r="157" spans="1:42">
      <c r="A157" s="57" t="s">
        <v>43</v>
      </c>
      <c r="B157" s="236">
        <v>70.703000000000003</v>
      </c>
      <c r="C157" s="236">
        <v>-214.56800000000001</v>
      </c>
      <c r="D157" s="236">
        <v>-108.386</v>
      </c>
      <c r="E157" s="236">
        <v>265.59800000000001</v>
      </c>
      <c r="F157" s="236">
        <v>-79.778000000000006</v>
      </c>
      <c r="G157" s="236">
        <v>-62.075000000000003</v>
      </c>
      <c r="H157" s="236">
        <v>-4.3810000000000002</v>
      </c>
      <c r="I157" s="236">
        <v>33.953000000000003</v>
      </c>
      <c r="J157" s="236">
        <v>6.0019999999999998</v>
      </c>
      <c r="K157" s="236">
        <v>19.670999999999999</v>
      </c>
      <c r="L157" s="236">
        <v>1.492</v>
      </c>
      <c r="M157" s="236">
        <v>-32.588999999999999</v>
      </c>
      <c r="N157" s="236">
        <v>0</v>
      </c>
      <c r="O157" s="236">
        <v>0</v>
      </c>
      <c r="P157" s="236">
        <v>0</v>
      </c>
      <c r="Q157" s="236">
        <v>0</v>
      </c>
      <c r="R157" s="236">
        <v>0</v>
      </c>
      <c r="S157" s="83">
        <v>0</v>
      </c>
      <c r="T157" s="83">
        <v>0</v>
      </c>
      <c r="U157" s="83">
        <v>0</v>
      </c>
      <c r="V157" s="83">
        <v>0</v>
      </c>
      <c r="W157" s="83">
        <v>0</v>
      </c>
      <c r="X157" s="83">
        <v>0</v>
      </c>
      <c r="Y157" s="83">
        <v>0</v>
      </c>
      <c r="Z157" s="83">
        <v>0</v>
      </c>
      <c r="AA157" s="83">
        <v>0</v>
      </c>
      <c r="AB157" s="83">
        <v>0</v>
      </c>
      <c r="AC157" s="83">
        <v>0</v>
      </c>
      <c r="AD157" s="83"/>
      <c r="AE157" s="83"/>
      <c r="AF157" s="83">
        <v>-4.4500000000000003E-4</v>
      </c>
      <c r="AG157" s="83"/>
      <c r="AH157" s="83">
        <v>0</v>
      </c>
      <c r="AI157" s="83">
        <v>0</v>
      </c>
      <c r="AJ157" s="83">
        <v>0</v>
      </c>
      <c r="AK157" s="83">
        <v>0</v>
      </c>
      <c r="AL157" s="83">
        <v>0</v>
      </c>
      <c r="AM157" s="85">
        <v>0</v>
      </c>
      <c r="AN157" s="83">
        <v>0</v>
      </c>
      <c r="AO157" s="83">
        <v>0</v>
      </c>
    </row>
    <row r="158" spans="1:42">
      <c r="A158" s="57" t="s">
        <v>160</v>
      </c>
      <c r="B158" s="236">
        <v>-29.039000000000001</v>
      </c>
      <c r="C158" s="236">
        <v>34.247999999999998</v>
      </c>
      <c r="D158" s="236">
        <v>-5.2089999999999996</v>
      </c>
      <c r="E158" s="236">
        <v>0</v>
      </c>
      <c r="F158" s="236">
        <v>908.76099999999997</v>
      </c>
      <c r="G158" s="236">
        <v>15.512</v>
      </c>
      <c r="H158" s="236">
        <v>-59</v>
      </c>
      <c r="I158" s="236">
        <v>21.009999999999994</v>
      </c>
      <c r="J158" s="236">
        <v>-54.402999999999999</v>
      </c>
      <c r="K158" s="236">
        <v>-58.104999999999997</v>
      </c>
      <c r="L158" s="236">
        <v>-105.295</v>
      </c>
      <c r="M158" s="236">
        <v>-312.28899999999999</v>
      </c>
      <c r="N158" s="236">
        <v>-41.755000000000003</v>
      </c>
      <c r="O158" s="236">
        <v>-19.844999999999999</v>
      </c>
      <c r="P158" s="236">
        <v>-94.876000000000005</v>
      </c>
      <c r="Q158" s="236">
        <v>-29.967000000000002</v>
      </c>
      <c r="R158" s="236">
        <v>-66.444698613499995</v>
      </c>
      <c r="S158" s="83">
        <v>-44.518325839999981</v>
      </c>
      <c r="T158" s="83">
        <v>-298.19002527000004</v>
      </c>
      <c r="U158" s="83">
        <v>2.4858979300000001</v>
      </c>
      <c r="V158" s="83">
        <v>-83.649819549999989</v>
      </c>
      <c r="W158" s="83">
        <v>55.880921620000002</v>
      </c>
      <c r="X158" s="83">
        <v>16.770019080000001</v>
      </c>
      <c r="Y158" s="83">
        <v>-45.36</v>
      </c>
      <c r="Z158" s="83">
        <v>-17.3629724</v>
      </c>
      <c r="AA158" s="83">
        <v>59.855972399999999</v>
      </c>
      <c r="AB158" s="83">
        <v>-38.610501390000003</v>
      </c>
      <c r="AC158" s="83">
        <v>19.44960232</v>
      </c>
      <c r="AD158" s="83">
        <v>-13.541945289999999</v>
      </c>
      <c r="AE158" s="83">
        <v>-29.93922091</v>
      </c>
      <c r="AF158" s="83">
        <v>5.3274669699999997</v>
      </c>
      <c r="AG158" s="83">
        <v>-32.555999999999997</v>
      </c>
      <c r="AH158" s="83"/>
      <c r="AI158" s="83"/>
      <c r="AJ158" s="83"/>
      <c r="AK158" s="83"/>
      <c r="AL158" s="83"/>
      <c r="AM158" s="85"/>
      <c r="AN158" s="83"/>
      <c r="AO158" s="83"/>
    </row>
    <row r="159" spans="1:42">
      <c r="A159" s="57" t="s">
        <v>161</v>
      </c>
      <c r="B159" s="236">
        <v>0</v>
      </c>
      <c r="C159" s="236">
        <v>-60.070999999999998</v>
      </c>
      <c r="D159" s="236">
        <v>-4.1070000000000002</v>
      </c>
      <c r="E159" s="236">
        <v>14.11</v>
      </c>
      <c r="F159" s="236">
        <v>0</v>
      </c>
      <c r="G159" s="236">
        <v>0</v>
      </c>
      <c r="H159" s="236">
        <v>0</v>
      </c>
      <c r="I159" s="236">
        <v>-17.126000000000001</v>
      </c>
      <c r="J159" s="236">
        <v>-14.808999999999999</v>
      </c>
      <c r="K159" s="236">
        <v>-35.270000000000003</v>
      </c>
      <c r="L159" s="236">
        <v>-8.1590000000000007</v>
      </c>
      <c r="M159" s="236">
        <v>37.5</v>
      </c>
      <c r="N159" s="236">
        <v>-40.786000000000001</v>
      </c>
      <c r="O159" s="236">
        <v>-0.32</v>
      </c>
      <c r="P159" s="236">
        <v>27.94</v>
      </c>
      <c r="Q159" s="236">
        <v>4.1178922599999996</v>
      </c>
      <c r="R159" s="236">
        <v>41.142521600000002</v>
      </c>
      <c r="S159" s="83">
        <v>5.1957491700000018</v>
      </c>
      <c r="T159" s="83">
        <v>-0.9832569400000053</v>
      </c>
      <c r="U159" s="83">
        <v>-26.321406280000001</v>
      </c>
      <c r="V159" s="83">
        <v>77.032799189999992</v>
      </c>
      <c r="W159" s="83">
        <v>-80.323392909999995</v>
      </c>
      <c r="X159" s="83">
        <v>-89.123129250000005</v>
      </c>
      <c r="Y159" s="83">
        <v>39.469000000000001</v>
      </c>
      <c r="Z159" s="83">
        <v>50.969555279999994</v>
      </c>
      <c r="AA159" s="83">
        <v>20.35744472</v>
      </c>
      <c r="AB159" s="83">
        <v>8.2222894499999999</v>
      </c>
      <c r="AC159" s="83">
        <v>-47.128956279999997</v>
      </c>
      <c r="AD159" s="83">
        <v>20.790132709999998</v>
      </c>
      <c r="AE159" s="83">
        <v>-4.5644550099999988</v>
      </c>
      <c r="AF159" s="83">
        <v>-85.354017929999998</v>
      </c>
      <c r="AG159" s="83">
        <v>-111.07494079999999</v>
      </c>
      <c r="AH159" s="83">
        <v>-30.187000000000001</v>
      </c>
      <c r="AI159" s="83">
        <v>23.927</v>
      </c>
      <c r="AJ159" s="83">
        <v>-268.41791189000003</v>
      </c>
      <c r="AK159" s="83">
        <v>-49.433999999999997</v>
      </c>
      <c r="AL159" s="83">
        <v>-37.449254369999991</v>
      </c>
      <c r="AM159" s="85">
        <v>-88.421200459999994</v>
      </c>
      <c r="AN159" s="83">
        <v>-91.561696630000029</v>
      </c>
      <c r="AO159" s="83">
        <v>-402.54104355000004</v>
      </c>
    </row>
    <row r="160" spans="1:42">
      <c r="A160" s="57" t="s">
        <v>162</v>
      </c>
      <c r="B160" s="236">
        <v>0</v>
      </c>
      <c r="C160" s="236">
        <v>0</v>
      </c>
      <c r="D160" s="236">
        <v>0</v>
      </c>
      <c r="E160" s="236">
        <v>0</v>
      </c>
      <c r="F160" s="236">
        <v>0</v>
      </c>
      <c r="G160" s="236">
        <v>0</v>
      </c>
      <c r="H160" s="236">
        <v>0</v>
      </c>
      <c r="I160" s="236">
        <v>0</v>
      </c>
      <c r="J160" s="236">
        <v>0</v>
      </c>
      <c r="K160" s="236">
        <v>0</v>
      </c>
      <c r="L160" s="236">
        <v>0</v>
      </c>
      <c r="M160" s="236">
        <v>116.387</v>
      </c>
      <c r="N160" s="236">
        <v>0</v>
      </c>
      <c r="O160" s="236">
        <v>0</v>
      </c>
      <c r="P160" s="236">
        <v>0</v>
      </c>
      <c r="Q160" s="236">
        <v>4.2657370399999985</v>
      </c>
      <c r="R160" s="236">
        <v>47.450677544545542</v>
      </c>
      <c r="S160" s="83">
        <v>47.704347822727321</v>
      </c>
      <c r="T160" s="83">
        <v>174.22181355575756</v>
      </c>
      <c r="U160" s="83">
        <v>6.9740331399999986</v>
      </c>
      <c r="V160" s="83">
        <v>0.1943433299999997</v>
      </c>
      <c r="W160" s="83">
        <v>6.1097861399999989</v>
      </c>
      <c r="X160" s="83">
        <v>9.5653869600000014</v>
      </c>
      <c r="Y160" s="83">
        <v>-9.89639700000014E-2</v>
      </c>
      <c r="Z160" s="83">
        <v>4.8765111999999995</v>
      </c>
      <c r="AA160" s="83">
        <v>9.5395442399999943</v>
      </c>
      <c r="AB160" s="83">
        <v>55.778299719999993</v>
      </c>
      <c r="AC160" s="83">
        <v>0</v>
      </c>
      <c r="AD160" s="83"/>
      <c r="AE160" s="83"/>
      <c r="AF160" s="83"/>
      <c r="AG160" s="83">
        <v>1.58</v>
      </c>
      <c r="AH160" s="83">
        <v>-9.1509999999999998</v>
      </c>
      <c r="AI160" s="83">
        <v>15.243</v>
      </c>
      <c r="AJ160" s="83">
        <v>-30.256675480000002</v>
      </c>
      <c r="AK160" s="83">
        <v>4.899</v>
      </c>
      <c r="AL160" s="83">
        <v>3.0510000000000002</v>
      </c>
      <c r="AM160" s="85">
        <v>-11.896805000000001</v>
      </c>
      <c r="AN160" s="83">
        <v>-13.667918999999999</v>
      </c>
      <c r="AO160" s="83">
        <v>0</v>
      </c>
    </row>
    <row r="161" spans="1:59">
      <c r="A161" s="57" t="s">
        <v>95</v>
      </c>
      <c r="B161" s="236">
        <v>39.026000000000003</v>
      </c>
      <c r="C161" s="236">
        <v>-42.878</v>
      </c>
      <c r="D161" s="236">
        <v>-88.902000000000001</v>
      </c>
      <c r="E161" s="236">
        <v>44.485999999999997</v>
      </c>
      <c r="F161" s="236">
        <v>429.60500000000002</v>
      </c>
      <c r="G161" s="236">
        <v>-74.888999999999996</v>
      </c>
      <c r="H161" s="236">
        <v>-54.999000000000002</v>
      </c>
      <c r="I161" s="236">
        <v>-416.92399999999998</v>
      </c>
      <c r="J161" s="236">
        <v>-120.432</v>
      </c>
      <c r="K161" s="236">
        <v>61.048000000000002</v>
      </c>
      <c r="L161" s="236">
        <v>118.473</v>
      </c>
      <c r="M161" s="236">
        <v>-109.73099999999999</v>
      </c>
      <c r="N161" s="236">
        <v>-9.7349999999999994</v>
      </c>
      <c r="O161" s="236">
        <v>34.338999999999999</v>
      </c>
      <c r="P161" s="236">
        <v>51.673000000000002</v>
      </c>
      <c r="Q161" s="236">
        <v>21.947875259999996</v>
      </c>
      <c r="R161" s="236">
        <v>-47.235719170000095</v>
      </c>
      <c r="S161" s="83">
        <v>-35.36471693</v>
      </c>
      <c r="T161" s="83">
        <v>172.24372181999996</v>
      </c>
      <c r="U161" s="83">
        <v>-116.30012266</v>
      </c>
      <c r="V161" s="83">
        <v>31.263525730000008</v>
      </c>
      <c r="W161" s="83">
        <v>-25.890403069999998</v>
      </c>
      <c r="X161" s="83">
        <v>-43.371524059999999</v>
      </c>
      <c r="Y161" s="83">
        <v>-83.073999999999998</v>
      </c>
      <c r="Z161" s="83">
        <v>5.8665862899999981</v>
      </c>
      <c r="AA161" s="83">
        <v>-91.824586289999985</v>
      </c>
      <c r="AB161" s="83">
        <v>-0.26257235000000151</v>
      </c>
      <c r="AC161" s="83">
        <v>192.32843881000005</v>
      </c>
      <c r="AD161" s="83">
        <v>6.8989320000003573E-2</v>
      </c>
      <c r="AE161" s="83">
        <v>-76.143697430000003</v>
      </c>
      <c r="AF161" s="83">
        <v>-2.266971390000009</v>
      </c>
      <c r="AG161" s="83">
        <v>1310.5243660100002</v>
      </c>
      <c r="AH161" s="83">
        <v>-9.4183115899999876</v>
      </c>
      <c r="AI161" s="83">
        <v>-20.770299259999991</v>
      </c>
      <c r="AJ161" s="83">
        <v>-105.71669895000001</v>
      </c>
      <c r="AK161" s="83">
        <v>107.25235969000005</v>
      </c>
      <c r="AL161" s="83">
        <v>33.821868030000083</v>
      </c>
      <c r="AM161" s="85">
        <v>-74.375655350000017</v>
      </c>
      <c r="AN161" s="83">
        <v>297.77412606000007</v>
      </c>
      <c r="AO161" s="83">
        <v>-276.11361848000013</v>
      </c>
      <c r="AP161" s="200"/>
    </row>
    <row r="162" spans="1:59" ht="15" customHeight="1">
      <c r="A162" s="35" t="s">
        <v>163</v>
      </c>
      <c r="B162" s="86">
        <v>607.30199999999991</v>
      </c>
      <c r="C162" s="86">
        <v>-41.865000000000244</v>
      </c>
      <c r="D162" s="86">
        <v>45.80900000000004</v>
      </c>
      <c r="E162" s="86">
        <v>1725.8510000000001</v>
      </c>
      <c r="F162" s="86">
        <v>-107.62600000000066</v>
      </c>
      <c r="G162" s="86">
        <v>573.25699999999995</v>
      </c>
      <c r="H162" s="86">
        <v>286.8649999999999</v>
      </c>
      <c r="I162" s="86">
        <v>495.21200000000317</v>
      </c>
      <c r="J162" s="86">
        <v>44.672000000000267</v>
      </c>
      <c r="K162" s="86">
        <v>508.22100000000012</v>
      </c>
      <c r="L162" s="86">
        <v>641.44199999999955</v>
      </c>
      <c r="M162" s="86">
        <v>1155.7670000000003</v>
      </c>
      <c r="N162" s="86">
        <v>356.0990000000001</v>
      </c>
      <c r="O162" s="86">
        <v>407.38100000000009</v>
      </c>
      <c r="P162" s="86">
        <v>387.74199999999979</v>
      </c>
      <c r="Q162" s="86">
        <v>252.06</v>
      </c>
      <c r="R162" s="86">
        <v>275.24599999999998</v>
      </c>
      <c r="S162" s="86">
        <v>452.17700000000013</v>
      </c>
      <c r="T162" s="86">
        <v>73.158999999999736</v>
      </c>
      <c r="U162" s="86">
        <v>286.45099999999996</v>
      </c>
      <c r="V162" s="86">
        <v>611.35299999999995</v>
      </c>
      <c r="W162" s="86">
        <v>554.94899999999996</v>
      </c>
      <c r="X162" s="86">
        <v>410.42034924999984</v>
      </c>
      <c r="Y162" s="86">
        <v>317.06099999999998</v>
      </c>
      <c r="Z162" s="86">
        <v>609.25876446999985</v>
      </c>
      <c r="AA162" s="86">
        <v>691.67323552999983</v>
      </c>
      <c r="AB162" s="86">
        <v>617.24742090999894</v>
      </c>
      <c r="AC162" s="86">
        <v>430.10623498000007</v>
      </c>
      <c r="AD162" s="86">
        <v>486.08134354999999</v>
      </c>
      <c r="AE162" s="86">
        <v>538.41685792000203</v>
      </c>
      <c r="AF162" s="86">
        <v>338.33154635999995</v>
      </c>
      <c r="AG162" s="86">
        <v>1563.5560901000001</v>
      </c>
      <c r="AH162" s="86">
        <v>318.61013370000018</v>
      </c>
      <c r="AI162" s="86">
        <v>548.64564081999799</v>
      </c>
      <c r="AJ162" s="86">
        <v>262.52723031999881</v>
      </c>
      <c r="AK162" s="86">
        <v>239.67178776999864</v>
      </c>
      <c r="AL162" s="86">
        <v>635.0421875499992</v>
      </c>
      <c r="AM162" s="86">
        <v>989.41544112000088</v>
      </c>
      <c r="AN162" s="86">
        <v>943.89990529000011</v>
      </c>
      <c r="AO162" s="86">
        <v>-38.27841978999902</v>
      </c>
      <c r="AP162" s="200"/>
    </row>
    <row r="163" spans="1:59" ht="15" customHeight="1">
      <c r="A163" s="35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</row>
    <row r="164" spans="1:59" ht="15.75" customHeight="1">
      <c r="A164" s="52" t="s">
        <v>97</v>
      </c>
      <c r="B164" s="86"/>
      <c r="C164" s="86"/>
      <c r="D164" s="86"/>
      <c r="E164" s="86"/>
      <c r="F164" s="86"/>
      <c r="G164" s="86"/>
      <c r="H164" s="86"/>
      <c r="I164" s="68"/>
      <c r="J164" s="239"/>
      <c r="K164" s="239"/>
      <c r="L164" s="239"/>
      <c r="M164" s="239"/>
      <c r="N164" s="239"/>
      <c r="O164" s="239"/>
      <c r="P164" s="239"/>
      <c r="Q164" s="239"/>
      <c r="R164" s="239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421"/>
      <c r="AK164" s="87"/>
      <c r="AL164" s="87"/>
      <c r="AM164" s="421"/>
      <c r="AN164" s="421"/>
      <c r="AO164" s="421"/>
    </row>
    <row r="165" spans="1:59" s="7" customFormat="1" ht="30">
      <c r="A165" s="57" t="s">
        <v>99</v>
      </c>
      <c r="B165" s="236">
        <v>0</v>
      </c>
      <c r="C165" s="236">
        <v>0</v>
      </c>
      <c r="D165" s="236">
        <v>0</v>
      </c>
      <c r="E165" s="236">
        <v>-157.345</v>
      </c>
      <c r="F165" s="236">
        <v>0</v>
      </c>
      <c r="G165" s="236">
        <v>0</v>
      </c>
      <c r="H165" s="236">
        <v>0</v>
      </c>
      <c r="I165" s="236">
        <v>-72.930000000000007</v>
      </c>
      <c r="J165" s="236">
        <v>-200.327</v>
      </c>
      <c r="K165" s="236">
        <v>-8.9350000000000005</v>
      </c>
      <c r="L165" s="236">
        <v>-3094.366</v>
      </c>
      <c r="M165" s="236">
        <v>148.23699999999999</v>
      </c>
      <c r="N165" s="236">
        <v>-59.588000000000001</v>
      </c>
      <c r="O165" s="236">
        <v>-5.3330000000000002</v>
      </c>
      <c r="P165" s="236">
        <v>64.921000000000006</v>
      </c>
      <c r="Q165" s="236">
        <v>-3.5070000000000001</v>
      </c>
      <c r="R165" s="236">
        <v>-5.0879999999999992</v>
      </c>
      <c r="S165" s="83">
        <v>-3.1389999999999993</v>
      </c>
      <c r="T165" s="83">
        <v>31.688139999999997</v>
      </c>
      <c r="U165" s="83">
        <v>11.196999999999999</v>
      </c>
      <c r="V165" s="83">
        <v>-23.14</v>
      </c>
      <c r="W165" s="83">
        <v>-5.64</v>
      </c>
      <c r="X165" s="83">
        <v>-11.954000590000001</v>
      </c>
      <c r="Y165" s="83">
        <v>-2.17</v>
      </c>
      <c r="Z165" s="83">
        <v>-0.54500000000000004</v>
      </c>
      <c r="AA165" s="83">
        <v>-9.6499999999999986</v>
      </c>
      <c r="AB165" s="83">
        <v>-8.502577539999999</v>
      </c>
      <c r="AC165" s="83">
        <v>0</v>
      </c>
      <c r="AD165" s="83"/>
      <c r="AE165" s="83"/>
      <c r="AF165" s="83">
        <v>-11.35310752</v>
      </c>
      <c r="AG165" s="83"/>
      <c r="AH165" s="83">
        <v>-6.1624319999999999</v>
      </c>
      <c r="AI165" s="83">
        <v>-1.3546564000000003</v>
      </c>
      <c r="AJ165" s="83">
        <v>0</v>
      </c>
      <c r="AK165" s="83">
        <v>-26.045193690000001</v>
      </c>
      <c r="AL165" s="83">
        <v>0</v>
      </c>
      <c r="AM165" s="83">
        <v>0</v>
      </c>
      <c r="AN165" s="83">
        <v>0</v>
      </c>
      <c r="AO165" s="83">
        <v>0</v>
      </c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</row>
    <row r="166" spans="1:59">
      <c r="A166" s="57" t="s">
        <v>164</v>
      </c>
      <c r="B166" s="236">
        <v>0</v>
      </c>
      <c r="C166" s="236">
        <v>0</v>
      </c>
      <c r="D166" s="236">
        <v>0</v>
      </c>
      <c r="E166" s="236">
        <v>0</v>
      </c>
      <c r="F166" s="236">
        <v>-173.11600000000001</v>
      </c>
      <c r="G166" s="236">
        <v>0</v>
      </c>
      <c r="H166" s="236">
        <v>0</v>
      </c>
      <c r="I166" s="236">
        <v>0</v>
      </c>
      <c r="J166" s="236">
        <v>0</v>
      </c>
      <c r="K166" s="236">
        <v>0</v>
      </c>
      <c r="L166" s="236">
        <v>0</v>
      </c>
      <c r="M166" s="236">
        <v>0</v>
      </c>
      <c r="N166" s="236">
        <v>0</v>
      </c>
      <c r="O166" s="236">
        <v>0</v>
      </c>
      <c r="P166" s="236">
        <v>0</v>
      </c>
      <c r="Q166" s="236">
        <v>0</v>
      </c>
      <c r="R166" s="236">
        <v>0</v>
      </c>
      <c r="S166" s="83">
        <v>0</v>
      </c>
      <c r="T166" s="83">
        <v>0</v>
      </c>
      <c r="U166" s="83">
        <v>0</v>
      </c>
      <c r="V166" s="83">
        <v>0</v>
      </c>
      <c r="W166" s="83">
        <v>0</v>
      </c>
      <c r="X166" s="83">
        <v>0</v>
      </c>
      <c r="Y166" s="83">
        <v>0</v>
      </c>
      <c r="Z166" s="83">
        <v>0</v>
      </c>
      <c r="AA166" s="83">
        <v>0</v>
      </c>
      <c r="AB166" s="83">
        <v>0</v>
      </c>
      <c r="AC166" s="83">
        <v>0</v>
      </c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</row>
    <row r="167" spans="1:59">
      <c r="A167" s="57" t="s">
        <v>410</v>
      </c>
      <c r="B167" s="236">
        <v>0</v>
      </c>
      <c r="C167" s="236">
        <v>0</v>
      </c>
      <c r="D167" s="236">
        <v>0</v>
      </c>
      <c r="E167" s="236">
        <v>0</v>
      </c>
      <c r="F167" s="236">
        <v>0</v>
      </c>
      <c r="G167" s="236">
        <v>-72.78</v>
      </c>
      <c r="H167" s="236">
        <v>0</v>
      </c>
      <c r="I167" s="236">
        <v>0</v>
      </c>
      <c r="J167" s="236">
        <v>0</v>
      </c>
      <c r="K167" s="236">
        <v>0</v>
      </c>
      <c r="L167" s="236">
        <v>0</v>
      </c>
      <c r="M167" s="236">
        <v>0</v>
      </c>
      <c r="N167" s="236">
        <v>0</v>
      </c>
      <c r="O167" s="236">
        <v>0</v>
      </c>
      <c r="P167" s="236">
        <v>0</v>
      </c>
      <c r="Q167" s="236">
        <v>0</v>
      </c>
      <c r="R167" s="236">
        <v>0</v>
      </c>
      <c r="S167" s="83">
        <v>0</v>
      </c>
      <c r="T167" s="83">
        <v>0</v>
      </c>
      <c r="U167" s="83">
        <v>0</v>
      </c>
      <c r="V167" s="83">
        <v>0</v>
      </c>
      <c r="W167" s="83">
        <v>0</v>
      </c>
      <c r="X167" s="83">
        <v>0</v>
      </c>
      <c r="Y167" s="83">
        <v>0</v>
      </c>
      <c r="Z167" s="83">
        <v>0</v>
      </c>
      <c r="AA167" s="83">
        <v>0</v>
      </c>
      <c r="AB167" s="83">
        <v>0</v>
      </c>
      <c r="AC167" s="83">
        <v>0</v>
      </c>
      <c r="AD167" s="83">
        <v>-3.9680236399999993</v>
      </c>
      <c r="AE167" s="83"/>
      <c r="AF167" s="83">
        <v>-4.5999999999999999E-7</v>
      </c>
      <c r="AG167" s="83"/>
      <c r="AH167" s="83"/>
      <c r="AI167" s="83"/>
      <c r="AJ167" s="83">
        <v>3.1299999952316285E-6</v>
      </c>
      <c r="AK167" s="83"/>
      <c r="AL167" s="83"/>
      <c r="AM167" s="83">
        <v>1.5000000037252903E-7</v>
      </c>
      <c r="AN167" s="83">
        <v>-4.1423682499999996</v>
      </c>
      <c r="AO167" s="83">
        <v>-1.1415905600000025</v>
      </c>
    </row>
    <row r="168" spans="1:59">
      <c r="A168" s="57" t="s">
        <v>165</v>
      </c>
      <c r="B168" s="236">
        <v>0</v>
      </c>
      <c r="C168" s="236">
        <v>0</v>
      </c>
      <c r="D168" s="236">
        <v>0</v>
      </c>
      <c r="E168" s="236">
        <v>0</v>
      </c>
      <c r="F168" s="236">
        <v>0</v>
      </c>
      <c r="G168" s="236">
        <v>0</v>
      </c>
      <c r="H168" s="236">
        <v>0</v>
      </c>
      <c r="I168" s="236">
        <v>0</v>
      </c>
      <c r="J168" s="236">
        <v>0</v>
      </c>
      <c r="K168" s="236">
        <v>182.9</v>
      </c>
      <c r="L168" s="236">
        <v>8.4819999999999993</v>
      </c>
      <c r="M168" s="236">
        <v>-191.38200000000001</v>
      </c>
      <c r="N168" s="236">
        <v>0</v>
      </c>
      <c r="O168" s="236">
        <v>125.42400000000001</v>
      </c>
      <c r="P168" s="236">
        <v>284.68400000000003</v>
      </c>
      <c r="Q168" s="236">
        <v>197</v>
      </c>
      <c r="R168" s="236">
        <v>1.9379999999999882</v>
      </c>
      <c r="S168" s="83">
        <v>118.00999999999999</v>
      </c>
      <c r="T168" s="83">
        <v>578.15800000000013</v>
      </c>
      <c r="U168" s="83">
        <v>93.924999999999997</v>
      </c>
      <c r="V168" s="83">
        <v>113.09699999999999</v>
      </c>
      <c r="W168" s="83">
        <v>0</v>
      </c>
      <c r="X168" s="83">
        <v>466.63265491999999</v>
      </c>
      <c r="Y168" s="83">
        <v>249.65299999999999</v>
      </c>
      <c r="Z168" s="83">
        <v>195.84900000000002</v>
      </c>
      <c r="AA168" s="83">
        <v>215.08900000000006</v>
      </c>
      <c r="AB168" s="83">
        <v>573.81151291000003</v>
      </c>
      <c r="AC168" s="83">
        <v>279.87500000000006</v>
      </c>
      <c r="AD168" s="83">
        <v>299.31525289999996</v>
      </c>
      <c r="AE168" s="83">
        <v>325.58509953999999</v>
      </c>
      <c r="AF168" s="83">
        <v>448.91039793999994</v>
      </c>
      <c r="AG168" s="83">
        <v>408.15113375999999</v>
      </c>
      <c r="AH168" s="83">
        <v>320.29310873999981</v>
      </c>
      <c r="AI168" s="83">
        <v>328.47554887000001</v>
      </c>
      <c r="AJ168" s="83">
        <v>244.0756717900002</v>
      </c>
      <c r="AK168" s="83">
        <v>230.47000005999999</v>
      </c>
      <c r="AL168" s="83">
        <v>461.42722911000004</v>
      </c>
      <c r="AM168" s="83">
        <v>187.27731247999995</v>
      </c>
      <c r="AN168" s="83">
        <v>594.10089244000005</v>
      </c>
      <c r="AO168" s="83">
        <v>4.7999998927116396E-7</v>
      </c>
    </row>
    <row r="169" spans="1:59">
      <c r="A169" s="57" t="s">
        <v>166</v>
      </c>
      <c r="B169" s="236">
        <v>-3.746</v>
      </c>
      <c r="C169" s="236">
        <v>-12.722</v>
      </c>
      <c r="D169" s="236">
        <v>21.491</v>
      </c>
      <c r="E169" s="236">
        <v>-5.0229999999999997</v>
      </c>
      <c r="F169" s="236">
        <v>0</v>
      </c>
      <c r="G169" s="236">
        <v>-26.27</v>
      </c>
      <c r="H169" s="236">
        <v>0</v>
      </c>
      <c r="I169" s="236">
        <v>0</v>
      </c>
      <c r="J169" s="236">
        <v>0</v>
      </c>
      <c r="K169" s="236">
        <v>0</v>
      </c>
      <c r="L169" s="236">
        <v>0</v>
      </c>
      <c r="M169" s="236">
        <v>0</v>
      </c>
      <c r="N169" s="236">
        <v>0</v>
      </c>
      <c r="O169" s="236">
        <v>0</v>
      </c>
      <c r="P169" s="236">
        <v>-79.593999999999994</v>
      </c>
      <c r="Q169" s="236">
        <v>0</v>
      </c>
      <c r="R169" s="236">
        <v>0</v>
      </c>
      <c r="S169" s="83">
        <v>0</v>
      </c>
      <c r="T169" s="83">
        <v>-47.259</v>
      </c>
      <c r="U169" s="83">
        <v>-22.555</v>
      </c>
      <c r="V169" s="83">
        <v>22.555</v>
      </c>
      <c r="W169" s="83">
        <v>0</v>
      </c>
      <c r="X169" s="83">
        <v>0</v>
      </c>
      <c r="Z169" s="83">
        <v>0</v>
      </c>
      <c r="AA169" s="83">
        <v>2.17</v>
      </c>
      <c r="AB169" s="83">
        <v>0</v>
      </c>
      <c r="AC169" s="83">
        <v>0</v>
      </c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</row>
    <row r="170" spans="1:59">
      <c r="A170" s="57" t="s">
        <v>100</v>
      </c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>
        <v>0</v>
      </c>
      <c r="R170" s="236">
        <v>0</v>
      </c>
      <c r="S170" s="83">
        <v>0</v>
      </c>
      <c r="T170" s="83">
        <v>0</v>
      </c>
      <c r="U170" s="83"/>
      <c r="V170" s="83"/>
      <c r="W170" s="83"/>
      <c r="X170" s="83"/>
      <c r="Y170" s="83"/>
      <c r="Z170" s="83"/>
      <c r="AA170" s="83"/>
      <c r="AB170" s="83">
        <v>-363.80676269000003</v>
      </c>
      <c r="AC170" s="83">
        <v>-0.1745183500000021</v>
      </c>
      <c r="AD170" s="83">
        <v>3.7099312099999953</v>
      </c>
      <c r="AE170" s="83">
        <v>-130.33535594</v>
      </c>
      <c r="AF170" s="83">
        <v>-161.55433878999997</v>
      </c>
      <c r="AG170" s="83">
        <v>-244.05600000000001</v>
      </c>
      <c r="AH170" s="83">
        <v>-372.36900000000003</v>
      </c>
      <c r="AI170" s="83">
        <v>1.9590000000000001</v>
      </c>
      <c r="AJ170" s="83">
        <v>-2.584527230000019</v>
      </c>
      <c r="AK170" s="83">
        <v>204.72499999999999</v>
      </c>
      <c r="AL170" s="83">
        <v>130.59299999999999</v>
      </c>
      <c r="AM170" s="83">
        <v>-98.498405560000009</v>
      </c>
      <c r="AN170" s="83">
        <v>-175.63672716999994</v>
      </c>
      <c r="AO170" s="83">
        <v>-449.19780951000001</v>
      </c>
    </row>
    <row r="171" spans="1:59">
      <c r="A171" s="57" t="s">
        <v>172</v>
      </c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>
        <v>0</v>
      </c>
      <c r="R171" s="236">
        <v>0</v>
      </c>
      <c r="S171" s="83">
        <v>0</v>
      </c>
      <c r="T171" s="83">
        <v>0</v>
      </c>
      <c r="U171" s="83">
        <v>0</v>
      </c>
      <c r="V171" s="83">
        <v>0</v>
      </c>
      <c r="W171" s="83">
        <v>0</v>
      </c>
      <c r="X171" s="83">
        <v>-66.659350149999995</v>
      </c>
      <c r="Y171" s="83">
        <v>0</v>
      </c>
      <c r="Z171" s="83">
        <v>0</v>
      </c>
      <c r="AA171" s="83">
        <v>0</v>
      </c>
      <c r="AB171" s="83">
        <v>-1E-3</v>
      </c>
      <c r="AC171" s="83"/>
      <c r="AD171" s="83"/>
      <c r="AE171" s="83"/>
      <c r="AF171" s="83">
        <v>-116.513716</v>
      </c>
      <c r="AG171" s="83">
        <v>-35.869461600000001</v>
      </c>
      <c r="AH171" s="83">
        <v>-37.115468809999989</v>
      </c>
      <c r="AI171" s="83">
        <v>-0.96000050999999786</v>
      </c>
      <c r="AJ171" s="83">
        <v>-61.703364450000002</v>
      </c>
      <c r="AK171" s="83">
        <v>1.9000000040978192E-7</v>
      </c>
      <c r="AL171" s="83">
        <v>-8.7852346899999993</v>
      </c>
      <c r="AM171" s="83">
        <v>-1.0514961999999992</v>
      </c>
      <c r="AN171" s="83">
        <v>0</v>
      </c>
      <c r="AO171" s="83">
        <v>-90.246816999999993</v>
      </c>
    </row>
    <row r="172" spans="1:59">
      <c r="A172" s="57" t="s">
        <v>167</v>
      </c>
      <c r="B172" s="236">
        <v>0</v>
      </c>
      <c r="C172" s="236">
        <v>0</v>
      </c>
      <c r="D172" s="236">
        <v>0</v>
      </c>
      <c r="E172" s="236">
        <v>0</v>
      </c>
      <c r="F172" s="236">
        <v>0</v>
      </c>
      <c r="G172" s="236">
        <v>0</v>
      </c>
      <c r="H172" s="236">
        <v>-0.85299999999999998</v>
      </c>
      <c r="I172" s="236">
        <v>57.574999999999989</v>
      </c>
      <c r="J172" s="236">
        <v>0</v>
      </c>
      <c r="K172" s="236">
        <v>0</v>
      </c>
      <c r="L172" s="236">
        <v>0</v>
      </c>
      <c r="M172" s="236">
        <v>0</v>
      </c>
      <c r="N172" s="236">
        <v>0</v>
      </c>
      <c r="O172" s="236">
        <v>0</v>
      </c>
      <c r="P172" s="236">
        <v>0</v>
      </c>
      <c r="Q172" s="236">
        <v>0</v>
      </c>
      <c r="R172" s="236">
        <v>0</v>
      </c>
      <c r="S172" s="83">
        <v>0</v>
      </c>
      <c r="T172" s="83">
        <v>0</v>
      </c>
      <c r="U172" s="83">
        <v>0</v>
      </c>
      <c r="V172" s="83">
        <v>0</v>
      </c>
      <c r="W172" s="83">
        <v>0</v>
      </c>
      <c r="X172" s="83">
        <v>0</v>
      </c>
      <c r="Y172" s="83">
        <v>0</v>
      </c>
      <c r="Z172" s="83">
        <v>0</v>
      </c>
      <c r="AA172" s="83">
        <v>0</v>
      </c>
      <c r="AB172" s="83">
        <v>0</v>
      </c>
      <c r="AC172" s="83">
        <v>0</v>
      </c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</row>
    <row r="173" spans="1:59">
      <c r="A173" s="57" t="s">
        <v>102</v>
      </c>
      <c r="B173" s="236">
        <v>-513.86599999999999</v>
      </c>
      <c r="C173" s="236">
        <v>-312.63900000000001</v>
      </c>
      <c r="D173" s="236">
        <v>-548.755</v>
      </c>
      <c r="E173" s="236">
        <v>-916.38699999999994</v>
      </c>
      <c r="F173" s="236">
        <v>-491.50799999999998</v>
      </c>
      <c r="G173" s="236">
        <v>-237.58799999999999</v>
      </c>
      <c r="H173" s="236">
        <v>-346.33</v>
      </c>
      <c r="I173" s="236">
        <v>-503.41599999999994</v>
      </c>
      <c r="J173" s="236">
        <v>-281.23200000000003</v>
      </c>
      <c r="K173" s="236">
        <v>-274.08</v>
      </c>
      <c r="L173" s="236">
        <v>-423.97899999999998</v>
      </c>
      <c r="M173" s="236">
        <v>-724.32799999999997</v>
      </c>
      <c r="N173" s="236">
        <v>-298.166</v>
      </c>
      <c r="O173" s="236">
        <v>-370.76600000000002</v>
      </c>
      <c r="P173" s="236">
        <v>-307.18700000000001</v>
      </c>
      <c r="Q173" s="236">
        <v>-178.18242238000002</v>
      </c>
      <c r="R173" s="236">
        <v>-182.64457762000001</v>
      </c>
      <c r="S173" s="83">
        <v>-211.57099999999997</v>
      </c>
      <c r="T173" s="83">
        <v>-399.56500000000005</v>
      </c>
      <c r="U173" s="83">
        <v>-150.02763751999998</v>
      </c>
      <c r="V173" s="83">
        <v>-145.79195669999999</v>
      </c>
      <c r="W173" s="83">
        <v>-156.68240578000001</v>
      </c>
      <c r="X173" s="83">
        <v>-155.65912709</v>
      </c>
      <c r="Y173" s="83">
        <v>-104.325</v>
      </c>
      <c r="Z173" s="83">
        <v>-120.46280073999999</v>
      </c>
      <c r="AA173" s="83">
        <v>-106.43419926000004</v>
      </c>
      <c r="AB173" s="83">
        <v>-160.05663646999997</v>
      </c>
      <c r="AC173" s="83">
        <v>-70.764198779999987</v>
      </c>
      <c r="AD173" s="83">
        <v>-109.2148809</v>
      </c>
      <c r="AE173" s="83">
        <v>-92.382625250000018</v>
      </c>
      <c r="AF173" s="83">
        <v>-136.12695679000001</v>
      </c>
      <c r="AG173" s="83">
        <v>-139.59254038</v>
      </c>
      <c r="AH173" s="83">
        <v>-133.959</v>
      </c>
      <c r="AI173" s="83">
        <v>-143.48125382000001</v>
      </c>
      <c r="AJ173" s="83">
        <v>-214.44015829000008</v>
      </c>
      <c r="AK173" s="83">
        <v>-151</v>
      </c>
      <c r="AL173" s="83">
        <v>-183.10746234999999</v>
      </c>
      <c r="AM173" s="83">
        <v>-218.92748677999998</v>
      </c>
      <c r="AN173" s="83">
        <v>-266.71315022000005</v>
      </c>
      <c r="AO173" s="83">
        <v>-258.64450227000003</v>
      </c>
    </row>
    <row r="174" spans="1:59">
      <c r="A174" s="57" t="s">
        <v>168</v>
      </c>
      <c r="B174" s="236">
        <v>-194.559</v>
      </c>
      <c r="C174" s="236">
        <v>-198.06100000000001</v>
      </c>
      <c r="D174" s="236">
        <v>0</v>
      </c>
      <c r="E174" s="236">
        <v>-352.952</v>
      </c>
      <c r="F174" s="236">
        <v>-217.18100000000001</v>
      </c>
      <c r="G174" s="236">
        <v>-123.60299999999999</v>
      </c>
      <c r="H174" s="236">
        <v>-106.958</v>
      </c>
      <c r="I174" s="236">
        <v>-109.93200000000002</v>
      </c>
      <c r="J174" s="236">
        <v>-160.52199999999999</v>
      </c>
      <c r="K174" s="236">
        <v>-76.947000000000003</v>
      </c>
      <c r="L174" s="236">
        <v>-131.48699999999999</v>
      </c>
      <c r="M174" s="236">
        <v>-105.43600000000001</v>
      </c>
      <c r="N174" s="236">
        <v>0</v>
      </c>
      <c r="O174" s="236">
        <v>0</v>
      </c>
      <c r="P174" s="236">
        <v>0</v>
      </c>
      <c r="Q174" s="236">
        <v>0</v>
      </c>
      <c r="R174" s="236">
        <v>0</v>
      </c>
      <c r="S174" s="83">
        <v>0</v>
      </c>
      <c r="T174" s="83">
        <v>0</v>
      </c>
      <c r="U174" s="83">
        <v>0</v>
      </c>
      <c r="V174" s="83">
        <v>0</v>
      </c>
      <c r="W174" s="83">
        <v>0</v>
      </c>
      <c r="X174" s="83">
        <v>0</v>
      </c>
      <c r="Y174" s="83">
        <v>0</v>
      </c>
      <c r="Z174" s="83">
        <v>0</v>
      </c>
      <c r="AA174" s="83">
        <v>0</v>
      </c>
      <c r="AB174" s="83">
        <v>0</v>
      </c>
      <c r="AC174" s="83">
        <v>0</v>
      </c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</row>
    <row r="175" spans="1:59">
      <c r="A175" s="57" t="s">
        <v>169</v>
      </c>
      <c r="B175" s="236">
        <v>0.67100000000000004</v>
      </c>
      <c r="C175" s="236">
        <v>17.234999999999999</v>
      </c>
      <c r="D175" s="236">
        <v>2.1989999999999998</v>
      </c>
      <c r="E175" s="236">
        <v>28.727</v>
      </c>
      <c r="F175" s="236">
        <v>0</v>
      </c>
      <c r="G175" s="236">
        <v>42.281999999999996</v>
      </c>
      <c r="H175" s="236">
        <v>53.832000000000001</v>
      </c>
      <c r="I175" s="236">
        <v>86.001000000000005</v>
      </c>
      <c r="J175" s="236">
        <v>147.572</v>
      </c>
      <c r="K175" s="236">
        <v>2.1819999999999999</v>
      </c>
      <c r="L175" s="236">
        <v>343.72399999999999</v>
      </c>
      <c r="M175" s="236">
        <v>-159.751</v>
      </c>
      <c r="N175" s="236">
        <v>65.349999999999994</v>
      </c>
      <c r="O175" s="236">
        <v>0</v>
      </c>
      <c r="P175" s="236">
        <v>0</v>
      </c>
      <c r="Q175" s="236">
        <v>0.1</v>
      </c>
      <c r="R175" s="236">
        <v>0.69600000000000006</v>
      </c>
      <c r="S175" s="83">
        <v>0.3819999999999999</v>
      </c>
      <c r="T175" s="83">
        <v>1.8000000000000016E-2</v>
      </c>
      <c r="U175" s="83">
        <v>0</v>
      </c>
      <c r="V175" s="83">
        <v>2.7370000000000001</v>
      </c>
      <c r="W175" s="83">
        <v>3.839</v>
      </c>
      <c r="X175" s="83">
        <v>5.2012423800000001</v>
      </c>
      <c r="Y175" s="83">
        <v>0</v>
      </c>
      <c r="Z175" s="83">
        <v>1.4921300000000001E-3</v>
      </c>
      <c r="AA175" s="83">
        <v>-1.4921300000000001E-3</v>
      </c>
      <c r="AB175" s="83">
        <v>0</v>
      </c>
      <c r="AC175" s="83">
        <v>0</v>
      </c>
      <c r="AD175" s="83">
        <v>1.0973332900000001</v>
      </c>
      <c r="AE175" s="83"/>
      <c r="AF175" s="83"/>
      <c r="AG175" s="83">
        <v>1.1230213999999998</v>
      </c>
      <c r="AH175" s="83">
        <v>0.24580850000000001</v>
      </c>
      <c r="AI175" s="83">
        <v>0.20722230000000005</v>
      </c>
      <c r="AJ175" s="85">
        <v>0.24126619999999996</v>
      </c>
      <c r="AK175" s="85">
        <v>2.7799999999999998E-2</v>
      </c>
      <c r="AL175" s="85">
        <v>8</v>
      </c>
      <c r="AM175" s="85">
        <v>2.5499999999999998</v>
      </c>
      <c r="AN175" s="85">
        <v>0</v>
      </c>
      <c r="AO175" s="85">
        <v>0</v>
      </c>
    </row>
    <row r="176" spans="1:59">
      <c r="A176" s="57" t="s">
        <v>170</v>
      </c>
      <c r="B176" s="236">
        <v>0</v>
      </c>
      <c r="C176" s="236">
        <v>0</v>
      </c>
      <c r="D176" s="236">
        <v>0</v>
      </c>
      <c r="E176" s="236">
        <v>0</v>
      </c>
      <c r="F176" s="236">
        <v>0</v>
      </c>
      <c r="G176" s="236">
        <v>0</v>
      </c>
      <c r="H176" s="236">
        <v>0</v>
      </c>
      <c r="I176" s="236">
        <v>0</v>
      </c>
      <c r="J176" s="236">
        <v>0</v>
      </c>
      <c r="K176" s="236">
        <v>0</v>
      </c>
      <c r="L176" s="236">
        <v>0</v>
      </c>
      <c r="M176" s="236">
        <v>-0.41099999999999998</v>
      </c>
      <c r="N176" s="236">
        <v>0</v>
      </c>
      <c r="O176" s="236">
        <v>0</v>
      </c>
      <c r="P176" s="236">
        <v>0</v>
      </c>
      <c r="Q176" s="236">
        <v>-17.42357762</v>
      </c>
      <c r="R176" s="236">
        <v>-84.631422380000004</v>
      </c>
      <c r="S176" s="83">
        <v>-88.817999999999998</v>
      </c>
      <c r="T176" s="83">
        <v>-12.924139999999998</v>
      </c>
      <c r="U176" s="83">
        <v>-11.86536248</v>
      </c>
      <c r="V176" s="83">
        <v>-0.19504329999999992</v>
      </c>
      <c r="W176" s="83">
        <v>-6.0495942200000004</v>
      </c>
      <c r="X176" s="83">
        <v>-9.7289999999999992</v>
      </c>
      <c r="Y176" s="83">
        <v>-0.1</v>
      </c>
      <c r="Z176" s="83">
        <v>2.1120000000000001</v>
      </c>
      <c r="AA176" s="83">
        <v>-7.4050000000000002</v>
      </c>
      <c r="AB176" s="83">
        <v>-8.5410000000000004</v>
      </c>
      <c r="AC176" s="83">
        <v>0</v>
      </c>
      <c r="AD176" s="83"/>
      <c r="AE176" s="83"/>
      <c r="AF176" s="83"/>
      <c r="AG176" s="83"/>
      <c r="AH176" s="83"/>
      <c r="AI176" s="83"/>
      <c r="AJ176" s="83">
        <v>1.0898749999999999</v>
      </c>
      <c r="AK176" s="83"/>
      <c r="AL176" s="83"/>
      <c r="AM176" s="83">
        <v>-0.49307699999999999</v>
      </c>
      <c r="AN176" s="83">
        <v>-2.8455000000000001E-2</v>
      </c>
      <c r="AO176" s="83">
        <v>0</v>
      </c>
    </row>
    <row r="177" spans="1:41">
      <c r="A177" s="57" t="s">
        <v>171</v>
      </c>
      <c r="B177" s="236">
        <v>0</v>
      </c>
      <c r="C177" s="236">
        <v>0</v>
      </c>
      <c r="D177" s="236">
        <v>0</v>
      </c>
      <c r="E177" s="236">
        <v>0</v>
      </c>
      <c r="F177" s="236">
        <v>0</v>
      </c>
      <c r="G177" s="236">
        <v>0</v>
      </c>
      <c r="H177" s="236">
        <v>0</v>
      </c>
      <c r="I177" s="236">
        <v>0</v>
      </c>
      <c r="J177" s="236">
        <v>-29.834</v>
      </c>
      <c r="K177" s="236">
        <v>0</v>
      </c>
      <c r="L177" s="236">
        <v>0</v>
      </c>
      <c r="M177" s="236">
        <v>226.38</v>
      </c>
      <c r="N177" s="236">
        <v>0</v>
      </c>
      <c r="O177" s="236">
        <v>0</v>
      </c>
      <c r="P177" s="236">
        <v>57.174999999999997</v>
      </c>
      <c r="Q177" s="236">
        <v>0</v>
      </c>
      <c r="R177" s="236">
        <v>0</v>
      </c>
      <c r="S177" s="83">
        <v>0</v>
      </c>
      <c r="T177" s="83">
        <v>68.632999999999996</v>
      </c>
      <c r="U177" s="83">
        <v>0</v>
      </c>
      <c r="V177" s="83">
        <v>0</v>
      </c>
      <c r="W177" s="83">
        <v>0</v>
      </c>
      <c r="X177" s="83">
        <v>118.36199999999999</v>
      </c>
      <c r="Y177" s="83">
        <v>0</v>
      </c>
      <c r="Z177" s="83">
        <v>0</v>
      </c>
      <c r="AA177" s="83">
        <v>0</v>
      </c>
      <c r="AB177" s="83">
        <v>1053.767597</v>
      </c>
      <c r="AC177" s="83">
        <v>0</v>
      </c>
      <c r="AD177" s="83"/>
      <c r="AE177" s="83"/>
      <c r="AF177" s="83"/>
      <c r="AG177" s="83">
        <v>-0.434</v>
      </c>
      <c r="AH177" s="83">
        <v>1.484</v>
      </c>
      <c r="AI177" s="83">
        <v>-1.2829999999999999</v>
      </c>
      <c r="AJ177" s="85">
        <v>0</v>
      </c>
      <c r="AK177" s="83">
        <v>0.57899999999999996</v>
      </c>
      <c r="AL177" s="83">
        <v>0.52900000000000003</v>
      </c>
      <c r="AM177" s="85">
        <v>0</v>
      </c>
      <c r="AN177" s="85">
        <v>-0.153697</v>
      </c>
      <c r="AO177" s="85">
        <v>0</v>
      </c>
    </row>
    <row r="178" spans="1:41">
      <c r="A178" s="57" t="s">
        <v>172</v>
      </c>
      <c r="B178" s="236">
        <v>0</v>
      </c>
      <c r="C178" s="236">
        <v>0</v>
      </c>
      <c r="D178" s="236">
        <v>0</v>
      </c>
      <c r="E178" s="236">
        <v>0</v>
      </c>
      <c r="F178" s="236">
        <v>0</v>
      </c>
      <c r="G178" s="236">
        <v>0</v>
      </c>
      <c r="H178" s="236">
        <v>0</v>
      </c>
      <c r="I178" s="236">
        <v>0</v>
      </c>
      <c r="J178" s="236">
        <v>0.123</v>
      </c>
      <c r="K178" s="236">
        <v>111.654</v>
      </c>
      <c r="L178" s="236">
        <v>0.46800000000000003</v>
      </c>
      <c r="M178" s="236">
        <v>-112.245</v>
      </c>
      <c r="N178" s="236">
        <v>0</v>
      </c>
      <c r="O178" s="236">
        <v>0</v>
      </c>
      <c r="P178" s="236">
        <v>0</v>
      </c>
      <c r="Q178" s="236">
        <v>0</v>
      </c>
      <c r="R178" s="236">
        <v>0</v>
      </c>
      <c r="S178" s="83">
        <v>0</v>
      </c>
      <c r="T178" s="83">
        <v>0</v>
      </c>
      <c r="U178" s="83">
        <v>0</v>
      </c>
      <c r="V178" s="83">
        <v>0</v>
      </c>
      <c r="W178" s="83">
        <v>0</v>
      </c>
      <c r="X178" s="83">
        <v>0</v>
      </c>
      <c r="Y178" s="83">
        <v>0</v>
      </c>
      <c r="Z178" s="83">
        <v>0</v>
      </c>
      <c r="AA178" s="83">
        <v>0</v>
      </c>
      <c r="AB178" s="83">
        <v>0</v>
      </c>
      <c r="AC178" s="83">
        <v>0</v>
      </c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</row>
    <row r="179" spans="1:41">
      <c r="A179" s="57" t="s">
        <v>353</v>
      </c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>
        <v>0</v>
      </c>
      <c r="R179" s="236">
        <v>0</v>
      </c>
      <c r="S179" s="83">
        <v>0</v>
      </c>
      <c r="T179" s="83">
        <v>0</v>
      </c>
      <c r="U179" s="83">
        <v>0</v>
      </c>
      <c r="V179" s="83">
        <v>0</v>
      </c>
      <c r="W179" s="83">
        <v>0</v>
      </c>
      <c r="X179" s="83">
        <v>0</v>
      </c>
      <c r="Y179" s="83">
        <v>0</v>
      </c>
      <c r="AA179" s="83">
        <v>-28.763999999999999</v>
      </c>
      <c r="AB179" s="83">
        <v>0</v>
      </c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</row>
    <row r="180" spans="1:41">
      <c r="A180" s="57" t="s">
        <v>355</v>
      </c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>
        <v>0</v>
      </c>
      <c r="R180" s="236">
        <v>0</v>
      </c>
      <c r="S180" s="83">
        <v>0</v>
      </c>
      <c r="T180" s="83">
        <v>0</v>
      </c>
      <c r="U180" s="83">
        <v>0</v>
      </c>
      <c r="V180" s="83">
        <v>0</v>
      </c>
      <c r="W180" s="83">
        <v>0</v>
      </c>
      <c r="X180" s="83">
        <v>0</v>
      </c>
      <c r="Y180" s="83">
        <v>0</v>
      </c>
      <c r="Z180" s="83">
        <v>-186.05199999999999</v>
      </c>
      <c r="AA180" s="83">
        <v>0</v>
      </c>
      <c r="AB180" s="83">
        <v>0</v>
      </c>
      <c r="AC180" s="83">
        <v>-275.78003815</v>
      </c>
      <c r="AD180" s="83"/>
      <c r="AE180" s="83"/>
      <c r="AF180" s="83">
        <v>-45.267600060000007</v>
      </c>
      <c r="AG180" s="83"/>
      <c r="AH180" s="83"/>
      <c r="AI180" s="83"/>
      <c r="AJ180" s="85">
        <v>0</v>
      </c>
      <c r="AK180" s="83"/>
      <c r="AL180" s="83"/>
      <c r="AM180" s="85">
        <v>0</v>
      </c>
      <c r="AN180" s="85">
        <v>0.44205216999999997</v>
      </c>
      <c r="AO180" s="85">
        <v>4.0362599999999998E-3</v>
      </c>
    </row>
    <row r="181" spans="1:41">
      <c r="A181" s="57" t="s">
        <v>360</v>
      </c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>
        <v>0</v>
      </c>
      <c r="R181" s="236">
        <v>0</v>
      </c>
      <c r="S181" s="83">
        <v>0</v>
      </c>
      <c r="T181" s="83">
        <v>0</v>
      </c>
      <c r="U181" s="83">
        <v>0</v>
      </c>
      <c r="V181" s="83">
        <v>0</v>
      </c>
      <c r="W181" s="83">
        <v>0</v>
      </c>
      <c r="X181" s="83">
        <v>0</v>
      </c>
      <c r="Y181" s="83">
        <v>0</v>
      </c>
      <c r="Z181" s="83">
        <v>0</v>
      </c>
      <c r="AA181" s="83">
        <v>-54.122</v>
      </c>
      <c r="AB181" s="83">
        <v>7.0999999999999991E-5</v>
      </c>
      <c r="AC181" s="83"/>
      <c r="AD181" s="83"/>
      <c r="AE181" s="83"/>
      <c r="AF181" s="83"/>
      <c r="AG181" s="83"/>
      <c r="AH181" s="83"/>
      <c r="AI181" s="83"/>
      <c r="AJ181" s="85">
        <v>0</v>
      </c>
      <c r="AK181" s="83"/>
      <c r="AL181" s="83"/>
      <c r="AM181" s="85">
        <v>0</v>
      </c>
      <c r="AN181" s="85">
        <v>0</v>
      </c>
      <c r="AO181" s="85">
        <v>0</v>
      </c>
    </row>
    <row r="182" spans="1:41">
      <c r="A182" s="57" t="s">
        <v>46</v>
      </c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>
        <v>0</v>
      </c>
      <c r="R182" s="236">
        <v>0</v>
      </c>
      <c r="S182" s="83">
        <v>0</v>
      </c>
      <c r="T182" s="83">
        <v>0</v>
      </c>
      <c r="U182" s="83">
        <v>0</v>
      </c>
      <c r="V182" s="83">
        <v>0</v>
      </c>
      <c r="W182" s="83">
        <v>8.2810000000000006</v>
      </c>
      <c r="X182" s="83">
        <v>3.9560000000000002E-4</v>
      </c>
      <c r="Y182" s="83">
        <v>0</v>
      </c>
      <c r="Z182" s="83">
        <v>11.337999999999999</v>
      </c>
      <c r="AA182" s="83">
        <v>0</v>
      </c>
      <c r="AB182" s="83">
        <v>0</v>
      </c>
      <c r="AC182" s="83"/>
      <c r="AD182" s="83"/>
      <c r="AE182" s="83"/>
      <c r="AF182" s="83"/>
      <c r="AG182" s="83"/>
      <c r="AH182" s="83"/>
      <c r="AI182" s="83"/>
      <c r="AJ182" s="85">
        <v>0</v>
      </c>
      <c r="AK182" s="83"/>
      <c r="AL182" s="83"/>
      <c r="AM182" s="85">
        <v>0</v>
      </c>
      <c r="AN182" s="85">
        <v>0</v>
      </c>
      <c r="AO182" s="85">
        <v>0</v>
      </c>
    </row>
    <row r="183" spans="1:41">
      <c r="A183" s="35" t="s">
        <v>105</v>
      </c>
      <c r="B183" s="86">
        <v>-711.49999999999989</v>
      </c>
      <c r="C183" s="86">
        <v>-506.18700000000001</v>
      </c>
      <c r="D183" s="86">
        <v>-525.06500000000005</v>
      </c>
      <c r="E183" s="86">
        <v>-1402.9799999999998</v>
      </c>
      <c r="F183" s="86">
        <v>-881.80499999999995</v>
      </c>
      <c r="G183" s="86">
        <v>-417.959</v>
      </c>
      <c r="H183" s="86">
        <v>-400.30899999999997</v>
      </c>
      <c r="I183" s="86">
        <v>-542.702</v>
      </c>
      <c r="J183" s="86">
        <v>-524.21999999999991</v>
      </c>
      <c r="K183" s="86">
        <v>-63.225999999999999</v>
      </c>
      <c r="L183" s="86">
        <v>-3297.1579999999999</v>
      </c>
      <c r="M183" s="86">
        <v>-918.93600000000015</v>
      </c>
      <c r="N183" s="86">
        <v>-292.404</v>
      </c>
      <c r="O183" s="86">
        <v>-250.67500000000001</v>
      </c>
      <c r="P183" s="86">
        <v>19.999000000000009</v>
      </c>
      <c r="Q183" s="86">
        <v>-2.0130000000000248</v>
      </c>
      <c r="R183" s="86">
        <v>-269.73</v>
      </c>
      <c r="S183" s="86">
        <v>-185.13599999999997</v>
      </c>
      <c r="T183" s="86">
        <v>218.74900000000002</v>
      </c>
      <c r="U183" s="86">
        <v>-79.325999999999979</v>
      </c>
      <c r="V183" s="86">
        <v>-30.737999999999982</v>
      </c>
      <c r="W183" s="86">
        <v>-156.25199999999998</v>
      </c>
      <c r="X183" s="86">
        <v>346.19481506999995</v>
      </c>
      <c r="Y183" s="86">
        <v>143.05800000000002</v>
      </c>
      <c r="Z183" s="86">
        <v>-97.759308609999962</v>
      </c>
      <c r="AA183" s="86">
        <v>10.882308609999995</v>
      </c>
      <c r="AB183" s="86">
        <v>1086.67120421</v>
      </c>
      <c r="AC183" s="86">
        <v>-66.843755279999954</v>
      </c>
      <c r="AD183" s="86">
        <v>190.93961285999993</v>
      </c>
      <c r="AE183" s="86">
        <v>102.86711834999997</v>
      </c>
      <c r="AF183" s="86">
        <v>-21.905321680000043</v>
      </c>
      <c r="AG183" s="436">
        <v>-10.677846820000015</v>
      </c>
      <c r="AH183" s="86">
        <v>-227.58298357000021</v>
      </c>
      <c r="AI183" s="86">
        <v>183.56286044000004</v>
      </c>
      <c r="AJ183" s="86">
        <v>-33.321233849999935</v>
      </c>
      <c r="AK183" s="86">
        <v>258.75660655999997</v>
      </c>
      <c r="AL183" s="86">
        <v>408.65653207000003</v>
      </c>
      <c r="AM183" s="86">
        <v>-129.14315291000003</v>
      </c>
      <c r="AN183" s="86">
        <v>147.86854697000004</v>
      </c>
      <c r="AO183" s="86">
        <v>-799.2266826</v>
      </c>
    </row>
    <row r="184" spans="1:41">
      <c r="A184" s="35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</row>
    <row r="185" spans="1:41">
      <c r="A185" s="47" t="s">
        <v>106</v>
      </c>
      <c r="B185" s="86"/>
      <c r="C185" s="86"/>
      <c r="D185" s="86"/>
      <c r="E185" s="86"/>
      <c r="F185" s="86"/>
      <c r="G185" s="86"/>
      <c r="H185" s="86"/>
      <c r="I185" s="240"/>
      <c r="J185" s="241"/>
      <c r="K185" s="241"/>
      <c r="L185" s="241"/>
      <c r="M185" s="241"/>
      <c r="N185" s="241"/>
      <c r="O185" s="241"/>
      <c r="P185" s="241"/>
      <c r="Q185" s="241"/>
      <c r="R185" s="241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82"/>
      <c r="AK185" s="48"/>
      <c r="AL185" s="48"/>
      <c r="AM185" s="82"/>
      <c r="AN185" s="82"/>
      <c r="AO185" s="82"/>
    </row>
    <row r="186" spans="1:41">
      <c r="A186" s="57" t="s">
        <v>173</v>
      </c>
      <c r="B186" s="236">
        <v>642.39400000000001</v>
      </c>
      <c r="C186" s="236">
        <v>495.87900000000002</v>
      </c>
      <c r="D186" s="236">
        <v>1101.2149999999999</v>
      </c>
      <c r="E186" s="236">
        <v>480.03399999999999</v>
      </c>
      <c r="F186" s="236">
        <v>1281.124</v>
      </c>
      <c r="G186" s="236">
        <v>483.76299999999998</v>
      </c>
      <c r="H186" s="236">
        <v>156.19900000000001</v>
      </c>
      <c r="I186" s="236">
        <v>245.65699999999993</v>
      </c>
      <c r="J186" s="236">
        <v>568.71699999999998</v>
      </c>
      <c r="K186" s="236">
        <v>121.66500000000001</v>
      </c>
      <c r="L186" s="236">
        <v>3515.4630000000002</v>
      </c>
      <c r="M186" s="236">
        <v>2662.9140000000002</v>
      </c>
      <c r="N186" s="236">
        <v>148.94200000000001</v>
      </c>
      <c r="O186" s="236">
        <v>265</v>
      </c>
      <c r="P186" s="236">
        <v>580.68100000000004</v>
      </c>
      <c r="Q186" s="236">
        <v>183.59800000000001</v>
      </c>
      <c r="R186" s="236">
        <v>635.45699999999988</v>
      </c>
      <c r="S186" s="83">
        <v>40.815000000000168</v>
      </c>
      <c r="T186" s="83">
        <v>566.09499999999991</v>
      </c>
      <c r="U186" s="83">
        <v>391.66396098000001</v>
      </c>
      <c r="V186" s="83">
        <v>39.856318379999998</v>
      </c>
      <c r="W186" s="83">
        <v>83.519000000000005</v>
      </c>
      <c r="X186" s="83">
        <v>1112.5538880000001</v>
      </c>
      <c r="Y186" s="83">
        <v>302.185</v>
      </c>
      <c r="Z186" s="83">
        <v>1759.95699694</v>
      </c>
      <c r="AA186" s="83">
        <v>661.55500306000022</v>
      </c>
      <c r="AB186" s="83">
        <v>746.14903482000011</v>
      </c>
      <c r="AC186" s="83">
        <v>28.969000000000001</v>
      </c>
      <c r="AD186" s="83">
        <v>19.999999710000001</v>
      </c>
      <c r="AE186" s="83">
        <v>150.88402015</v>
      </c>
      <c r="AF186" s="83">
        <v>639.36988713000005</v>
      </c>
      <c r="AG186" s="83">
        <v>64.63</v>
      </c>
      <c r="AH186" s="83">
        <v>482.89927871000003</v>
      </c>
      <c r="AI186" s="83">
        <v>-0.191</v>
      </c>
      <c r="AJ186" s="83">
        <v>24.836242219999932</v>
      </c>
      <c r="AK186" s="83">
        <v>1711.9831695999999</v>
      </c>
      <c r="AL186" s="83">
        <v>10.135069</v>
      </c>
      <c r="AM186" s="83">
        <v>1.8495220000000001</v>
      </c>
      <c r="AN186" s="83">
        <v>2413.8216171199997</v>
      </c>
      <c r="AO186" s="83">
        <v>51.109000000000002</v>
      </c>
    </row>
    <row r="187" spans="1:41">
      <c r="A187" s="57" t="s">
        <v>174</v>
      </c>
      <c r="B187" s="236">
        <v>-561.649</v>
      </c>
      <c r="C187" s="236">
        <v>-224.71899999999999</v>
      </c>
      <c r="D187" s="236">
        <v>-458.22500000000002</v>
      </c>
      <c r="E187" s="236">
        <v>-723.34500000000003</v>
      </c>
      <c r="F187" s="236">
        <v>-407.53</v>
      </c>
      <c r="G187" s="236">
        <v>-205.994</v>
      </c>
      <c r="H187" s="236">
        <v>-318.17200000000003</v>
      </c>
      <c r="I187" s="236">
        <v>-197.90800000000013</v>
      </c>
      <c r="J187" s="236">
        <v>-298.137</v>
      </c>
      <c r="K187" s="236">
        <v>-264.72699999999998</v>
      </c>
      <c r="L187" s="236">
        <v>-342.10500000000002</v>
      </c>
      <c r="M187" s="236">
        <v>-2856.797</v>
      </c>
      <c r="N187" s="236">
        <v>-265.46199999999999</v>
      </c>
      <c r="O187" s="236">
        <v>-436.27300000000002</v>
      </c>
      <c r="P187" s="236">
        <v>-692.78300000000002</v>
      </c>
      <c r="Q187" s="236">
        <v>-108.08799999999999</v>
      </c>
      <c r="R187" s="236">
        <v>-2753.4179999999997</v>
      </c>
      <c r="S187" s="83">
        <v>-283.21500000000015</v>
      </c>
      <c r="T187" s="83">
        <v>1679.172</v>
      </c>
      <c r="U187" s="83">
        <v>-320.03799602999999</v>
      </c>
      <c r="V187" s="83">
        <v>-114.89327102999999</v>
      </c>
      <c r="W187" s="83">
        <v>-328.60486487999998</v>
      </c>
      <c r="X187" s="83">
        <v>-600.23499226999991</v>
      </c>
      <c r="Y187" s="83">
        <v>-261.54500000000002</v>
      </c>
      <c r="Z187" s="83">
        <v>-2030.1551371099999</v>
      </c>
      <c r="AA187" s="83">
        <v>-358.24186288999999</v>
      </c>
      <c r="AB187" s="83">
        <v>-535.99640515999999</v>
      </c>
      <c r="AC187" s="83">
        <v>-168.70402533000001</v>
      </c>
      <c r="AD187" s="83">
        <v>-265.12293063999999</v>
      </c>
      <c r="AE187" s="83">
        <v>-145.58320571000002</v>
      </c>
      <c r="AF187" s="83">
        <v>-202.66157474000002</v>
      </c>
      <c r="AG187" s="83">
        <v>-662.87300000000005</v>
      </c>
      <c r="AH187" s="83">
        <v>-125.87982959000003</v>
      </c>
      <c r="AI187" s="83">
        <v>-518.65099999999995</v>
      </c>
      <c r="AJ187" s="83">
        <v>-138.23640176999993</v>
      </c>
      <c r="AK187" s="83">
        <v>-108.529</v>
      </c>
      <c r="AL187" s="83">
        <v>-138.78100000000001</v>
      </c>
      <c r="AM187" s="83">
        <v>-281.96795201000003</v>
      </c>
      <c r="AN187" s="83">
        <v>-682.71192799000005</v>
      </c>
      <c r="AO187" s="83">
        <v>-1925.877549</v>
      </c>
    </row>
    <row r="188" spans="1:41" ht="19.5" customHeight="1">
      <c r="A188" s="57" t="s">
        <v>175</v>
      </c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>
        <v>-274.173</v>
      </c>
      <c r="R188" s="236">
        <v>274.173</v>
      </c>
      <c r="S188" s="83">
        <v>0</v>
      </c>
      <c r="T188" s="83">
        <v>0</v>
      </c>
      <c r="U188" s="83">
        <v>-153.67306325999999</v>
      </c>
      <c r="V188" s="83">
        <v>-82.438202559999993</v>
      </c>
      <c r="W188" s="83">
        <v>-215.31175607</v>
      </c>
      <c r="X188" s="83">
        <v>-82.643991989999989</v>
      </c>
      <c r="Y188" s="83">
        <v>-177.08699999999999</v>
      </c>
      <c r="Z188" s="83">
        <v>-118.92350758000001</v>
      </c>
      <c r="AA188" s="83">
        <v>-125.95949242000006</v>
      </c>
      <c r="AB188" s="83">
        <v>-120.5235593</v>
      </c>
      <c r="AC188" s="83">
        <v>-172.98326990000001</v>
      </c>
      <c r="AD188" s="83">
        <v>-63.323752640000009</v>
      </c>
      <c r="AE188" s="83">
        <v>-183.23062682</v>
      </c>
      <c r="AF188" s="83">
        <v>-145.95881563</v>
      </c>
      <c r="AG188" s="83">
        <v>-150.14400000000001</v>
      </c>
      <c r="AH188" s="83">
        <v>-69.930999999999997</v>
      </c>
      <c r="AI188" s="83">
        <v>-192.57599999999999</v>
      </c>
      <c r="AJ188" s="83">
        <v>-188.36328618000007</v>
      </c>
      <c r="AK188" s="83">
        <v>-151.857</v>
      </c>
      <c r="AL188" s="83">
        <v>-80.305999999999997</v>
      </c>
      <c r="AM188" s="83">
        <v>-208.19287025999998</v>
      </c>
      <c r="AN188" s="83">
        <v>-190.43680130000001</v>
      </c>
      <c r="AO188" s="83">
        <v>-199.60286298000003</v>
      </c>
    </row>
    <row r="189" spans="1:41">
      <c r="A189" s="57" t="s">
        <v>632</v>
      </c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>
        <v>0</v>
      </c>
      <c r="AK189" s="83">
        <v>-1.9359999999999999</v>
      </c>
      <c r="AL189" s="83">
        <v>-0.55459066999999973</v>
      </c>
      <c r="AM189" s="83">
        <v>-1.6338644900000006</v>
      </c>
      <c r="AN189" s="83">
        <v>-2.1885181899999995</v>
      </c>
      <c r="AO189" s="83">
        <v>-2.3573177900000002</v>
      </c>
    </row>
    <row r="190" spans="1:41" ht="30" customHeight="1">
      <c r="A190" s="57" t="s">
        <v>633</v>
      </c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>
        <v>0</v>
      </c>
      <c r="AK190" s="83">
        <v>-0.30106008000000001</v>
      </c>
      <c r="AL190" s="83">
        <v>-1.9935126599999997</v>
      </c>
      <c r="AM190" s="83">
        <v>-0.21863744000000018</v>
      </c>
      <c r="AN190" s="83">
        <v>-0.40338158999999985</v>
      </c>
      <c r="AO190" s="83">
        <v>-0.93657470999999992</v>
      </c>
    </row>
    <row r="191" spans="1:41">
      <c r="A191" s="57" t="s">
        <v>176</v>
      </c>
      <c r="B191" s="236">
        <v>0</v>
      </c>
      <c r="C191" s="236">
        <v>0</v>
      </c>
      <c r="D191" s="236">
        <v>0</v>
      </c>
      <c r="E191" s="236">
        <v>0</v>
      </c>
      <c r="F191" s="236">
        <v>0</v>
      </c>
      <c r="G191" s="236">
        <v>0</v>
      </c>
      <c r="H191" s="236">
        <v>0</v>
      </c>
      <c r="I191" s="236">
        <v>0</v>
      </c>
      <c r="J191" s="236">
        <v>0</v>
      </c>
      <c r="K191" s="236">
        <v>0</v>
      </c>
      <c r="L191" s="236">
        <v>0</v>
      </c>
      <c r="M191" s="236">
        <v>0</v>
      </c>
      <c r="N191" s="236">
        <v>0</v>
      </c>
      <c r="O191" s="236">
        <v>0</v>
      </c>
      <c r="P191" s="236">
        <v>2.6659999999999999</v>
      </c>
      <c r="Q191" s="236">
        <v>0</v>
      </c>
      <c r="R191" s="236">
        <v>2000</v>
      </c>
      <c r="S191" s="83">
        <v>-53.263999999999896</v>
      </c>
      <c r="T191" s="83">
        <v>-1946.7360000000001</v>
      </c>
      <c r="U191" s="83">
        <v>0</v>
      </c>
      <c r="V191" s="83">
        <v>0</v>
      </c>
      <c r="W191" s="83">
        <v>0</v>
      </c>
      <c r="X191" s="83">
        <v>0</v>
      </c>
      <c r="Y191" s="83">
        <v>0</v>
      </c>
      <c r="Z191" s="83">
        <v>0</v>
      </c>
      <c r="AA191" s="83">
        <v>0</v>
      </c>
      <c r="AB191" s="83">
        <v>0</v>
      </c>
      <c r="AC191" s="83">
        <v>0</v>
      </c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</row>
    <row r="192" spans="1:41">
      <c r="A192" s="57" t="s">
        <v>43</v>
      </c>
      <c r="B192" s="236">
        <v>0</v>
      </c>
      <c r="C192" s="236">
        <v>0</v>
      </c>
      <c r="D192" s="236">
        <v>0</v>
      </c>
      <c r="E192" s="236">
        <v>0</v>
      </c>
      <c r="F192" s="236">
        <v>0</v>
      </c>
      <c r="G192" s="236">
        <v>0</v>
      </c>
      <c r="H192" s="236">
        <v>0</v>
      </c>
      <c r="I192" s="236">
        <v>0</v>
      </c>
      <c r="J192" s="236">
        <v>0</v>
      </c>
      <c r="K192" s="236">
        <v>0</v>
      </c>
      <c r="L192" s="236">
        <v>0</v>
      </c>
      <c r="M192" s="236">
        <v>0</v>
      </c>
      <c r="N192" s="236">
        <v>24.408000000000001</v>
      </c>
      <c r="O192" s="236">
        <v>55.546999999999997</v>
      </c>
      <c r="P192" s="236">
        <v>0</v>
      </c>
      <c r="Q192" s="236">
        <v>-30.997</v>
      </c>
      <c r="R192" s="236">
        <v>30.997</v>
      </c>
      <c r="S192" s="83">
        <v>-73.396000000000001</v>
      </c>
      <c r="T192" s="83">
        <v>2.2109999999999843</v>
      </c>
      <c r="U192" s="83">
        <v>167.50003452000001</v>
      </c>
      <c r="V192" s="83">
        <v>-4.5445058700000001</v>
      </c>
      <c r="W192" s="83">
        <v>27.89166677</v>
      </c>
      <c r="X192" s="83">
        <v>359.23250695999997</v>
      </c>
      <c r="Y192" s="83">
        <v>-12.385</v>
      </c>
      <c r="Z192" s="83">
        <v>-52.485884050000003</v>
      </c>
      <c r="AA192" s="83">
        <v>-229.73511594999999</v>
      </c>
      <c r="AB192" s="83">
        <v>-119.93156956999999</v>
      </c>
      <c r="AC192" s="83">
        <v>-167.91872174</v>
      </c>
      <c r="AD192" s="83">
        <v>-5.1759534900000004</v>
      </c>
      <c r="AE192" s="83">
        <v>-100.70989998999998</v>
      </c>
      <c r="AF192" s="83">
        <v>17.3819008</v>
      </c>
      <c r="AG192" s="83">
        <v>30.276</v>
      </c>
      <c r="AH192" s="83">
        <v>33.445999999999998</v>
      </c>
      <c r="AI192" s="83">
        <v>87.563999999999993</v>
      </c>
      <c r="AJ192" s="83">
        <v>34.945782409999993</v>
      </c>
      <c r="AK192" s="83">
        <v>9.3059999999999992</v>
      </c>
      <c r="AL192" s="83">
        <v>46.165999999999997</v>
      </c>
      <c r="AM192" s="83">
        <v>54.355907130000013</v>
      </c>
      <c r="AN192" s="83">
        <v>58.765820579999996</v>
      </c>
      <c r="AO192" s="83">
        <v>92.51605386</v>
      </c>
    </row>
    <row r="193" spans="1:42">
      <c r="A193" s="57" t="s">
        <v>177</v>
      </c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>
        <v>0</v>
      </c>
      <c r="R193" s="236">
        <v>0</v>
      </c>
      <c r="S193" s="83">
        <v>0</v>
      </c>
      <c r="T193" s="83">
        <v>0</v>
      </c>
      <c r="U193" s="83">
        <v>0</v>
      </c>
      <c r="V193" s="83">
        <v>0</v>
      </c>
      <c r="W193" s="83">
        <v>0</v>
      </c>
      <c r="X193" s="83">
        <v>-32.747913140000009</v>
      </c>
      <c r="Y193" s="83">
        <v>0</v>
      </c>
      <c r="Z193" s="83">
        <v>-42.590609019999981</v>
      </c>
      <c r="AA193" s="83">
        <v>42.590609019999981</v>
      </c>
      <c r="AB193" s="83">
        <v>11.57411299</v>
      </c>
      <c r="AC193" s="83">
        <v>-0.53505099000000667</v>
      </c>
      <c r="AD193" s="83">
        <v>3.0103946699999886</v>
      </c>
      <c r="AE193" s="83">
        <v>-10.35697161</v>
      </c>
      <c r="AF193" s="83">
        <v>-17.0955385</v>
      </c>
      <c r="AG193" s="83">
        <v>-7.407378000000063E-2</v>
      </c>
      <c r="AH193" s="83">
        <v>-3.2718250000000448E-2</v>
      </c>
      <c r="AI193" s="83">
        <v>-1.1250200000000041E-3</v>
      </c>
      <c r="AJ193" s="83">
        <v>-2.2000000000116415E-7</v>
      </c>
      <c r="AK193" s="83">
        <v>0</v>
      </c>
      <c r="AL193" s="83"/>
      <c r="AM193" s="83">
        <v>-5.9999999815772751E-8</v>
      </c>
      <c r="AN193" s="83">
        <v>1.9999999552965164E-8</v>
      </c>
      <c r="AO193" s="83">
        <v>-3.0321300000000745E-2</v>
      </c>
    </row>
    <row r="194" spans="1:42">
      <c r="A194" s="57" t="s">
        <v>178</v>
      </c>
      <c r="B194" s="236">
        <v>0</v>
      </c>
      <c r="C194" s="236">
        <v>0</v>
      </c>
      <c r="D194" s="236">
        <v>0</v>
      </c>
      <c r="E194" s="236">
        <v>3.996</v>
      </c>
      <c r="F194" s="236">
        <v>0</v>
      </c>
      <c r="G194" s="236">
        <v>0</v>
      </c>
      <c r="H194" s="236">
        <v>0</v>
      </c>
      <c r="I194" s="236">
        <v>0</v>
      </c>
      <c r="J194" s="236">
        <v>0</v>
      </c>
      <c r="K194" s="236">
        <v>0</v>
      </c>
      <c r="L194" s="236">
        <v>0</v>
      </c>
      <c r="M194" s="236">
        <v>0</v>
      </c>
      <c r="N194" s="236">
        <v>0</v>
      </c>
      <c r="O194" s="236">
        <v>0</v>
      </c>
      <c r="P194" s="236">
        <v>0</v>
      </c>
      <c r="Q194" s="236">
        <v>0</v>
      </c>
      <c r="R194" s="236">
        <v>0</v>
      </c>
      <c r="S194" s="83">
        <v>0</v>
      </c>
      <c r="T194" s="83">
        <v>0</v>
      </c>
      <c r="U194" s="83">
        <v>0</v>
      </c>
      <c r="V194" s="83">
        <v>0</v>
      </c>
      <c r="W194" s="83">
        <v>0</v>
      </c>
      <c r="X194" s="83">
        <v>0</v>
      </c>
      <c r="Y194" s="83">
        <v>0</v>
      </c>
      <c r="Z194" s="83">
        <v>39.999999990000006</v>
      </c>
      <c r="AA194" s="83">
        <v>9.9999937219763524E-9</v>
      </c>
      <c r="AB194" s="83">
        <v>0</v>
      </c>
      <c r="AC194" s="83">
        <v>0</v>
      </c>
      <c r="AD194" s="83"/>
      <c r="AE194" s="83"/>
      <c r="AF194" s="83">
        <v>39.043357</v>
      </c>
      <c r="AG194" s="83"/>
      <c r="AH194" s="83">
        <v>8.5799999982118601E-6</v>
      </c>
      <c r="AI194" s="83">
        <v>-7.6699999943375587E-6</v>
      </c>
      <c r="AJ194" s="83">
        <v>1.0000050067901612E-8</v>
      </c>
      <c r="AK194" s="83">
        <v>433.99999492000001</v>
      </c>
      <c r="AL194" s="83"/>
      <c r="AM194" s="83">
        <v>31.651312019999999</v>
      </c>
      <c r="AN194" s="83">
        <v>-12.56932052000022</v>
      </c>
      <c r="AO194" s="83">
        <v>6.6660305200000112</v>
      </c>
    </row>
    <row r="195" spans="1:42" ht="30">
      <c r="A195" s="57" t="s">
        <v>179</v>
      </c>
      <c r="B195" s="236">
        <v>0</v>
      </c>
      <c r="C195" s="236">
        <v>403.30900000000003</v>
      </c>
      <c r="D195" s="236">
        <v>0</v>
      </c>
      <c r="E195" s="236">
        <v>-3.3090000000000002</v>
      </c>
      <c r="F195" s="236">
        <v>139.92500000000001</v>
      </c>
      <c r="G195" s="236">
        <v>0</v>
      </c>
      <c r="H195" s="236">
        <v>0</v>
      </c>
      <c r="I195" s="236">
        <v>421.02100000000002</v>
      </c>
      <c r="J195" s="236">
        <v>0</v>
      </c>
      <c r="K195" s="236">
        <v>595.88900000000001</v>
      </c>
      <c r="L195" s="236">
        <v>52.417000000000002</v>
      </c>
      <c r="M195" s="236">
        <v>11.06</v>
      </c>
      <c r="N195" s="236">
        <v>0</v>
      </c>
      <c r="O195" s="236">
        <v>0</v>
      </c>
      <c r="P195" s="236">
        <v>0</v>
      </c>
      <c r="Q195" s="236">
        <v>0</v>
      </c>
      <c r="R195" s="236">
        <v>0</v>
      </c>
      <c r="S195" s="83">
        <v>0</v>
      </c>
      <c r="T195" s="83">
        <v>0</v>
      </c>
      <c r="U195" s="83">
        <v>0</v>
      </c>
      <c r="V195" s="83">
        <v>0</v>
      </c>
      <c r="W195" s="83">
        <v>0</v>
      </c>
      <c r="X195" s="83">
        <v>0</v>
      </c>
      <c r="Y195" s="83">
        <v>0</v>
      </c>
      <c r="Z195" s="83">
        <v>0</v>
      </c>
      <c r="AA195" s="83">
        <v>28.763999999999999</v>
      </c>
      <c r="AB195" s="83">
        <v>0</v>
      </c>
      <c r="AC195" s="83">
        <v>0</v>
      </c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</row>
    <row r="196" spans="1:42">
      <c r="A196" s="57" t="s">
        <v>110</v>
      </c>
      <c r="B196" s="236">
        <v>0</v>
      </c>
      <c r="C196" s="236">
        <v>0</v>
      </c>
      <c r="D196" s="236">
        <v>-15.218999999999999</v>
      </c>
      <c r="E196" s="236">
        <v>0</v>
      </c>
      <c r="F196" s="236">
        <v>0</v>
      </c>
      <c r="G196" s="236">
        <v>-46.878999999999998</v>
      </c>
      <c r="H196" s="236">
        <v>-1.379</v>
      </c>
      <c r="I196" s="236">
        <v>0</v>
      </c>
      <c r="J196" s="236">
        <v>0</v>
      </c>
      <c r="K196" s="236">
        <v>0</v>
      </c>
      <c r="L196" s="236">
        <v>14.675000000000001</v>
      </c>
      <c r="M196" s="236">
        <v>2.089</v>
      </c>
      <c r="N196" s="236">
        <v>-25.7</v>
      </c>
      <c r="O196" s="236">
        <v>-43.959000000000003</v>
      </c>
      <c r="P196" s="236">
        <v>6.6340000000000003</v>
      </c>
      <c r="Q196" s="236">
        <v>0</v>
      </c>
      <c r="R196" s="236">
        <v>0</v>
      </c>
      <c r="S196" s="83">
        <v>0</v>
      </c>
      <c r="T196" s="83">
        <v>-45.643000000000001</v>
      </c>
      <c r="U196" s="83">
        <v>0</v>
      </c>
      <c r="V196" s="83">
        <v>0</v>
      </c>
      <c r="W196" s="83">
        <v>0</v>
      </c>
      <c r="X196" s="83">
        <v>0</v>
      </c>
      <c r="Y196" s="83">
        <v>0</v>
      </c>
      <c r="Z196" s="83">
        <v>0</v>
      </c>
      <c r="AA196" s="83">
        <v>0</v>
      </c>
      <c r="AB196" s="83">
        <v>0</v>
      </c>
      <c r="AC196" s="83">
        <v>0</v>
      </c>
      <c r="AD196" s="83">
        <v>-25.921637</v>
      </c>
      <c r="AE196" s="83">
        <v>-53.525521689999991</v>
      </c>
      <c r="AF196" s="83"/>
      <c r="AG196" s="83">
        <v>-9.9956203900000009</v>
      </c>
      <c r="AH196" s="83">
        <v>-597.93611575</v>
      </c>
      <c r="AI196" s="83">
        <v>0</v>
      </c>
      <c r="AJ196" s="83">
        <v>0</v>
      </c>
      <c r="AK196" s="83">
        <v>0</v>
      </c>
      <c r="AL196" s="83">
        <v>0</v>
      </c>
      <c r="AM196" s="83">
        <v>0</v>
      </c>
      <c r="AN196" s="83">
        <v>0</v>
      </c>
      <c r="AO196" s="83">
        <v>-290.77203385000001</v>
      </c>
    </row>
    <row r="197" spans="1:42">
      <c r="A197" s="57" t="s">
        <v>180</v>
      </c>
      <c r="B197" s="236">
        <v>0</v>
      </c>
      <c r="C197" s="236">
        <v>0</v>
      </c>
      <c r="D197" s="236">
        <v>0</v>
      </c>
      <c r="E197" s="236">
        <v>0</v>
      </c>
      <c r="F197" s="236">
        <v>0</v>
      </c>
      <c r="G197" s="236">
        <v>0</v>
      </c>
      <c r="H197" s="236">
        <v>0</v>
      </c>
      <c r="I197" s="236">
        <v>0</v>
      </c>
      <c r="J197" s="236">
        <v>0</v>
      </c>
      <c r="K197" s="236">
        <v>0</v>
      </c>
      <c r="L197" s="236">
        <v>0</v>
      </c>
      <c r="M197" s="236">
        <v>0</v>
      </c>
      <c r="N197" s="236">
        <v>5.9980000000000002</v>
      </c>
      <c r="O197" s="236">
        <v>3.6110000000000002</v>
      </c>
      <c r="P197" s="236">
        <v>0</v>
      </c>
      <c r="Q197" s="236">
        <v>4.593</v>
      </c>
      <c r="R197" s="236">
        <v>0.31099999999999994</v>
      </c>
      <c r="S197" s="83">
        <v>40.739000000000004</v>
      </c>
      <c r="T197" s="83">
        <v>45.642000000000003</v>
      </c>
      <c r="U197" s="83">
        <v>0</v>
      </c>
      <c r="V197" s="83">
        <v>0</v>
      </c>
      <c r="W197" s="83">
        <v>0</v>
      </c>
      <c r="X197" s="83">
        <v>0</v>
      </c>
      <c r="Y197" s="83">
        <v>0</v>
      </c>
      <c r="Z197" s="83">
        <v>0.92500000000000004</v>
      </c>
      <c r="AA197" s="83">
        <v>16.259999999999998</v>
      </c>
      <c r="AB197" s="83">
        <v>16.172000000000001</v>
      </c>
      <c r="AC197" s="83">
        <v>14.426500000000001</v>
      </c>
      <c r="AD197" s="83">
        <v>0.35949999999999999</v>
      </c>
      <c r="AE197" s="83">
        <v>16.49025</v>
      </c>
      <c r="AF197" s="83">
        <v>1.8592</v>
      </c>
      <c r="AG197" s="83">
        <v>13.538069999999999</v>
      </c>
      <c r="AH197" s="83">
        <v>3.0129000000000001</v>
      </c>
      <c r="AI197" s="83">
        <v>5.4127000000000001</v>
      </c>
      <c r="AJ197" s="83">
        <v>0</v>
      </c>
      <c r="AK197" s="83">
        <v>0</v>
      </c>
      <c r="AL197" s="83">
        <v>0</v>
      </c>
      <c r="AM197" s="83">
        <v>-45.961446630000005</v>
      </c>
      <c r="AN197" s="83">
        <v>0</v>
      </c>
      <c r="AO197" s="83">
        <v>4.0000000000000003E-7</v>
      </c>
    </row>
    <row r="198" spans="1:42">
      <c r="A198" s="57" t="s">
        <v>46</v>
      </c>
      <c r="B198" s="236">
        <v>0</v>
      </c>
      <c r="C198" s="236">
        <v>0</v>
      </c>
      <c r="D198" s="236">
        <v>0</v>
      </c>
      <c r="E198" s="236">
        <v>37.072000000000003</v>
      </c>
      <c r="F198" s="236">
        <v>0</v>
      </c>
      <c r="G198" s="236">
        <v>0</v>
      </c>
      <c r="H198" s="236">
        <v>0</v>
      </c>
      <c r="I198" s="236">
        <v>0</v>
      </c>
      <c r="J198" s="236">
        <v>0</v>
      </c>
      <c r="K198" s="236">
        <v>0</v>
      </c>
      <c r="L198" s="236">
        <v>0</v>
      </c>
      <c r="M198" s="236">
        <v>0</v>
      </c>
      <c r="N198" s="236">
        <v>0</v>
      </c>
      <c r="O198" s="236">
        <v>0</v>
      </c>
      <c r="P198" s="236">
        <v>0</v>
      </c>
      <c r="Q198" s="236">
        <v>0</v>
      </c>
      <c r="R198" s="236">
        <v>-36.274999999999999</v>
      </c>
      <c r="S198" s="83">
        <v>36.94</v>
      </c>
      <c r="T198" s="83">
        <v>-1.643</v>
      </c>
      <c r="U198" s="83">
        <v>0</v>
      </c>
      <c r="V198" s="83">
        <v>-3.806</v>
      </c>
      <c r="W198" s="83">
        <v>-1E-3</v>
      </c>
      <c r="X198" s="83">
        <v>1.3303199999999999E-3</v>
      </c>
      <c r="Y198" s="83">
        <v>0</v>
      </c>
      <c r="Z198" s="83">
        <v>1.3186E-4</v>
      </c>
      <c r="AA198" s="83">
        <v>-1.3186E-4</v>
      </c>
      <c r="AB198" s="83">
        <v>1.8503899999996066E-3</v>
      </c>
      <c r="AC198" s="83">
        <v>9.7688000000016465E-4</v>
      </c>
      <c r="AD198" s="83">
        <v>-3.049206000000413E-2</v>
      </c>
      <c r="AE198" s="83">
        <v>-3.3999999868683516E-7</v>
      </c>
      <c r="AF198" s="83">
        <v>-1.4699999999999999E-6</v>
      </c>
      <c r="AG198" s="83"/>
      <c r="AH198" s="83">
        <v>-7.6000000000000003E-7</v>
      </c>
      <c r="AI198" s="83">
        <v>-2.2999999999999999E-7</v>
      </c>
      <c r="AJ198" s="83">
        <v>-8.0000001192092895E-7</v>
      </c>
      <c r="AK198" s="83">
        <v>0</v>
      </c>
      <c r="AL198" s="83">
        <v>4.0000000000000003E-7</v>
      </c>
      <c r="AM198" s="83">
        <v>0</v>
      </c>
      <c r="AN198" s="83">
        <v>9.9999999999999539E-9</v>
      </c>
      <c r="AO198" s="83">
        <v>-17.063202</v>
      </c>
    </row>
    <row r="199" spans="1:42">
      <c r="A199" s="57" t="s">
        <v>181</v>
      </c>
      <c r="B199" s="236">
        <v>0</v>
      </c>
      <c r="C199" s="236">
        <v>0</v>
      </c>
      <c r="D199" s="236">
        <v>0</v>
      </c>
      <c r="E199" s="236">
        <v>0</v>
      </c>
      <c r="F199" s="236">
        <v>0</v>
      </c>
      <c r="G199" s="236">
        <v>0</v>
      </c>
      <c r="H199" s="236">
        <v>0</v>
      </c>
      <c r="I199" s="236">
        <v>0</v>
      </c>
      <c r="J199" s="236">
        <v>0</v>
      </c>
      <c r="K199" s="236">
        <v>0</v>
      </c>
      <c r="L199" s="236">
        <v>0</v>
      </c>
      <c r="M199" s="236">
        <v>-82.5</v>
      </c>
      <c r="N199" s="236">
        <v>0</v>
      </c>
      <c r="O199" s="236">
        <v>0</v>
      </c>
      <c r="P199" s="236">
        <v>-32.615000000000002</v>
      </c>
      <c r="Q199" s="236">
        <v>0</v>
      </c>
      <c r="R199" s="236">
        <v>0</v>
      </c>
      <c r="S199" s="83">
        <v>0</v>
      </c>
      <c r="T199" s="83">
        <v>0</v>
      </c>
      <c r="U199" s="83">
        <v>0</v>
      </c>
      <c r="V199" s="83">
        <v>0</v>
      </c>
      <c r="W199" s="83">
        <v>0</v>
      </c>
      <c r="X199" s="83">
        <v>0</v>
      </c>
      <c r="Y199" s="83">
        <v>0</v>
      </c>
      <c r="Z199" s="83">
        <v>0</v>
      </c>
      <c r="AA199" s="83">
        <v>0</v>
      </c>
      <c r="AB199" s="83">
        <v>0</v>
      </c>
      <c r="AC199" s="83">
        <v>0</v>
      </c>
      <c r="AD199" s="83"/>
      <c r="AE199" s="83"/>
      <c r="AF199" s="83">
        <v>-833.30557503</v>
      </c>
      <c r="AG199" s="83"/>
      <c r="AH199" s="83">
        <v>0</v>
      </c>
      <c r="AI199" s="83">
        <v>0</v>
      </c>
      <c r="AJ199" s="83">
        <v>-256.00592946</v>
      </c>
      <c r="AK199" s="83">
        <v>-1599.2370765000001</v>
      </c>
      <c r="AL199" s="83">
        <v>-463.97285996000005</v>
      </c>
      <c r="AM199" s="83">
        <v>-4.0859564099998478</v>
      </c>
      <c r="AN199" s="83">
        <v>0</v>
      </c>
      <c r="AO199" s="83">
        <v>0</v>
      </c>
    </row>
    <row r="200" spans="1:42">
      <c r="A200" s="57" t="s">
        <v>353</v>
      </c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83"/>
      <c r="T200" s="83"/>
      <c r="U200" s="83"/>
      <c r="V200" s="83"/>
      <c r="W200" s="83"/>
      <c r="X200" s="83"/>
      <c r="Y200" s="83"/>
      <c r="Z200" s="83">
        <v>28.763999999999999</v>
      </c>
      <c r="AA200" s="83"/>
      <c r="AB200" s="83"/>
      <c r="AC200" s="83"/>
      <c r="AD200" s="83">
        <v>20.375150440000002</v>
      </c>
      <c r="AE200" s="83"/>
      <c r="AF200" s="83"/>
      <c r="AG200" s="83"/>
      <c r="AH200" s="83">
        <v>4.1632803200000001</v>
      </c>
      <c r="AI200" s="83">
        <v>0</v>
      </c>
      <c r="AJ200" s="83">
        <v>0</v>
      </c>
      <c r="AK200" s="83">
        <v>0</v>
      </c>
      <c r="AL200" s="83">
        <v>1.191684</v>
      </c>
      <c r="AM200" s="83">
        <v>0</v>
      </c>
      <c r="AN200" s="83">
        <v>0</v>
      </c>
      <c r="AO200" s="83">
        <v>0</v>
      </c>
    </row>
    <row r="201" spans="1:42">
      <c r="A201" s="57" t="s">
        <v>113</v>
      </c>
      <c r="B201" s="236">
        <v>0</v>
      </c>
      <c r="C201" s="236">
        <v>-192.964</v>
      </c>
      <c r="D201" s="236">
        <v>0</v>
      </c>
      <c r="E201" s="236">
        <v>-0.13100000000000001</v>
      </c>
      <c r="F201" s="236">
        <v>0</v>
      </c>
      <c r="G201" s="236">
        <v>-192.661</v>
      </c>
      <c r="H201" s="236">
        <v>0</v>
      </c>
      <c r="I201" s="236">
        <v>0</v>
      </c>
      <c r="J201" s="236">
        <v>0</v>
      </c>
      <c r="K201" s="236">
        <v>-412.86199999999997</v>
      </c>
      <c r="L201" s="236">
        <v>-152.30099999999999</v>
      </c>
      <c r="M201" s="236">
        <v>189.66899999999995</v>
      </c>
      <c r="N201" s="236">
        <v>0</v>
      </c>
      <c r="O201" s="236">
        <v>-289.03699999999998</v>
      </c>
      <c r="P201" s="236">
        <v>-135.417</v>
      </c>
      <c r="Q201" s="236">
        <v>0</v>
      </c>
      <c r="R201" s="236">
        <v>-96.944999999999993</v>
      </c>
      <c r="S201" s="83">
        <v>93.75</v>
      </c>
      <c r="T201" s="83">
        <v>-753.88</v>
      </c>
      <c r="U201" s="83">
        <v>0</v>
      </c>
      <c r="V201" s="83">
        <v>-255.68799999999999</v>
      </c>
      <c r="W201" s="83">
        <v>-148.54400000000001</v>
      </c>
      <c r="X201" s="83">
        <v>-246.13702419000001</v>
      </c>
      <c r="Y201" s="83">
        <v>-760.4</v>
      </c>
      <c r="Z201" s="83">
        <v>-482.755</v>
      </c>
      <c r="AA201" s="83">
        <v>0</v>
      </c>
      <c r="AB201" s="83">
        <v>-656.82349694000015</v>
      </c>
      <c r="AC201" s="83">
        <v>-153.19750274999998</v>
      </c>
      <c r="AD201" s="83">
        <v>-686.43171562999999</v>
      </c>
      <c r="AE201" s="83"/>
      <c r="AF201" s="83">
        <v>-399.73410719000003</v>
      </c>
      <c r="AG201" s="83">
        <v>-36.291341299999999</v>
      </c>
      <c r="AH201" s="83">
        <v>-718.03001532000008</v>
      </c>
      <c r="AI201" s="83">
        <v>-150.91500313999992</v>
      </c>
      <c r="AJ201" s="83">
        <v>-140.02014774000014</v>
      </c>
      <c r="AK201" s="83">
        <v>-2.2292584500000001</v>
      </c>
      <c r="AL201" s="83">
        <v>-632.22135616999992</v>
      </c>
      <c r="AM201" s="83">
        <v>-152.86697000000012</v>
      </c>
      <c r="AN201" s="83">
        <v>-157.85309267000008</v>
      </c>
      <c r="AO201" s="83">
        <v>-1.212823550000012</v>
      </c>
    </row>
    <row r="202" spans="1:42">
      <c r="A202" s="57" t="s">
        <v>725</v>
      </c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>
        <v>75</v>
      </c>
    </row>
    <row r="203" spans="1:42">
      <c r="A203" s="57" t="s">
        <v>726</v>
      </c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>
        <v>65.477666350000007</v>
      </c>
    </row>
    <row r="204" spans="1:42">
      <c r="A204" s="57" t="s">
        <v>182</v>
      </c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>
        <v>-27.053000000000001</v>
      </c>
      <c r="R204" s="236">
        <v>-210.90100000000001</v>
      </c>
      <c r="S204" s="83">
        <v>-84.309000000000012</v>
      </c>
      <c r="T204" s="83">
        <v>-5.9000000000000057</v>
      </c>
      <c r="U204" s="83">
        <v>0</v>
      </c>
      <c r="V204" s="83">
        <v>0</v>
      </c>
      <c r="W204" s="83">
        <v>0</v>
      </c>
      <c r="X204" s="83">
        <v>0</v>
      </c>
      <c r="Y204" s="83">
        <v>0</v>
      </c>
      <c r="Z204" s="83">
        <v>0</v>
      </c>
      <c r="AA204" s="83">
        <v>0</v>
      </c>
      <c r="AB204" s="83">
        <v>-53.271999999999998</v>
      </c>
      <c r="AC204" s="83">
        <v>0</v>
      </c>
      <c r="AD204" s="83">
        <v>0</v>
      </c>
      <c r="AE204" s="83"/>
      <c r="AF204" s="83"/>
      <c r="AG204" s="83">
        <v>8.1879654700002611</v>
      </c>
      <c r="AH204" s="83">
        <v>-2.4380000000000002</v>
      </c>
      <c r="AI204" s="83">
        <v>9.7929999999999993</v>
      </c>
      <c r="AJ204" s="83">
        <v>8.5555334699999985</v>
      </c>
      <c r="AK204" s="83">
        <v>-6.2489999999999997</v>
      </c>
      <c r="AL204" s="83">
        <v>-4.452</v>
      </c>
      <c r="AM204" s="83">
        <v>5.8182650000000002</v>
      </c>
      <c r="AN204" s="83">
        <v>6.4253200000000001</v>
      </c>
      <c r="AO204" s="83">
        <v>0</v>
      </c>
    </row>
    <row r="205" spans="1:42">
      <c r="A205" s="35" t="s">
        <v>183</v>
      </c>
      <c r="B205" s="86">
        <v>80.745000000000005</v>
      </c>
      <c r="C205" s="86">
        <v>481.50500000000005</v>
      </c>
      <c r="D205" s="86">
        <v>627.77099999999984</v>
      </c>
      <c r="E205" s="86">
        <v>-205.68300000000002</v>
      </c>
      <c r="F205" s="86">
        <v>1013.519</v>
      </c>
      <c r="G205" s="86">
        <v>38.229000000000013</v>
      </c>
      <c r="H205" s="86">
        <v>-163.352</v>
      </c>
      <c r="I205" s="86">
        <v>468.76999999999981</v>
      </c>
      <c r="J205" s="86">
        <v>270.58</v>
      </c>
      <c r="K205" s="86">
        <v>39.965000000000089</v>
      </c>
      <c r="L205" s="86">
        <v>3088.1490000000003</v>
      </c>
      <c r="M205" s="86">
        <v>-73.564999999999856</v>
      </c>
      <c r="N205" s="86">
        <v>-111.81399999999998</v>
      </c>
      <c r="O205" s="86">
        <v>-445.11099999999999</v>
      </c>
      <c r="P205" s="86">
        <v>-270.83399999999995</v>
      </c>
      <c r="Q205" s="86">
        <v>-252.11999999999998</v>
      </c>
      <c r="R205" s="86">
        <v>-156.60099999999977</v>
      </c>
      <c r="S205" s="86">
        <v>-281.93999999999994</v>
      </c>
      <c r="T205" s="86">
        <v>-460.68200000000024</v>
      </c>
      <c r="U205" s="86">
        <v>85.452936210000047</v>
      </c>
      <c r="V205" s="86">
        <v>-421.51366107999996</v>
      </c>
      <c r="W205" s="86">
        <v>-581.05095417999996</v>
      </c>
      <c r="X205" s="86">
        <v>510.02380369000002</v>
      </c>
      <c r="Y205" s="86">
        <v>-909.23199999999997</v>
      </c>
      <c r="Z205" s="86">
        <v>-897.26400896999985</v>
      </c>
      <c r="AA205" s="86">
        <v>35.233008970000135</v>
      </c>
      <c r="AB205" s="86">
        <v>-712.65003277000005</v>
      </c>
      <c r="AC205" s="86">
        <v>-619.94209382999998</v>
      </c>
      <c r="AD205" s="86">
        <v>-1002.2614366399999</v>
      </c>
      <c r="AE205" s="86">
        <v>-326.03195600999999</v>
      </c>
      <c r="AF205" s="86">
        <v>-901.10126762999994</v>
      </c>
      <c r="AG205" s="86">
        <v>-742.74599999999998</v>
      </c>
      <c r="AH205" s="86">
        <v>-990.72621206000008</v>
      </c>
      <c r="AI205" s="86">
        <v>-759.56443605999993</v>
      </c>
      <c r="AJ205" s="86">
        <v>-654.28820806000022</v>
      </c>
      <c r="AK205" s="86">
        <v>284.95076948999997</v>
      </c>
      <c r="AL205" s="86">
        <v>-1264.78856606</v>
      </c>
      <c r="AM205" s="86">
        <v>-601.25269115000003</v>
      </c>
      <c r="AN205" s="86">
        <v>1432.8497154699994</v>
      </c>
      <c r="AO205" s="86">
        <v>-2147.0839340499997</v>
      </c>
      <c r="AP205" s="437"/>
    </row>
    <row r="206" spans="1:42">
      <c r="A206" s="35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</row>
    <row r="207" spans="1:42">
      <c r="A207" s="47" t="s">
        <v>115</v>
      </c>
      <c r="B207" s="86"/>
      <c r="C207" s="86"/>
      <c r="D207" s="86"/>
      <c r="E207" s="86"/>
      <c r="F207" s="86"/>
      <c r="G207" s="86"/>
      <c r="H207" s="86"/>
      <c r="I207" s="240"/>
      <c r="J207" s="241"/>
      <c r="K207" s="241"/>
      <c r="L207" s="241"/>
      <c r="M207" s="241"/>
      <c r="N207" s="241"/>
      <c r="O207" s="241"/>
      <c r="P207" s="241"/>
      <c r="Q207" s="241"/>
      <c r="R207" s="241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</row>
    <row r="208" spans="1:42">
      <c r="A208" s="56" t="s">
        <v>184</v>
      </c>
      <c r="B208" s="86">
        <v>1078.366</v>
      </c>
      <c r="C208" s="86">
        <v>1054.914</v>
      </c>
      <c r="D208" s="86">
        <v>988.36699999999996</v>
      </c>
      <c r="E208" s="86">
        <v>1136.8820000000001</v>
      </c>
      <c r="F208" s="86">
        <v>1254.07</v>
      </c>
      <c r="G208" s="86">
        <v>1278.1579999999999</v>
      </c>
      <c r="H208" s="86">
        <v>1471.6849999999999</v>
      </c>
      <c r="I208" s="86">
        <v>1194.8889999999999</v>
      </c>
      <c r="J208" s="86">
        <v>1616.1690000000001</v>
      </c>
      <c r="K208" s="86">
        <v>1407.201</v>
      </c>
      <c r="L208" s="86">
        <v>1892.1610000000001</v>
      </c>
      <c r="M208" s="86">
        <v>2324.5940000000001</v>
      </c>
      <c r="N208" s="86">
        <v>1538.7529999999999</v>
      </c>
      <c r="O208" s="86">
        <v>1490.634</v>
      </c>
      <c r="P208" s="86">
        <v>1202.229</v>
      </c>
      <c r="Q208" s="86">
        <v>1474.5530000000003</v>
      </c>
      <c r="R208" s="86">
        <v>1472.4800000000002</v>
      </c>
      <c r="S208" s="86">
        <v>1321.3950000000002</v>
      </c>
      <c r="T208" s="86">
        <v>1707.4849999999999</v>
      </c>
      <c r="U208" s="86">
        <v>1540.192</v>
      </c>
      <c r="V208" s="86">
        <v>1861.5920000000001</v>
      </c>
      <c r="W208" s="86">
        <v>2020.616</v>
      </c>
      <c r="X208" s="86">
        <v>1865</v>
      </c>
      <c r="Y208" s="86">
        <v>3129.5299803000003</v>
      </c>
      <c r="Z208" s="86">
        <v>2660.2510000000002</v>
      </c>
      <c r="AA208" s="86">
        <v>2259.3530000000001</v>
      </c>
      <c r="AB208" s="86">
        <v>2991.078</v>
      </c>
      <c r="AC208" s="86">
        <v>3990.9299993700001</v>
      </c>
      <c r="AD208" s="86">
        <v>3724.5461915199999</v>
      </c>
      <c r="AE208" s="86">
        <v>3415.1150396600001</v>
      </c>
      <c r="AF208" s="86">
        <v>3720.4948589899996</v>
      </c>
      <c r="AG208" s="86">
        <v>3150.3282341700001</v>
      </c>
      <c r="AH208" s="86">
        <v>3963.9081554499999</v>
      </c>
      <c r="AI208" s="86">
        <v>3144.3539174399998</v>
      </c>
      <c r="AJ208" s="86">
        <v>3139.1422223600002</v>
      </c>
      <c r="AK208" s="86">
        <v>2696.9471629999998</v>
      </c>
      <c r="AL208" s="86">
        <v>3487.72280404</v>
      </c>
      <c r="AM208" s="86">
        <v>3246.3714930100004</v>
      </c>
      <c r="AN208" s="86">
        <v>3572.9080389800001</v>
      </c>
      <c r="AO208" s="86">
        <v>6076.6440809900005</v>
      </c>
    </row>
    <row r="209" spans="1:59" ht="30">
      <c r="A209" s="57" t="s">
        <v>117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>
        <v>0</v>
      </c>
      <c r="R209" s="86">
        <v>0</v>
      </c>
      <c r="S209" s="86">
        <v>0</v>
      </c>
      <c r="T209" s="86">
        <v>1.4810000000000001</v>
      </c>
      <c r="U209" s="86">
        <v>28.483000000000001</v>
      </c>
      <c r="V209" s="86">
        <v>0.26200000000000045</v>
      </c>
      <c r="W209" s="86">
        <v>26.738</v>
      </c>
      <c r="X209" s="86">
        <v>-2.1098614100000002</v>
      </c>
      <c r="Y209" s="86">
        <v>-20.164999999999999</v>
      </c>
      <c r="Z209" s="86">
        <v>-15.13382165</v>
      </c>
      <c r="AA209" s="86">
        <v>-6.0631783500000012</v>
      </c>
      <c r="AB209" s="86">
        <v>8.5829999999999984</v>
      </c>
      <c r="AC209" s="86">
        <v>-9.7041409600000001</v>
      </c>
      <c r="AD209" s="86">
        <v>15.80930919</v>
      </c>
      <c r="AE209" s="86">
        <v>-9.8717267300000007</v>
      </c>
      <c r="AF209" s="86">
        <v>14.508603240000001</v>
      </c>
      <c r="AG209" s="86">
        <v>3.4498103599999999</v>
      </c>
      <c r="AH209" s="86">
        <v>80.143677879999984</v>
      </c>
      <c r="AI209" s="86">
        <v>21.658647219999999</v>
      </c>
      <c r="AJ209" s="86">
        <v>-17.102424439999997</v>
      </c>
      <c r="AK209" s="86">
        <v>7.396016369999999</v>
      </c>
      <c r="AL209" s="86">
        <v>-20.279041339999999</v>
      </c>
      <c r="AM209" s="86">
        <v>67.503599460000004</v>
      </c>
      <c r="AN209" s="86">
        <v>-20.855113800000005</v>
      </c>
      <c r="AO209" s="86">
        <v>247.39013923999997</v>
      </c>
    </row>
    <row r="210" spans="1:59">
      <c r="A210" s="56" t="s">
        <v>185</v>
      </c>
      <c r="B210" s="86">
        <v>1054.914</v>
      </c>
      <c r="C210" s="86">
        <v>988.36699999999996</v>
      </c>
      <c r="D210" s="86">
        <v>1136.8820000000001</v>
      </c>
      <c r="E210" s="86">
        <v>1254.07</v>
      </c>
      <c r="F210" s="86">
        <v>1278.1579999999999</v>
      </c>
      <c r="G210" s="86">
        <v>1471.6849999999999</v>
      </c>
      <c r="H210" s="86">
        <v>1194.8889999999999</v>
      </c>
      <c r="I210" s="86">
        <v>1616.1690000000001</v>
      </c>
      <c r="J210" s="86">
        <v>1407.201</v>
      </c>
      <c r="K210" s="86">
        <v>1892.1610000000001</v>
      </c>
      <c r="L210" s="86">
        <v>2324.5940000000001</v>
      </c>
      <c r="M210" s="86">
        <v>2487.86</v>
      </c>
      <c r="N210" s="86">
        <v>1490.634</v>
      </c>
      <c r="O210" s="86">
        <v>1202.229</v>
      </c>
      <c r="P210" s="86">
        <v>1474.5530000000001</v>
      </c>
      <c r="Q210" s="86">
        <v>1472.4800000000002</v>
      </c>
      <c r="R210" s="86">
        <v>1321.3950000000002</v>
      </c>
      <c r="S210" s="86">
        <v>1306.4960000000001</v>
      </c>
      <c r="T210" s="86">
        <v>1540.192</v>
      </c>
      <c r="U210" s="86">
        <v>1861.5920000000001</v>
      </c>
      <c r="V210" s="86">
        <v>2020.616</v>
      </c>
      <c r="W210" s="86">
        <v>1865</v>
      </c>
      <c r="X210" s="86">
        <v>3129.5299803000003</v>
      </c>
      <c r="Y210" s="86">
        <v>2660.2510000000002</v>
      </c>
      <c r="Z210" s="86">
        <v>2259.3530000000001</v>
      </c>
      <c r="AA210" s="86">
        <v>2991.078</v>
      </c>
      <c r="AB210" s="86">
        <v>3990.929592349999</v>
      </c>
      <c r="AC210" s="86">
        <v>3724.5461915199999</v>
      </c>
      <c r="AD210" s="86">
        <v>3415.1150396600001</v>
      </c>
      <c r="AE210" s="86">
        <v>3720.4948589899996</v>
      </c>
      <c r="AF210" s="86">
        <v>3150.3282341700001</v>
      </c>
      <c r="AG210" s="86">
        <v>3963.9081554499999</v>
      </c>
      <c r="AH210" s="86">
        <v>3144.3539174399998</v>
      </c>
      <c r="AI210" s="86">
        <v>3139.1422223600002</v>
      </c>
      <c r="AJ210" s="86">
        <v>2696.9471629999998</v>
      </c>
      <c r="AK210" s="86">
        <v>3487.72280404</v>
      </c>
      <c r="AL210" s="86">
        <v>3246.3714930100004</v>
      </c>
      <c r="AM210" s="86">
        <v>3572.9080389800001</v>
      </c>
      <c r="AN210" s="86">
        <v>6076.6440809900005</v>
      </c>
      <c r="AO210" s="86">
        <v>3339.4425187799998</v>
      </c>
    </row>
    <row r="211" spans="1:59" ht="30">
      <c r="A211" s="56" t="s">
        <v>119</v>
      </c>
      <c r="B211" s="86">
        <v>-23.452000000000002</v>
      </c>
      <c r="C211" s="86">
        <v>-66.546999999999997</v>
      </c>
      <c r="D211" s="86">
        <v>148.51499999999999</v>
      </c>
      <c r="E211" s="86">
        <v>117.188</v>
      </c>
      <c r="F211" s="86">
        <v>24.088000000000001</v>
      </c>
      <c r="G211" s="86">
        <v>193.52699999999999</v>
      </c>
      <c r="H211" s="86">
        <v>-276.79599999999999</v>
      </c>
      <c r="I211" s="86">
        <v>421.28000000000281</v>
      </c>
      <c r="J211" s="86">
        <v>-208.96799999999968</v>
      </c>
      <c r="K211" s="86">
        <v>484.96000000000004</v>
      </c>
      <c r="L211" s="86">
        <v>432.43299999999954</v>
      </c>
      <c r="M211" s="86">
        <v>163.26600000000025</v>
      </c>
      <c r="N211" s="86">
        <v>-48.119</v>
      </c>
      <c r="O211" s="86">
        <v>-288.40499999999997</v>
      </c>
      <c r="P211" s="86">
        <v>272.32400000000001</v>
      </c>
      <c r="Q211" s="86">
        <v>-2.0730000000000075</v>
      </c>
      <c r="R211" s="86">
        <v>-151.08499999999981</v>
      </c>
      <c r="S211" s="86">
        <v>-14.898999999999774</v>
      </c>
      <c r="T211" s="86">
        <v>-168.77400000000048</v>
      </c>
      <c r="U211" s="86">
        <v>292.91699999999997</v>
      </c>
      <c r="V211" s="86">
        <v>158.76199999999994</v>
      </c>
      <c r="W211" s="86">
        <v>-182.35400000000001</v>
      </c>
      <c r="X211" s="86">
        <v>1266.6389328299999</v>
      </c>
      <c r="Y211" s="86">
        <v>-449.113</v>
      </c>
      <c r="Z211" s="86">
        <v>-385.76417835000029</v>
      </c>
      <c r="AA211" s="86">
        <v>737.78817835000041</v>
      </c>
      <c r="AB211" s="86">
        <v>991.26859234999893</v>
      </c>
      <c r="AC211" s="86">
        <v>-256.67961412999989</v>
      </c>
      <c r="AD211" s="86">
        <v>-325.24046104999979</v>
      </c>
      <c r="AE211" s="86">
        <v>315.25154605999933</v>
      </c>
      <c r="AF211" s="86">
        <v>-584.67522805999943</v>
      </c>
      <c r="AG211" s="86">
        <v>810.13011091999999</v>
      </c>
      <c r="AH211" s="86">
        <v>-899.69791588999988</v>
      </c>
      <c r="AI211" s="86">
        <v>-26.87034229999972</v>
      </c>
      <c r="AJ211" s="86">
        <v>-425.09263492000002</v>
      </c>
      <c r="AK211" s="86">
        <v>783.37962467000034</v>
      </c>
      <c r="AL211" s="86">
        <v>-221.07226968999976</v>
      </c>
      <c r="AM211" s="86">
        <v>259.03294650999987</v>
      </c>
      <c r="AN211" s="86">
        <v>2524.5911558100006</v>
      </c>
      <c r="AO211" s="86">
        <v>-2984.5917014500005</v>
      </c>
    </row>
    <row r="212" spans="1:59">
      <c r="U212" s="72"/>
      <c r="V212" s="72"/>
      <c r="W212" s="72"/>
      <c r="X212" s="72"/>
      <c r="Y212" s="72"/>
      <c r="Z212" s="72"/>
      <c r="AA212" s="72"/>
      <c r="AB212" s="72"/>
    </row>
    <row r="213" spans="1:59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72"/>
      <c r="W213" s="60"/>
      <c r="Y213" s="311"/>
      <c r="Z213" s="311"/>
      <c r="AA213" s="311"/>
      <c r="AB213" s="311"/>
      <c r="AC213" s="311"/>
    </row>
    <row r="214" spans="1:59">
      <c r="A214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W214" s="60"/>
      <c r="X214" s="60"/>
      <c r="Y214" s="60"/>
      <c r="Z214" s="60"/>
      <c r="AB214" s="60"/>
      <c r="AC214" s="60"/>
    </row>
    <row r="215" spans="1:59" s="60" customFormat="1">
      <c r="A21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</row>
    <row r="216" spans="1:59" s="60" customFormat="1">
      <c r="A21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</row>
    <row r="217" spans="1:59" s="60" customForma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</row>
    <row r="218" spans="1:59" s="60" customForma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</row>
    <row r="219" spans="1:59" s="60" customForma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</row>
    <row r="220" spans="1:59" s="60" customForma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</row>
    <row r="221" spans="1:59" s="60" customForma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W221" s="5"/>
      <c r="Z221" s="5"/>
      <c r="AB221" s="5"/>
      <c r="AC221" s="5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</row>
    <row r="222" spans="1:59" s="60" customForma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W222" s="5"/>
      <c r="X222" s="5"/>
      <c r="Y222" s="5"/>
      <c r="Z222" s="5"/>
      <c r="AB222" s="5"/>
      <c r="AC222" s="5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</sheetData>
  <pageMargins left="0.25" right="0.25" top="0.75" bottom="0.75" header="0.3" footer="0.3"/>
  <pageSetup paperSize="9" orientation="landscape" horizontalDpi="2" verticalDpi="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CWS290"/>
  <sheetViews>
    <sheetView showGridLines="0" zoomScale="90" zoomScaleNormal="90" workbookViewId="0">
      <pane xSplit="1" ySplit="8" topLeftCell="AG9" activePane="bottomRight" state="frozen"/>
      <selection sqref="A1:XFD1048576"/>
      <selection pane="topRight" sqref="A1:XFD1048576"/>
      <selection pane="bottomLeft" sqref="A1:XFD1048576"/>
      <selection pane="bottomRight" activeCell="AH13" sqref="AH13"/>
    </sheetView>
  </sheetViews>
  <sheetFormatPr defaultColWidth="9.140625" defaultRowHeight="15" outlineLevelCol="1"/>
  <cols>
    <col min="1" max="1" width="70.28515625" style="5" customWidth="1"/>
    <col min="2" max="20" width="10.28515625" style="5" hidden="1" customWidth="1" outlineLevel="1"/>
    <col min="21" max="21" width="10" style="6" hidden="1" customWidth="1" outlineLevel="1"/>
    <col min="22" max="22" width="9.7109375" style="6" hidden="1" customWidth="1" outlineLevel="1"/>
    <col min="23" max="23" width="10.5703125" style="6" hidden="1" customWidth="1" outlineLevel="1"/>
    <col min="24" max="24" width="11.5703125" style="6" hidden="1" customWidth="1" outlineLevel="1"/>
    <col min="25" max="25" width="10.42578125" style="6" bestFit="1" customWidth="1" collapsed="1"/>
    <col min="26" max="26" width="10.140625" style="6" customWidth="1"/>
    <col min="27" max="28" width="10.42578125" style="6" bestFit="1" customWidth="1"/>
    <col min="29" max="29" width="10.7109375" bestFit="1" customWidth="1"/>
    <col min="30" max="32" width="10.42578125" bestFit="1" customWidth="1"/>
    <col min="33" max="33" width="10.7109375" bestFit="1" customWidth="1"/>
    <col min="34" max="41" width="10.42578125" bestFit="1" customWidth="1"/>
    <col min="42" max="42" width="13.85546875" bestFit="1" customWidth="1"/>
    <col min="43" max="43" width="10.42578125" bestFit="1" customWidth="1"/>
    <col min="46" max="46" width="15" bestFit="1" customWidth="1"/>
    <col min="47" max="2645" width="9.140625" style="6"/>
    <col min="2646" max="16384" width="9.140625" style="5"/>
  </cols>
  <sheetData>
    <row r="2" spans="1:2645">
      <c r="X2" s="80"/>
    </row>
    <row r="3" spans="1:2645">
      <c r="X3" s="80"/>
    </row>
    <row r="4" spans="1:2645">
      <c r="X4" s="80"/>
    </row>
    <row r="5" spans="1:2645">
      <c r="U5" s="88"/>
      <c r="X5" s="80"/>
    </row>
    <row r="6" spans="1:2645" ht="1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14"/>
      <c r="X6" s="80"/>
    </row>
    <row r="7" spans="1:2645" s="12" customFormat="1">
      <c r="A7" s="9" t="s">
        <v>186</v>
      </c>
      <c r="B7" s="366" t="s">
        <v>367</v>
      </c>
      <c r="C7" s="366" t="s">
        <v>368</v>
      </c>
      <c r="D7" s="366" t="s">
        <v>369</v>
      </c>
      <c r="E7" s="366" t="s">
        <v>370</v>
      </c>
      <c r="F7" s="366" t="s">
        <v>371</v>
      </c>
      <c r="G7" s="366" t="s">
        <v>372</v>
      </c>
      <c r="H7" s="366" t="s">
        <v>373</v>
      </c>
      <c r="I7" s="366" t="s">
        <v>374</v>
      </c>
      <c r="J7" s="366" t="s">
        <v>375</v>
      </c>
      <c r="K7" s="366" t="s">
        <v>376</v>
      </c>
      <c r="L7" s="366" t="s">
        <v>377</v>
      </c>
      <c r="M7" s="366" t="s">
        <v>378</v>
      </c>
      <c r="N7" s="366" t="s">
        <v>379</v>
      </c>
      <c r="O7" s="366" t="s">
        <v>380</v>
      </c>
      <c r="P7" s="366" t="s">
        <v>381</v>
      </c>
      <c r="Q7" s="366" t="s">
        <v>2</v>
      </c>
      <c r="R7" s="366" t="s">
        <v>3</v>
      </c>
      <c r="S7" s="366" t="s">
        <v>4</v>
      </c>
      <c r="T7" s="366" t="s">
        <v>5</v>
      </c>
      <c r="U7" s="366" t="s">
        <v>6</v>
      </c>
      <c r="V7" s="366" t="s">
        <v>7</v>
      </c>
      <c r="W7" s="366" t="s">
        <v>8</v>
      </c>
      <c r="X7" s="366" t="s">
        <v>9</v>
      </c>
      <c r="Y7" s="366" t="s">
        <v>344</v>
      </c>
      <c r="Z7" s="366" t="s">
        <v>349</v>
      </c>
      <c r="AA7" s="366" t="s">
        <v>356</v>
      </c>
      <c r="AB7" s="366" t="s">
        <v>394</v>
      </c>
      <c r="AC7" s="366" t="s">
        <v>397</v>
      </c>
      <c r="AD7" s="366" t="s">
        <v>409</v>
      </c>
      <c r="AE7" s="366" t="s">
        <v>414</v>
      </c>
      <c r="AF7" s="366" t="s">
        <v>420</v>
      </c>
      <c r="AG7" s="366" t="s">
        <v>423</v>
      </c>
      <c r="AH7" s="366" t="s">
        <v>426</v>
      </c>
      <c r="AI7" s="366" t="s">
        <v>509</v>
      </c>
      <c r="AJ7" s="366" t="s">
        <v>625</v>
      </c>
      <c r="AK7" s="366" t="s">
        <v>629</v>
      </c>
      <c r="AL7" s="366" t="s">
        <v>641</v>
      </c>
      <c r="AM7" s="366" t="s">
        <v>702</v>
      </c>
      <c r="AN7" s="366" t="s">
        <v>716</v>
      </c>
      <c r="AO7" s="366" t="s">
        <v>722</v>
      </c>
      <c r="AP7"/>
      <c r="AQ7"/>
      <c r="AR7"/>
      <c r="AS7"/>
      <c r="AT7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</row>
    <row r="8" spans="1:2645" s="12" customFormat="1" ht="15.75" customHeight="1">
      <c r="A8" s="9" t="s">
        <v>10</v>
      </c>
      <c r="B8" s="231" t="s">
        <v>12</v>
      </c>
      <c r="C8" s="231" t="s">
        <v>13</v>
      </c>
      <c r="D8" s="231" t="s">
        <v>14</v>
      </c>
      <c r="E8" s="231" t="s">
        <v>11</v>
      </c>
      <c r="F8" s="231" t="s">
        <v>12</v>
      </c>
      <c r="G8" s="231" t="s">
        <v>13</v>
      </c>
      <c r="H8" s="231" t="s">
        <v>14</v>
      </c>
      <c r="I8" s="231" t="s">
        <v>11</v>
      </c>
      <c r="J8" s="231" t="s">
        <v>12</v>
      </c>
      <c r="K8" s="231" t="s">
        <v>13</v>
      </c>
      <c r="L8" s="231" t="s">
        <v>14</v>
      </c>
      <c r="M8" s="231" t="s">
        <v>11</v>
      </c>
      <c r="N8" s="231" t="s">
        <v>12</v>
      </c>
      <c r="O8" s="231" t="s">
        <v>13</v>
      </c>
      <c r="P8" s="231" t="s">
        <v>14</v>
      </c>
      <c r="Q8" s="231" t="s">
        <v>11</v>
      </c>
      <c r="R8" s="231" t="s">
        <v>12</v>
      </c>
      <c r="S8" s="231" t="s">
        <v>13</v>
      </c>
      <c r="T8" s="231" t="s">
        <v>14</v>
      </c>
      <c r="U8" s="231" t="s">
        <v>11</v>
      </c>
      <c r="V8" s="231" t="s">
        <v>12</v>
      </c>
      <c r="W8" s="231" t="s">
        <v>13</v>
      </c>
      <c r="X8" s="231" t="s">
        <v>14</v>
      </c>
      <c r="Y8" s="231" t="s">
        <v>11</v>
      </c>
      <c r="Z8" s="231" t="s">
        <v>12</v>
      </c>
      <c r="AA8" s="231" t="s">
        <v>13</v>
      </c>
      <c r="AB8" s="231" t="s">
        <v>14</v>
      </c>
      <c r="AC8" s="231" t="s">
        <v>11</v>
      </c>
      <c r="AD8" s="231" t="s">
        <v>12</v>
      </c>
      <c r="AE8" s="231" t="s">
        <v>13</v>
      </c>
      <c r="AF8" s="231" t="s">
        <v>14</v>
      </c>
      <c r="AG8" s="231" t="s">
        <v>11</v>
      </c>
      <c r="AH8" s="231" t="s">
        <v>12</v>
      </c>
      <c r="AI8" s="231" t="s">
        <v>13</v>
      </c>
      <c r="AJ8" s="231" t="s">
        <v>14</v>
      </c>
      <c r="AK8" s="231" t="s">
        <v>11</v>
      </c>
      <c r="AL8" s="231" t="s">
        <v>12</v>
      </c>
      <c r="AM8" s="231" t="s">
        <v>13</v>
      </c>
      <c r="AN8" s="231" t="s">
        <v>14</v>
      </c>
      <c r="AO8" s="231" t="s">
        <v>11</v>
      </c>
      <c r="AP8"/>
      <c r="AQ8"/>
      <c r="AR8"/>
      <c r="AS8"/>
      <c r="AT8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</row>
    <row r="9" spans="1:2645" s="15" customFormat="1" ht="15" customHeight="1">
      <c r="A9" s="13" t="s">
        <v>717</v>
      </c>
      <c r="B9" s="384">
        <v>3999.6219999999998</v>
      </c>
      <c r="C9" s="384">
        <v>4716.0870000000004</v>
      </c>
      <c r="D9" s="384">
        <v>4738.433</v>
      </c>
      <c r="E9" s="384">
        <v>4609.3379999999997</v>
      </c>
      <c r="F9" s="384">
        <v>5187.9799999999996</v>
      </c>
      <c r="G9" s="384">
        <v>6804.2830000000004</v>
      </c>
      <c r="H9" s="384">
        <v>6310.6819999999998</v>
      </c>
      <c r="I9" s="384">
        <v>5594.6982008880159</v>
      </c>
      <c r="J9" s="384">
        <v>6125.6175358118089</v>
      </c>
      <c r="K9" s="384">
        <v>7032.2525856505536</v>
      </c>
      <c r="L9" s="384">
        <v>8397.0963930610014</v>
      </c>
      <c r="M9" s="384">
        <v>8461.5210701699998</v>
      </c>
      <c r="N9" s="384">
        <v>8611.6995304399989</v>
      </c>
      <c r="O9" s="384">
        <v>9723.813312290009</v>
      </c>
      <c r="P9" s="384">
        <v>9502.9181386700111</v>
      </c>
      <c r="Q9" s="384">
        <v>9321.9627267000014</v>
      </c>
      <c r="R9" s="384">
        <v>9370.0691618899964</v>
      </c>
      <c r="S9" s="384">
        <v>9994.9151399700077</v>
      </c>
      <c r="T9" s="384">
        <v>10238.770882619981</v>
      </c>
      <c r="U9" s="384">
        <v>9924.5141405499999</v>
      </c>
      <c r="V9" s="384">
        <v>10192.2201504399</v>
      </c>
      <c r="W9" s="384">
        <v>11504.602311969995</v>
      </c>
      <c r="X9" s="384">
        <v>12219.576250050002</v>
      </c>
      <c r="Y9" s="384">
        <v>11814.793696629995</v>
      </c>
      <c r="Z9" s="384">
        <v>11420.108882850005</v>
      </c>
      <c r="AA9" s="384">
        <v>11719.920904510007</v>
      </c>
      <c r="AB9" s="384">
        <v>12052.644030590005</v>
      </c>
      <c r="AC9" s="384">
        <v>11603.171812839999</v>
      </c>
      <c r="AD9" s="384">
        <v>11636.101988849998</v>
      </c>
      <c r="AE9" s="384">
        <v>12920.366652229994</v>
      </c>
      <c r="AF9" s="384">
        <v>13208.28944902</v>
      </c>
      <c r="AG9" s="384">
        <v>13581.544732570002</v>
      </c>
      <c r="AH9" s="384">
        <v>13473.745090749988</v>
      </c>
      <c r="AI9" s="384">
        <v>15418.889535010005</v>
      </c>
      <c r="AJ9" s="384">
        <v>17200.105100930021</v>
      </c>
      <c r="AK9" s="384">
        <v>17057.301100000001</v>
      </c>
      <c r="AL9" s="384">
        <v>17650.482749230017</v>
      </c>
      <c r="AM9" s="384">
        <v>18861.04078041</v>
      </c>
      <c r="AN9" s="384">
        <v>19410.839672870014</v>
      </c>
      <c r="AO9" s="384">
        <v>18284.671834179982</v>
      </c>
      <c r="AP9" s="425"/>
      <c r="AQ9" s="14"/>
      <c r="AR9" s="428"/>
      <c r="AS9" s="428"/>
      <c r="AT9"/>
    </row>
    <row r="10" spans="1:2645" s="89" customFormat="1" ht="15" customHeight="1">
      <c r="A10" s="16" t="s">
        <v>732</v>
      </c>
      <c r="B10" s="80">
        <v>-3522.681</v>
      </c>
      <c r="C10" s="80">
        <v>-3995.2089999999998</v>
      </c>
      <c r="D10" s="80">
        <v>-4159.9520000000002</v>
      </c>
      <c r="E10" s="80">
        <v>-3472.2370000000001</v>
      </c>
      <c r="F10" s="80">
        <v>-4599.9989999999998</v>
      </c>
      <c r="G10" s="80">
        <v>-6042.3630000000003</v>
      </c>
      <c r="H10" s="80">
        <v>-5670.8530000000001</v>
      </c>
      <c r="I10" s="80">
        <v>-4970.3397084887338</v>
      </c>
      <c r="J10" s="80">
        <v>-5651.1969448899999</v>
      </c>
      <c r="K10" s="80">
        <v>-6260.4107944915258</v>
      </c>
      <c r="L10" s="80">
        <v>-7339.9150356890332</v>
      </c>
      <c r="M10" s="80">
        <v>-7432.7429267200023</v>
      </c>
      <c r="N10" s="80">
        <v>-7595.217214679994</v>
      </c>
      <c r="O10" s="80">
        <v>-8319.2216199999948</v>
      </c>
      <c r="P10" s="80">
        <v>-8346.370429239998</v>
      </c>
      <c r="Q10" s="80">
        <v>-8213.6947574582482</v>
      </c>
      <c r="R10" s="80">
        <v>-8296.8556331642212</v>
      </c>
      <c r="S10" s="80">
        <v>-8877.2560872735958</v>
      </c>
      <c r="T10" s="80">
        <v>-9132.2384240381198</v>
      </c>
      <c r="U10" s="80">
        <v>-8805.2066324040607</v>
      </c>
      <c r="V10" s="80">
        <v>-9138.1308063500092</v>
      </c>
      <c r="W10" s="80">
        <v>-10302.493704029994</v>
      </c>
      <c r="X10" s="80">
        <v>-10578.827533759997</v>
      </c>
      <c r="Y10" s="80">
        <v>-10085.318371010004</v>
      </c>
      <c r="Z10" s="80">
        <v>-9919.8588413899997</v>
      </c>
      <c r="AA10" s="80">
        <v>-10177.93823424</v>
      </c>
      <c r="AB10" s="80">
        <v>-10437.452928240011</v>
      </c>
      <c r="AC10" s="80">
        <v>-10229.044163180004</v>
      </c>
      <c r="AD10" s="80">
        <v>-10599.181741669998</v>
      </c>
      <c r="AE10" s="80">
        <v>-11156.555506949991</v>
      </c>
      <c r="AF10" s="80">
        <v>-11678.814579620001</v>
      </c>
      <c r="AG10" s="80">
        <v>-12176.43368256</v>
      </c>
      <c r="AH10" s="80">
        <v>-12329.230352190007</v>
      </c>
      <c r="AI10" s="80">
        <v>-14111.852463509989</v>
      </c>
      <c r="AJ10" s="80">
        <v>-15669.692704610006</v>
      </c>
      <c r="AK10" s="80">
        <v>-15422.9182</v>
      </c>
      <c r="AL10" s="80">
        <v>-15898.494477600003</v>
      </c>
      <c r="AM10" s="80">
        <v>-16926.724784780006</v>
      </c>
      <c r="AN10" s="80">
        <v>-17299.024071159994</v>
      </c>
      <c r="AO10" s="80">
        <v>-16333.430565749997</v>
      </c>
      <c r="AP10" s="425"/>
      <c r="AQ10" s="14"/>
      <c r="AR10" s="428"/>
      <c r="AS10" s="428"/>
      <c r="AT10" s="179"/>
    </row>
    <row r="11" spans="1:2645" s="15" customFormat="1" ht="15" customHeight="1">
      <c r="A11" s="13" t="s">
        <v>15</v>
      </c>
      <c r="B11" s="14">
        <v>476.94099999999997</v>
      </c>
      <c r="C11" s="14">
        <v>720.87800000000004</v>
      </c>
      <c r="D11" s="14">
        <v>578.48099999999999</v>
      </c>
      <c r="E11" s="14">
        <v>1137.1010000000001</v>
      </c>
      <c r="F11" s="14">
        <v>587.98099999999999</v>
      </c>
      <c r="G11" s="14">
        <v>761.92</v>
      </c>
      <c r="H11" s="14">
        <v>639.82899999999995</v>
      </c>
      <c r="I11" s="14">
        <v>624.3584923992828</v>
      </c>
      <c r="J11" s="14">
        <v>474.42059092180898</v>
      </c>
      <c r="K11" s="14">
        <v>771.84179115902816</v>
      </c>
      <c r="L11" s="14">
        <v>1057.1813573719674</v>
      </c>
      <c r="M11" s="14">
        <v>1028.77814345</v>
      </c>
      <c r="N11" s="14">
        <v>1016.482315759999</v>
      </c>
      <c r="O11" s="14">
        <v>1404.5916922900071</v>
      </c>
      <c r="P11" s="14">
        <v>1156.5477094300138</v>
      </c>
      <c r="Q11" s="14">
        <v>1108.2679692417569</v>
      </c>
      <c r="R11" s="14">
        <v>1073.2135287257731</v>
      </c>
      <c r="S11" s="14">
        <v>1117.6590526964155</v>
      </c>
      <c r="T11" s="14">
        <v>1106.5324585818721</v>
      </c>
      <c r="U11" s="14">
        <v>1119.3075081459374</v>
      </c>
      <c r="V11" s="14">
        <v>1054.0895412948414</v>
      </c>
      <c r="W11" s="14">
        <v>1202.108607939995</v>
      </c>
      <c r="X11" s="14">
        <v>1640.7487162899981</v>
      </c>
      <c r="Y11" s="14">
        <v>1729.475325619997</v>
      </c>
      <c r="Z11" s="14">
        <v>1500.250041460002</v>
      </c>
      <c r="AA11" s="14">
        <v>1541.98267027</v>
      </c>
      <c r="AB11" s="14">
        <v>1615.1911023499999</v>
      </c>
      <c r="AC11" s="14">
        <v>1374.1276496599951</v>
      </c>
      <c r="AD11" s="14">
        <v>1036.9202471800099</v>
      </c>
      <c r="AE11" s="14">
        <v>1763.811145279999</v>
      </c>
      <c r="AF11" s="14">
        <v>1529.4748693999879</v>
      </c>
      <c r="AG11" s="14">
        <v>1405.1110500099969</v>
      </c>
      <c r="AH11" s="14">
        <v>1144.514738559991</v>
      </c>
      <c r="AI11" s="14">
        <v>1307.0370714999881</v>
      </c>
      <c r="AJ11" s="14">
        <v>1530.41239631999</v>
      </c>
      <c r="AK11" s="14">
        <v>1634.3829000000001</v>
      </c>
      <c r="AL11" s="14">
        <v>1751.9882716299901</v>
      </c>
      <c r="AM11" s="14">
        <v>1934.3159956299933</v>
      </c>
      <c r="AN11" s="14">
        <v>2111.8156017100191</v>
      </c>
      <c r="AO11" s="14">
        <v>1951.2412684299852</v>
      </c>
      <c r="AP11" s="425"/>
      <c r="AQ11" s="14"/>
      <c r="AR11" s="428"/>
      <c r="AS11" s="428"/>
      <c r="AT11"/>
    </row>
    <row r="12" spans="1:2645" s="15" customFormat="1" ht="15" customHeight="1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425"/>
      <c r="AQ12" s="14"/>
      <c r="AR12" s="428"/>
      <c r="AS12" s="428"/>
      <c r="AT12"/>
    </row>
    <row r="13" spans="1:2645" s="15" customFormat="1" ht="15" customHeight="1">
      <c r="A13" s="13" t="s">
        <v>16</v>
      </c>
      <c r="B13" s="14">
        <v>-339.03699999999998</v>
      </c>
      <c r="C13" s="14">
        <v>-442.55700000000002</v>
      </c>
      <c r="D13" s="14">
        <v>-407.947</v>
      </c>
      <c r="E13" s="14">
        <v>-411.28899999999999</v>
      </c>
      <c r="F13" s="14">
        <v>2925.9180000000001</v>
      </c>
      <c r="G13" s="14">
        <v>-468.34399999999999</v>
      </c>
      <c r="H13" s="14">
        <v>-399.84500000000003</v>
      </c>
      <c r="I13" s="14">
        <v>-473.95543197103655</v>
      </c>
      <c r="J13" s="14">
        <v>-311.76171133548814</v>
      </c>
      <c r="K13" s="14">
        <v>-434.56070219463476</v>
      </c>
      <c r="L13" s="14">
        <v>-501.49992287178225</v>
      </c>
      <c r="M13" s="14">
        <v>-562.61664651000001</v>
      </c>
      <c r="N13" s="14">
        <v>-589.98003296999991</v>
      </c>
      <c r="O13" s="14">
        <v>-685.30774747999999</v>
      </c>
      <c r="P13" s="14">
        <v>-570.83649344000003</v>
      </c>
      <c r="Q13" s="14">
        <v>-604.95278690999999</v>
      </c>
      <c r="R13" s="14">
        <v>-755.25649135000003</v>
      </c>
      <c r="S13" s="14">
        <v>-664.72245281999994</v>
      </c>
      <c r="T13" s="14">
        <v>-633.08488103000093</v>
      </c>
      <c r="U13" s="14">
        <v>-769.1357385</v>
      </c>
      <c r="V13" s="14">
        <v>-629.66034563999995</v>
      </c>
      <c r="W13" s="14">
        <v>-699.41640217000008</v>
      </c>
      <c r="X13" s="14">
        <v>-415.66288135999991</v>
      </c>
      <c r="Y13" s="14">
        <v>-742.66167881000001</v>
      </c>
      <c r="Z13" s="14">
        <v>-731.29162096999994</v>
      </c>
      <c r="AA13" s="14">
        <v>-599.05537049000009</v>
      </c>
      <c r="AB13" s="14">
        <v>-757.20070070999986</v>
      </c>
      <c r="AC13" s="14">
        <v>-838.22866632</v>
      </c>
      <c r="AD13" s="14">
        <v>-710.86263024000004</v>
      </c>
      <c r="AE13" s="14">
        <v>-848.66979550999997</v>
      </c>
      <c r="AF13" s="14">
        <v>132.20838866000008</v>
      </c>
      <c r="AG13" s="14">
        <v>-683.14308113000004</v>
      </c>
      <c r="AH13" s="14">
        <v>-729.0540193899991</v>
      </c>
      <c r="AI13" s="14">
        <v>-838.9186304399999</v>
      </c>
      <c r="AJ13" s="14">
        <v>220.86061841999992</v>
      </c>
      <c r="AK13" s="14">
        <v>-749.48710000000005</v>
      </c>
      <c r="AL13" s="14">
        <v>-878.12510251000003</v>
      </c>
      <c r="AM13" s="14">
        <v>-353.83180422000032</v>
      </c>
      <c r="AN13" s="14">
        <v>-642.3866802600005</v>
      </c>
      <c r="AO13" s="14">
        <v>-821.70581746999994</v>
      </c>
      <c r="AP13" s="425"/>
      <c r="AQ13" s="14"/>
      <c r="AR13" s="428"/>
      <c r="AS13" s="428"/>
      <c r="AT13"/>
    </row>
    <row r="14" spans="1:2645" s="89" customFormat="1" ht="15" customHeight="1">
      <c r="A14" s="18" t="s">
        <v>733</v>
      </c>
      <c r="B14" s="80">
        <v>-216.096</v>
      </c>
      <c r="C14" s="80">
        <v>-265.51100000000002</v>
      </c>
      <c r="D14" s="80">
        <v>-271.85300000000001</v>
      </c>
      <c r="E14" s="80">
        <v>-272.54000000000002</v>
      </c>
      <c r="F14" s="80">
        <v>-261.20299999999997</v>
      </c>
      <c r="G14" s="80">
        <v>-295.26600000000002</v>
      </c>
      <c r="H14" s="80">
        <v>-281.96499999999997</v>
      </c>
      <c r="I14" s="80">
        <v>-284.11890743166555</v>
      </c>
      <c r="J14" s="80">
        <v>-212.413147075837</v>
      </c>
      <c r="K14" s="80">
        <v>-254.77315675626514</v>
      </c>
      <c r="L14" s="80">
        <v>-395.38896021416133</v>
      </c>
      <c r="M14" s="80">
        <v>-429.73880183</v>
      </c>
      <c r="N14" s="80">
        <v>-358.40789911000002</v>
      </c>
      <c r="O14" s="80">
        <v>-466.42226468000001</v>
      </c>
      <c r="P14" s="80">
        <v>-420.24050366</v>
      </c>
      <c r="Q14" s="80">
        <v>-429.95178707999997</v>
      </c>
      <c r="R14" s="80">
        <v>-433.91809122000001</v>
      </c>
      <c r="S14" s="80">
        <v>-452.61155276</v>
      </c>
      <c r="T14" s="80">
        <v>-429.814018360001</v>
      </c>
      <c r="U14" s="80">
        <v>-451.82906241000001</v>
      </c>
      <c r="V14" s="80">
        <v>-405.62299186000001</v>
      </c>
      <c r="W14" s="80">
        <v>-478.22435414</v>
      </c>
      <c r="X14" s="80">
        <v>-486.22368924</v>
      </c>
      <c r="Y14" s="80">
        <v>-511.30724887999997</v>
      </c>
      <c r="Z14" s="80">
        <v>-495.27034464999997</v>
      </c>
      <c r="AA14" s="80">
        <v>-516.78542109</v>
      </c>
      <c r="AB14" s="80">
        <v>-527.53907902999993</v>
      </c>
      <c r="AC14" s="80">
        <v>-484.42927487999998</v>
      </c>
      <c r="AD14" s="80">
        <v>-521.34664438000004</v>
      </c>
      <c r="AE14" s="80">
        <v>-565.66676851</v>
      </c>
      <c r="AF14" s="80">
        <v>-542.87671117999992</v>
      </c>
      <c r="AG14" s="80">
        <v>-491.33953793000001</v>
      </c>
      <c r="AH14" s="80">
        <v>-507.51331452999904</v>
      </c>
      <c r="AI14" s="80">
        <v>-540.41148780999993</v>
      </c>
      <c r="AJ14" s="80">
        <v>-604.3775521</v>
      </c>
      <c r="AK14" s="80">
        <v>-632.10029999999995</v>
      </c>
      <c r="AL14" s="80">
        <v>-637.44257377999998</v>
      </c>
      <c r="AM14" s="80">
        <v>-675.6354625400005</v>
      </c>
      <c r="AN14" s="80">
        <v>-704.28286324000021</v>
      </c>
      <c r="AO14" s="80">
        <v>-663.62890578000008</v>
      </c>
      <c r="AP14" s="425"/>
      <c r="AQ14" s="14"/>
      <c r="AR14" s="428"/>
      <c r="AS14" s="428"/>
      <c r="AT14" s="179"/>
    </row>
    <row r="15" spans="1:2645" s="6" customFormat="1" ht="15" customHeight="1">
      <c r="A15" s="18" t="s">
        <v>719</v>
      </c>
      <c r="B15" s="80">
        <v>-120.61199999999999</v>
      </c>
      <c r="C15" s="80">
        <v>-137.91499999999999</v>
      </c>
      <c r="D15" s="80">
        <v>-132.447</v>
      </c>
      <c r="E15" s="80">
        <v>-150.02799999999999</v>
      </c>
      <c r="F15" s="80">
        <v>-150.02000000000001</v>
      </c>
      <c r="G15" s="80">
        <v>-158.154</v>
      </c>
      <c r="H15" s="80">
        <v>-147.48099999999999</v>
      </c>
      <c r="I15" s="80">
        <v>-171.08796186437098</v>
      </c>
      <c r="J15" s="80">
        <v>-157.67263384965119</v>
      </c>
      <c r="K15" s="80">
        <v>-175.72704454987363</v>
      </c>
      <c r="L15" s="80">
        <v>-241.45490233762095</v>
      </c>
      <c r="M15" s="80">
        <v>-251.68933018999999</v>
      </c>
      <c r="N15" s="80">
        <v>-256.48117733999999</v>
      </c>
      <c r="O15" s="80">
        <v>-269.43562163999997</v>
      </c>
      <c r="P15" s="80">
        <v>-286.89512679000001</v>
      </c>
      <c r="Q15" s="80">
        <v>-239.51743130999998</v>
      </c>
      <c r="R15" s="80">
        <v>-232.99411485000002</v>
      </c>
      <c r="S15" s="80">
        <v>-241.42406169999998</v>
      </c>
      <c r="T15" s="80">
        <v>-254.00882442</v>
      </c>
      <c r="U15" s="80">
        <v>-254.13199836999999</v>
      </c>
      <c r="V15" s="80">
        <v>-244.81248385999999</v>
      </c>
      <c r="W15" s="80">
        <v>-250.06090477000001</v>
      </c>
      <c r="X15" s="80">
        <v>-272.80839357999997</v>
      </c>
      <c r="Y15" s="80">
        <v>-266.32702691999998</v>
      </c>
      <c r="Z15" s="80">
        <v>-260.03558705</v>
      </c>
      <c r="AA15" s="80">
        <v>-256.46536888999998</v>
      </c>
      <c r="AB15" s="80">
        <v>-295.21832057</v>
      </c>
      <c r="AC15" s="80">
        <v>-274.41818568999997</v>
      </c>
      <c r="AD15" s="80">
        <v>-252.66691175999998</v>
      </c>
      <c r="AE15" s="80">
        <v>-290.94632901</v>
      </c>
      <c r="AF15" s="80">
        <v>-316.30177587999998</v>
      </c>
      <c r="AG15" s="80">
        <v>-281.13052572000004</v>
      </c>
      <c r="AH15" s="80">
        <v>-286.52076516000005</v>
      </c>
      <c r="AI15" s="80">
        <v>-296.90357462999998</v>
      </c>
      <c r="AJ15" s="80">
        <v>-356.67798750999998</v>
      </c>
      <c r="AK15" s="80">
        <v>-301.76229999999998</v>
      </c>
      <c r="AL15" s="80">
        <v>-326.24627392000002</v>
      </c>
      <c r="AM15" s="80">
        <v>-388.45724404999993</v>
      </c>
      <c r="AN15" s="80">
        <v>-396.18965437000014</v>
      </c>
      <c r="AO15" s="80">
        <v>-325.60889619999966</v>
      </c>
      <c r="AP15" s="425"/>
      <c r="AQ15" s="14"/>
      <c r="AR15" s="428"/>
      <c r="AS15" s="428"/>
      <c r="AT15" s="179"/>
    </row>
    <row r="16" spans="1:2645" s="6" customFormat="1" ht="15" customHeight="1">
      <c r="A16" s="18" t="s">
        <v>734</v>
      </c>
      <c r="B16" s="80">
        <v>-2.3290000000000002</v>
      </c>
      <c r="C16" s="80">
        <v>-39.131</v>
      </c>
      <c r="D16" s="80">
        <v>-3.6469999999999998</v>
      </c>
      <c r="E16" s="80">
        <v>11.279</v>
      </c>
      <c r="F16" s="80">
        <v>22.021999999999998</v>
      </c>
      <c r="G16" s="80">
        <v>3.2360000000000002</v>
      </c>
      <c r="H16" s="80">
        <v>29.600999999999999</v>
      </c>
      <c r="I16" s="80">
        <v>81.57843732500001</v>
      </c>
      <c r="J16" s="80">
        <v>58.324069590000001</v>
      </c>
      <c r="K16" s="80">
        <v>-4.060500888495997</v>
      </c>
      <c r="L16" s="80">
        <v>135.34393968000003</v>
      </c>
      <c r="M16" s="80">
        <v>118.81148551000001</v>
      </c>
      <c r="N16" s="80">
        <v>24.909043480000001</v>
      </c>
      <c r="O16" s="80">
        <v>50.550138840000002</v>
      </c>
      <c r="P16" s="80">
        <v>136.29913700999998</v>
      </c>
      <c r="Q16" s="80">
        <v>64.516431479999994</v>
      </c>
      <c r="R16" s="80">
        <v>-88.344285279999994</v>
      </c>
      <c r="S16" s="80">
        <v>29.313161640000008</v>
      </c>
      <c r="T16" s="80">
        <v>50.737961749999997</v>
      </c>
      <c r="U16" s="80">
        <v>-63.174677720000005</v>
      </c>
      <c r="V16" s="80">
        <v>20.775130080000004</v>
      </c>
      <c r="W16" s="80">
        <v>28.868856740000002</v>
      </c>
      <c r="X16" s="80">
        <v>343.36920146</v>
      </c>
      <c r="Y16" s="80">
        <v>34.97259699</v>
      </c>
      <c r="Z16" s="80">
        <v>24.014310730000002</v>
      </c>
      <c r="AA16" s="80">
        <v>174.19541949000001</v>
      </c>
      <c r="AB16" s="80">
        <v>65.556698890000007</v>
      </c>
      <c r="AC16" s="80">
        <v>-79.381205750000007</v>
      </c>
      <c r="AD16" s="80">
        <v>63.150925899999997</v>
      </c>
      <c r="AE16" s="80">
        <v>7.94330201</v>
      </c>
      <c r="AF16" s="80">
        <v>991.38687572000003</v>
      </c>
      <c r="AG16" s="80">
        <v>89.326982520000001</v>
      </c>
      <c r="AH16" s="80">
        <v>64.980060299999991</v>
      </c>
      <c r="AI16" s="80">
        <v>-1.6035680000000001</v>
      </c>
      <c r="AJ16" s="80">
        <v>1181.9161580299999</v>
      </c>
      <c r="AK16" s="80">
        <v>184.37549999999999</v>
      </c>
      <c r="AL16" s="80">
        <v>85.563745189999992</v>
      </c>
      <c r="AM16" s="80">
        <v>710.26090237000017</v>
      </c>
      <c r="AN16" s="80">
        <v>458.08583734999985</v>
      </c>
      <c r="AO16" s="80">
        <v>167.53198450999977</v>
      </c>
      <c r="AP16" s="425"/>
      <c r="AQ16" s="14"/>
      <c r="AR16" s="428"/>
      <c r="AS16" s="428"/>
      <c r="AT16" s="179"/>
    </row>
    <row r="17" spans="1:58" s="6" customFormat="1" ht="15" customHeight="1">
      <c r="A17" s="18" t="s">
        <v>17</v>
      </c>
      <c r="B17" s="80">
        <v>0</v>
      </c>
      <c r="C17" s="80">
        <v>0</v>
      </c>
      <c r="D17" s="80">
        <v>0</v>
      </c>
      <c r="E17" s="80">
        <v>0</v>
      </c>
      <c r="F17" s="80">
        <v>3315.1190000000001</v>
      </c>
      <c r="G17" s="80">
        <v>-18.16</v>
      </c>
      <c r="H17" s="80">
        <v>0</v>
      </c>
      <c r="I17" s="80">
        <v>-100.327</v>
      </c>
      <c r="J17" s="80"/>
      <c r="K17" s="80"/>
      <c r="L17" s="80"/>
      <c r="M17" s="80"/>
      <c r="N17" s="80"/>
      <c r="O17" s="80"/>
      <c r="P17" s="80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425"/>
      <c r="AQ17" s="14"/>
      <c r="AR17" s="428"/>
      <c r="AS17" s="428"/>
      <c r="AT17"/>
    </row>
    <row r="18" spans="1:58" s="6" customFormat="1" ht="15" customHeight="1">
      <c r="A18" s="18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425"/>
      <c r="AQ18" s="14"/>
      <c r="AR18" s="428"/>
      <c r="AS18" s="428"/>
      <c r="AT18"/>
    </row>
    <row r="19" spans="1:58" s="6" customFormat="1" ht="30.75" customHeight="1">
      <c r="A19" s="19" t="s">
        <v>18</v>
      </c>
      <c r="B19" s="14">
        <v>137.904</v>
      </c>
      <c r="C19" s="14">
        <v>278.32100000000003</v>
      </c>
      <c r="D19" s="14">
        <v>170.53399999999999</v>
      </c>
      <c r="E19" s="14">
        <v>725.81200000000001</v>
      </c>
      <c r="F19" s="14">
        <v>3513.8989999999999</v>
      </c>
      <c r="G19" s="14">
        <v>293.57600000000002</v>
      </c>
      <c r="H19" s="14">
        <v>239.98400000000001</v>
      </c>
      <c r="I19" s="14">
        <v>150.40306042824625</v>
      </c>
      <c r="J19" s="14">
        <v>162.65887958632084</v>
      </c>
      <c r="K19" s="14">
        <v>337.2810889643934</v>
      </c>
      <c r="L19" s="14">
        <v>555.68143450018511</v>
      </c>
      <c r="M19" s="14">
        <v>466.16149694000001</v>
      </c>
      <c r="N19" s="14">
        <v>426.50228278999907</v>
      </c>
      <c r="O19" s="14">
        <v>719.28394481000714</v>
      </c>
      <c r="P19" s="14">
        <v>585.71121599001378</v>
      </c>
      <c r="Q19" s="14">
        <v>503.3151824217569</v>
      </c>
      <c r="R19" s="14">
        <v>317.95704215577189</v>
      </c>
      <c r="S19" s="14">
        <v>452.93654038641239</v>
      </c>
      <c r="T19" s="14">
        <v>473.44757770182724</v>
      </c>
      <c r="U19" s="14">
        <v>350.1717696359384</v>
      </c>
      <c r="V19" s="14">
        <v>424.42919566482124</v>
      </c>
      <c r="W19" s="14">
        <v>502.69221971998996</v>
      </c>
      <c r="X19" s="14">
        <v>1225.085834909954</v>
      </c>
      <c r="Y19" s="14">
        <v>986.81364680999297</v>
      </c>
      <c r="Z19" s="14">
        <v>768.958420490055</v>
      </c>
      <c r="AA19" s="14">
        <v>942.92729977991405</v>
      </c>
      <c r="AB19" s="14">
        <v>857.99040168002603</v>
      </c>
      <c r="AC19" s="14">
        <v>535.89898324998296</v>
      </c>
      <c r="AD19" s="14">
        <v>326.05761738000297</v>
      </c>
      <c r="AE19" s="14">
        <v>915.14134941996508</v>
      </c>
      <c r="AF19" s="14">
        <v>1661.6829583800541</v>
      </c>
      <c r="AG19" s="14">
        <v>721.96796887998494</v>
      </c>
      <c r="AH19" s="14">
        <v>415.46071916996505</v>
      </c>
      <c r="AI19" s="14">
        <v>468.11844105995999</v>
      </c>
      <c r="AJ19" s="14">
        <v>1751.2730144999139</v>
      </c>
      <c r="AK19" s="14">
        <v>884.89580000000001</v>
      </c>
      <c r="AL19" s="14">
        <v>873.86316912003895</v>
      </c>
      <c r="AM19" s="14">
        <v>1580.4841914099929</v>
      </c>
      <c r="AN19" s="14">
        <v>1469.4289214500186</v>
      </c>
      <c r="AO19" s="14">
        <v>1129.5354509599852</v>
      </c>
      <c r="AP19" s="425"/>
      <c r="AQ19" s="14"/>
      <c r="AR19" s="428"/>
      <c r="AS19" s="428"/>
      <c r="AT19"/>
    </row>
    <row r="20" spans="1:58" s="6" customFormat="1" ht="1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425"/>
      <c r="AQ20" s="14"/>
      <c r="AR20" s="428"/>
      <c r="AS20" s="428"/>
      <c r="AT20"/>
    </row>
    <row r="21" spans="1:58" s="15" customFormat="1" ht="15" customHeight="1">
      <c r="A21" s="13" t="s">
        <v>19</v>
      </c>
      <c r="B21" s="14">
        <v>-124.74499999999999</v>
      </c>
      <c r="C21" s="14">
        <v>88.765000000000001</v>
      </c>
      <c r="D21" s="14">
        <v>-81.537000000000006</v>
      </c>
      <c r="E21" s="14">
        <v>-3.984</v>
      </c>
      <c r="F21" s="14">
        <v>13.172000000000001</v>
      </c>
      <c r="G21" s="14">
        <v>-394.89800000000002</v>
      </c>
      <c r="H21" s="14">
        <v>-69.445000000000007</v>
      </c>
      <c r="I21" s="14">
        <v>10.289996905216181</v>
      </c>
      <c r="J21" s="14">
        <v>-306.48299406306307</v>
      </c>
      <c r="K21" s="14">
        <v>55.761152033936384</v>
      </c>
      <c r="L21" s="14">
        <v>-121.53731210311977</v>
      </c>
      <c r="M21" s="14">
        <v>-176.25299414999998</v>
      </c>
      <c r="N21" s="14">
        <v>-506.05460558999994</v>
      </c>
      <c r="O21" s="14">
        <v>-181.22928144999995</v>
      </c>
      <c r="P21" s="14">
        <v>-389.8803888600001</v>
      </c>
      <c r="Q21" s="14">
        <v>-96.633884499999979</v>
      </c>
      <c r="R21" s="14">
        <v>-193.88114893000002</v>
      </c>
      <c r="S21" s="14">
        <v>-447.10831547000009</v>
      </c>
      <c r="T21" s="14">
        <v>-515.70553444000097</v>
      </c>
      <c r="U21" s="14">
        <v>-403.51067278000016</v>
      </c>
      <c r="V21" s="14">
        <v>-277.87506740999902</v>
      </c>
      <c r="W21" s="14">
        <v>-485.56205753999996</v>
      </c>
      <c r="X21" s="14">
        <v>-374.73483177000105</v>
      </c>
      <c r="Y21" s="14">
        <v>-434.71239400999997</v>
      </c>
      <c r="Z21" s="14">
        <v>-238.83917263999999</v>
      </c>
      <c r="AA21" s="14">
        <v>-339.90710996000001</v>
      </c>
      <c r="AB21" s="14">
        <v>-363.58353305999901</v>
      </c>
      <c r="AC21" s="14">
        <v>-171.71904713999999</v>
      </c>
      <c r="AD21" s="14">
        <v>-349.45064697999896</v>
      </c>
      <c r="AE21" s="14">
        <v>-8.0716957699999998</v>
      </c>
      <c r="AF21" s="14">
        <v>-564.10350944999993</v>
      </c>
      <c r="AG21" s="14">
        <v>-167.30306672999998</v>
      </c>
      <c r="AH21" s="14">
        <v>-533.960634429999</v>
      </c>
      <c r="AI21" s="14">
        <v>-403.04446978999999</v>
      </c>
      <c r="AJ21" s="14">
        <v>443.92611766999897</v>
      </c>
      <c r="AK21" s="14">
        <v>-280.17140000000001</v>
      </c>
      <c r="AL21" s="14">
        <v>-163.71219014000002</v>
      </c>
      <c r="AM21" s="14">
        <v>-302.9521187500003</v>
      </c>
      <c r="AN21" s="14">
        <v>-334.85781368999983</v>
      </c>
      <c r="AO21" s="14">
        <v>-900.22551681999948</v>
      </c>
      <c r="AP21" s="425"/>
      <c r="AQ21" s="14"/>
      <c r="AR21" s="428"/>
      <c r="AS21" s="428"/>
      <c r="AT21"/>
    </row>
    <row r="22" spans="1:58" s="6" customFormat="1" ht="15" customHeight="1">
      <c r="A22" s="18" t="s">
        <v>20</v>
      </c>
      <c r="B22" s="80">
        <v>5.758</v>
      </c>
      <c r="C22" s="80">
        <v>2.3580000000000001</v>
      </c>
      <c r="D22" s="80">
        <v>7.8380000000000001</v>
      </c>
      <c r="E22" s="80">
        <v>9.2330000000000005</v>
      </c>
      <c r="F22" s="80">
        <v>1.9610000000000001</v>
      </c>
      <c r="G22" s="80">
        <v>-1.3029999999999999</v>
      </c>
      <c r="H22" s="80">
        <v>1.0999999999999999E-2</v>
      </c>
      <c r="I22" s="80">
        <v>32.597996905216199</v>
      </c>
      <c r="J22" s="80">
        <v>7.6270059369369703</v>
      </c>
      <c r="K22" s="80">
        <v>54.150152033936372</v>
      </c>
      <c r="L22" s="80">
        <v>3.1916878968802047</v>
      </c>
      <c r="M22" s="80">
        <v>-6.1046085300000001</v>
      </c>
      <c r="N22" s="80">
        <v>3.4625878700000001</v>
      </c>
      <c r="O22" s="80">
        <v>-12.04501205</v>
      </c>
      <c r="P22" s="80">
        <v>4.4609344100000001</v>
      </c>
      <c r="Q22" s="80">
        <v>-16.001245369999999</v>
      </c>
      <c r="R22" s="80">
        <v>1.1578958400000001</v>
      </c>
      <c r="S22" s="80">
        <v>-8.32016797</v>
      </c>
      <c r="T22" s="80">
        <v>-6.2440055200010001</v>
      </c>
      <c r="U22" s="80">
        <v>-4.4303412899999994</v>
      </c>
      <c r="V22" s="80">
        <v>-3.4734126600000002</v>
      </c>
      <c r="W22" s="80">
        <v>0.49063056999999993</v>
      </c>
      <c r="X22" s="80">
        <v>-11.730840269999</v>
      </c>
      <c r="Y22" s="80">
        <v>-17.191740059999997</v>
      </c>
      <c r="Z22" s="80">
        <v>-12.24485026</v>
      </c>
      <c r="AA22" s="80">
        <v>4.2394253700000002</v>
      </c>
      <c r="AB22" s="80">
        <v>-17.257524309998999</v>
      </c>
      <c r="AC22" s="80">
        <v>-18.154476389999999</v>
      </c>
      <c r="AD22" s="80">
        <v>-7.8850968400000001</v>
      </c>
      <c r="AE22" s="80">
        <v>0.95335991000000009</v>
      </c>
      <c r="AF22" s="80">
        <v>9.9543347600000001</v>
      </c>
      <c r="AG22" s="80">
        <v>-8.555909230000001</v>
      </c>
      <c r="AH22" s="80">
        <v>12.407508640000001</v>
      </c>
      <c r="AI22" s="80">
        <v>-7.2009550899999999</v>
      </c>
      <c r="AJ22" s="80">
        <v>48.614485280000004</v>
      </c>
      <c r="AK22" s="80">
        <v>-32.017600000000002</v>
      </c>
      <c r="AL22" s="80">
        <v>-5.9623799499999999</v>
      </c>
      <c r="AM22" s="80">
        <v>4.630280329999831</v>
      </c>
      <c r="AN22" s="80">
        <v>-1.446038499999976</v>
      </c>
      <c r="AO22" s="80">
        <v>-0.61450117999956189</v>
      </c>
      <c r="AP22" s="425"/>
      <c r="AQ22" s="14"/>
      <c r="AR22" s="428"/>
      <c r="AS22" s="428"/>
      <c r="AT22" s="179"/>
    </row>
    <row r="23" spans="1:58" s="6" customFormat="1" ht="1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80"/>
      <c r="V23" s="80"/>
      <c r="W23" s="80"/>
      <c r="X23" s="80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425"/>
      <c r="AQ23" s="14"/>
      <c r="AR23" s="428"/>
      <c r="AS23" s="428"/>
      <c r="AT23"/>
      <c r="AU23"/>
      <c r="AV23"/>
    </row>
    <row r="24" spans="1:58" s="6" customFormat="1" ht="15" customHeight="1">
      <c r="A24" s="18" t="s">
        <v>721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225">
        <v>-639.67847565770262</v>
      </c>
      <c r="V24" s="225">
        <v>-276.33550552468182</v>
      </c>
      <c r="W24" s="225">
        <v>-427.23080583502201</v>
      </c>
      <c r="X24" s="225">
        <v>-347.21274696500006</v>
      </c>
      <c r="Y24" s="225">
        <v>-655.94475358</v>
      </c>
      <c r="Z24" s="225">
        <v>-562.25020038999992</v>
      </c>
      <c r="AA24" s="225">
        <v>-442.46516742999904</v>
      </c>
      <c r="AB24" s="225">
        <v>119.35762051000006</v>
      </c>
      <c r="AC24" s="225">
        <v>-561.15703124999993</v>
      </c>
      <c r="AD24" s="225">
        <v>-310.51566227500001</v>
      </c>
      <c r="AE24" s="225">
        <v>-272.41799665999997</v>
      </c>
      <c r="AF24" s="225">
        <v>-284.27856353499993</v>
      </c>
      <c r="AG24" s="225">
        <v>-241.01458989000002</v>
      </c>
      <c r="AH24" s="225">
        <v>-446.30295963000003</v>
      </c>
      <c r="AI24" s="225">
        <v>-328.14054908999998</v>
      </c>
      <c r="AJ24" s="225">
        <v>-180.17313144500005</v>
      </c>
      <c r="AK24" s="225">
        <v>-349.98094656000001</v>
      </c>
      <c r="AL24" s="225">
        <v>-236.83995871903491</v>
      </c>
      <c r="AM24" s="225">
        <v>-232.38752572984407</v>
      </c>
      <c r="AN24" s="225">
        <v>-262.95842211988833</v>
      </c>
      <c r="AO24" s="225">
        <v>-256</v>
      </c>
      <c r="AP24" s="426"/>
      <c r="AQ24" s="93"/>
      <c r="AR24" s="428"/>
      <c r="AS24" s="428"/>
      <c r="AT24" s="225"/>
      <c r="AU24" s="225"/>
      <c r="AV24" s="225"/>
      <c r="AW24" s="391"/>
      <c r="AX24" s="391"/>
      <c r="AY24" s="391"/>
      <c r="AZ24" s="391"/>
      <c r="BA24" s="391"/>
      <c r="BB24" s="391"/>
      <c r="BC24" s="391"/>
      <c r="BD24" s="391"/>
      <c r="BE24" s="391"/>
      <c r="BF24" s="391"/>
    </row>
    <row r="25" spans="1:58" s="6" customFormat="1" ht="15" customHeight="1">
      <c r="A25" s="18" t="s">
        <v>403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225"/>
      <c r="V25" s="225"/>
      <c r="W25" s="225"/>
      <c r="X25" s="225"/>
      <c r="Y25" s="93">
        <v>134.20576561999999</v>
      </c>
      <c r="Z25" s="93">
        <v>140.23865103999998</v>
      </c>
      <c r="AA25" s="93">
        <v>-51.49539583</v>
      </c>
      <c r="AB25" s="93">
        <v>-542.01400763000004</v>
      </c>
      <c r="AC25" s="93">
        <v>3.1873746600000015</v>
      </c>
      <c r="AD25" s="93">
        <v>-78.768934659999985</v>
      </c>
      <c r="AE25" s="93">
        <v>33.518179850000003</v>
      </c>
      <c r="AF25" s="93">
        <v>-80.451436600000008</v>
      </c>
      <c r="AG25" s="93">
        <v>-32.801279129999998</v>
      </c>
      <c r="AH25" s="93">
        <v>-217.12428233000003</v>
      </c>
      <c r="AI25" s="93">
        <v>-88.533047530000005</v>
      </c>
      <c r="AJ25" s="93">
        <v>57.21263703999999</v>
      </c>
      <c r="AK25" s="93">
        <v>-54.514081169999997</v>
      </c>
      <c r="AL25" s="93">
        <v>15.502955219999992</v>
      </c>
      <c r="AM25" s="93">
        <v>-145.58168205000001</v>
      </c>
      <c r="AN25" s="93">
        <v>8.7690364599999899</v>
      </c>
      <c r="AO25" s="93">
        <v>-442.8</v>
      </c>
      <c r="AP25" s="426"/>
      <c r="AQ25" s="93"/>
      <c r="AR25" s="428"/>
      <c r="AS25" s="428"/>
      <c r="AT25" s="225"/>
      <c r="AU25" s="225"/>
      <c r="AV25" s="225"/>
      <c r="AW25" s="391"/>
      <c r="AX25" s="391"/>
      <c r="AY25" s="391"/>
      <c r="AZ25" s="391"/>
      <c r="BA25" s="391"/>
      <c r="BB25" s="391"/>
      <c r="BC25" s="391"/>
      <c r="BD25" s="391"/>
      <c r="BE25" s="391"/>
      <c r="BF25" s="391"/>
    </row>
    <row r="26" spans="1:58" s="6" customFormat="1" ht="15" customHeight="1">
      <c r="A26" s="18" t="s">
        <v>362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225">
        <v>83.665776018155995</v>
      </c>
      <c r="V26" s="225">
        <v>87.472747827973322</v>
      </c>
      <c r="W26" s="225">
        <v>114.16384256321044</v>
      </c>
      <c r="X26" s="225">
        <v>121.45537921499999</v>
      </c>
      <c r="Y26" s="225">
        <v>138.74482992</v>
      </c>
      <c r="Z26" s="225">
        <v>127.99055082000001</v>
      </c>
      <c r="AA26" s="225">
        <v>129.49832501</v>
      </c>
      <c r="AB26" s="225">
        <v>137.31361383000001</v>
      </c>
      <c r="AC26" s="225">
        <v>159.7344512</v>
      </c>
      <c r="AD26" s="225">
        <v>136.79151362500002</v>
      </c>
      <c r="AE26" s="225">
        <v>111.97000355999999</v>
      </c>
      <c r="AF26" s="225">
        <v>86.636379505000008</v>
      </c>
      <c r="AG26" s="225">
        <v>81.913755810000012</v>
      </c>
      <c r="AH26" s="225">
        <v>79.822633849999988</v>
      </c>
      <c r="AI26" s="225">
        <v>73.508612799999995</v>
      </c>
      <c r="AJ26" s="225">
        <v>76.088758059999989</v>
      </c>
      <c r="AK26" s="225">
        <v>88.80495166</v>
      </c>
      <c r="AL26" s="225">
        <v>80.654567315000008</v>
      </c>
      <c r="AM26" s="225">
        <v>102.11503898500001</v>
      </c>
      <c r="AN26" s="225">
        <v>56.273589239999978</v>
      </c>
      <c r="AO26" s="225">
        <v>76.900000000000006</v>
      </c>
      <c r="AP26" s="426"/>
      <c r="AQ26" s="93"/>
      <c r="AR26" s="428"/>
      <c r="AS26" s="428"/>
      <c r="AT26" s="225"/>
      <c r="AU26" s="225"/>
      <c r="AV26" s="225"/>
      <c r="AW26" s="391"/>
      <c r="AX26" s="391"/>
      <c r="AY26" s="391"/>
      <c r="AZ26" s="391"/>
      <c r="BA26" s="391"/>
      <c r="BB26" s="391"/>
      <c r="BC26" s="391"/>
      <c r="BD26" s="391"/>
      <c r="BE26" s="391"/>
      <c r="BF26" s="391"/>
    </row>
    <row r="27" spans="1:58" s="6" customFormat="1" ht="15" customHeight="1">
      <c r="A27" s="224" t="s">
        <v>363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6">
        <v>-556.01269963954655</v>
      </c>
      <c r="V27" s="226">
        <v>-188.86275769670851</v>
      </c>
      <c r="W27" s="226">
        <v>-313.06696327181157</v>
      </c>
      <c r="X27" s="226">
        <v>-225.7573677500001</v>
      </c>
      <c r="Y27" s="226">
        <v>-382.99415804</v>
      </c>
      <c r="Z27" s="226">
        <v>-294.02099853000004</v>
      </c>
      <c r="AA27" s="226">
        <v>-364.46223824999902</v>
      </c>
      <c r="AB27" s="226">
        <v>-285.34277328999997</v>
      </c>
      <c r="AC27" s="226">
        <v>-398.23520538999998</v>
      </c>
      <c r="AD27" s="226">
        <v>-252.49308330999997</v>
      </c>
      <c r="AE27" s="226">
        <v>-126.92981324999998</v>
      </c>
      <c r="AF27" s="226">
        <v>-278.09362062999998</v>
      </c>
      <c r="AG27" s="226">
        <v>-191.90211321000001</v>
      </c>
      <c r="AH27" s="226">
        <v>-583.60460811000007</v>
      </c>
      <c r="AI27" s="226">
        <v>-343.16498381999997</v>
      </c>
      <c r="AJ27" s="226">
        <v>-46.871736345000073</v>
      </c>
      <c r="AK27" s="226">
        <v>-315.69007606999998</v>
      </c>
      <c r="AL27" s="226">
        <v>-140.68243618403491</v>
      </c>
      <c r="AM27" s="226">
        <v>-275.85416879484404</v>
      </c>
      <c r="AN27" s="226">
        <v>-197.91579641988835</v>
      </c>
      <c r="AO27" s="226">
        <v>-621.9</v>
      </c>
      <c r="AP27" s="427"/>
      <c r="AQ27" s="122"/>
      <c r="AR27" s="428"/>
      <c r="AS27" s="428"/>
      <c r="AT27" s="226"/>
      <c r="AU27" s="226"/>
      <c r="AV27" s="226"/>
      <c r="AW27" s="391"/>
      <c r="AX27" s="391"/>
      <c r="AY27" s="391"/>
      <c r="AZ27" s="391"/>
      <c r="BA27" s="391"/>
      <c r="BB27" s="391"/>
      <c r="BC27" s="391"/>
      <c r="BD27" s="391"/>
      <c r="BE27" s="391"/>
      <c r="BF27" s="391"/>
    </row>
    <row r="28" spans="1:58" s="6" customFormat="1" ht="15" customHeight="1">
      <c r="A28" s="18" t="s">
        <v>364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225">
        <v>169.80164043471979</v>
      </c>
      <c r="V28" s="225">
        <v>-69.314710045777147</v>
      </c>
      <c r="W28" s="225">
        <v>-160.00867972046046</v>
      </c>
      <c r="X28" s="225">
        <v>-121.18208430999994</v>
      </c>
      <c r="Y28" s="225">
        <v>-22.698556229999951</v>
      </c>
      <c r="Z28" s="225">
        <v>79.682577995000045</v>
      </c>
      <c r="AA28" s="225">
        <v>33.45335040499905</v>
      </c>
      <c r="AB28" s="225">
        <v>25.578152010000125</v>
      </c>
      <c r="AC28" s="225">
        <v>259.46835853499988</v>
      </c>
      <c r="AD28" s="225">
        <v>-118.00578826500002</v>
      </c>
      <c r="AE28" s="225">
        <v>134.43599775000001</v>
      </c>
      <c r="AF28" s="225">
        <v>-48.286630850000037</v>
      </c>
      <c r="AG28" s="225">
        <v>44.734268014999977</v>
      </c>
      <c r="AH28" s="225">
        <v>116.89668767000009</v>
      </c>
      <c r="AI28" s="225">
        <v>6.5526927549999678</v>
      </c>
      <c r="AJ28" s="225">
        <v>373.92385036999974</v>
      </c>
      <c r="AK28" s="225">
        <v>104.37130266999999</v>
      </c>
      <c r="AL28" s="225">
        <v>-5.3062828959649782</v>
      </c>
      <c r="AM28" s="225">
        <v>-28.70150199587858</v>
      </c>
      <c r="AN28" s="225">
        <v>-73.098110480111728</v>
      </c>
      <c r="AO28" s="225">
        <v>-246.7</v>
      </c>
      <c r="AP28" s="426"/>
      <c r="AQ28" s="93"/>
      <c r="AR28" s="428"/>
      <c r="AS28" s="428"/>
      <c r="AT28" s="225"/>
      <c r="AU28" s="225"/>
      <c r="AV28" s="225"/>
      <c r="AW28" s="391"/>
      <c r="AX28" s="391"/>
      <c r="AY28" s="391"/>
      <c r="AZ28" s="391"/>
      <c r="BA28" s="391"/>
      <c r="BB28" s="391"/>
      <c r="BC28" s="391"/>
      <c r="BD28" s="391"/>
      <c r="BE28" s="391"/>
      <c r="BF28" s="391"/>
    </row>
    <row r="29" spans="1:58" s="6" customFormat="1" ht="15" customHeight="1">
      <c r="A29" s="18" t="s">
        <v>365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225">
        <v>-12.869124151955003</v>
      </c>
      <c r="V29" s="225">
        <v>-16.223713086265743</v>
      </c>
      <c r="W29" s="225">
        <v>-12.97818083238208</v>
      </c>
      <c r="X29" s="225">
        <v>-16.064086014999997</v>
      </c>
      <c r="Y29" s="225">
        <v>-11.828960969999999</v>
      </c>
      <c r="Z29" s="225">
        <v>-12.256753965</v>
      </c>
      <c r="AA29" s="225">
        <v>-13.136876470000001</v>
      </c>
      <c r="AB29" s="225">
        <v>-86.561388254999997</v>
      </c>
      <c r="AC29" s="225">
        <v>-14.797168459999998</v>
      </c>
      <c r="AD29" s="225">
        <v>28.933545599999995</v>
      </c>
      <c r="AE29" s="225">
        <v>-16.530653489999999</v>
      </c>
      <c r="AF29" s="225">
        <v>-247.67898241999998</v>
      </c>
      <c r="AG29" s="225">
        <v>-11.579914834999999</v>
      </c>
      <c r="AH29" s="225">
        <v>-79.657900255000001</v>
      </c>
      <c r="AI29" s="225">
        <v>-59.23040778</v>
      </c>
      <c r="AJ29" s="225">
        <v>68.257659985000004</v>
      </c>
      <c r="AK29" s="80">
        <v>-36.864792829999999</v>
      </c>
      <c r="AL29" s="80">
        <v>-11.77625735</v>
      </c>
      <c r="AM29" s="225">
        <v>-3.0255363799999992</v>
      </c>
      <c r="AN29" s="225">
        <v>-62.396868290000008</v>
      </c>
      <c r="AO29" s="225">
        <v>-31</v>
      </c>
      <c r="AP29" s="426"/>
      <c r="AQ29" s="93"/>
      <c r="AR29" s="428"/>
      <c r="AS29" s="428"/>
      <c r="AT29" s="225"/>
      <c r="AU29" s="225"/>
      <c r="AV29" s="225"/>
      <c r="AW29" s="391"/>
      <c r="AX29" s="391"/>
      <c r="AY29" s="391"/>
      <c r="AZ29" s="391"/>
      <c r="BA29" s="391"/>
      <c r="BB29" s="391"/>
      <c r="BC29" s="391"/>
      <c r="BD29" s="391"/>
      <c r="BE29" s="391"/>
      <c r="BF29" s="391"/>
    </row>
    <row r="30" spans="1:58" s="6" customFormat="1" ht="15" customHeight="1">
      <c r="A30" s="224" t="s">
        <v>366</v>
      </c>
      <c r="B30" s="14">
        <v>-130.50299999999999</v>
      </c>
      <c r="C30" s="14">
        <v>86.406999999999996</v>
      </c>
      <c r="D30" s="14">
        <v>-89.375</v>
      </c>
      <c r="E30" s="14">
        <v>-13.217000000000001</v>
      </c>
      <c r="F30" s="14">
        <v>11.211</v>
      </c>
      <c r="G30" s="14">
        <v>-393.59500000000003</v>
      </c>
      <c r="H30" s="14">
        <v>-69.456000000000003</v>
      </c>
      <c r="I30" s="14">
        <v>-22.30800000000001</v>
      </c>
      <c r="J30" s="14">
        <v>-314.11000000000007</v>
      </c>
      <c r="K30" s="14">
        <v>1.6110000000000095</v>
      </c>
      <c r="L30" s="14">
        <v>-124.72899999999998</v>
      </c>
      <c r="M30" s="14">
        <v>-170.14838561999997</v>
      </c>
      <c r="N30" s="14">
        <v>-509.51719346000004</v>
      </c>
      <c r="O30" s="14">
        <v>-169.18426939999995</v>
      </c>
      <c r="P30" s="14">
        <v>-394.34132327000009</v>
      </c>
      <c r="Q30" s="14">
        <v>-80.632639130000001</v>
      </c>
      <c r="R30" s="14">
        <v>-195.03904477</v>
      </c>
      <c r="S30" s="14">
        <v>-438.78814750000004</v>
      </c>
      <c r="T30" s="14">
        <v>-509.46152891999998</v>
      </c>
      <c r="U30" s="226">
        <v>-399.08018335678179</v>
      </c>
      <c r="V30" s="226">
        <v>-274.40118082875136</v>
      </c>
      <c r="W30" s="226">
        <v>-486.05382382465416</v>
      </c>
      <c r="X30" s="226">
        <v>-363.00353807500005</v>
      </c>
      <c r="Y30" s="226">
        <v>-417.52167523999992</v>
      </c>
      <c r="Z30" s="226">
        <v>-226.59517449999998</v>
      </c>
      <c r="AA30" s="226">
        <v>-344.14576431500001</v>
      </c>
      <c r="AB30" s="226">
        <v>-346.32600953499986</v>
      </c>
      <c r="AC30" s="226">
        <v>-153.56401531499995</v>
      </c>
      <c r="AD30" s="226">
        <v>-341.56532597500001</v>
      </c>
      <c r="AE30" s="226">
        <v>-9.0244689899999884</v>
      </c>
      <c r="AF30" s="226">
        <v>-574.05923389999998</v>
      </c>
      <c r="AG30" s="226">
        <v>-158.74776003000005</v>
      </c>
      <c r="AH30" s="226">
        <v>-546.36582069500002</v>
      </c>
      <c r="AI30" s="14">
        <v>-395.84351470000001</v>
      </c>
      <c r="AJ30" s="14">
        <v>395.30977400999973</v>
      </c>
      <c r="AK30" s="14">
        <v>-248.15384828000001</v>
      </c>
      <c r="AL30" s="14">
        <v>-157.74981019000035</v>
      </c>
      <c r="AM30" s="14">
        <v>-307.58239908000013</v>
      </c>
      <c r="AN30" s="14">
        <v>-333.41177518999984</v>
      </c>
      <c r="AO30" s="14">
        <v>-899.61101563999989</v>
      </c>
      <c r="AP30" s="427"/>
      <c r="AQ30" s="122"/>
      <c r="AR30" s="428"/>
      <c r="AS30" s="428"/>
      <c r="AT30" s="226"/>
      <c r="AU30" s="226"/>
      <c r="AV30" s="226"/>
      <c r="AW30" s="391"/>
      <c r="AX30" s="391"/>
      <c r="AY30" s="391"/>
      <c r="AZ30" s="391"/>
      <c r="BA30" s="391"/>
      <c r="BB30" s="391"/>
      <c r="BC30" s="391"/>
      <c r="BD30" s="391"/>
      <c r="BE30" s="391"/>
      <c r="BF30" s="391"/>
    </row>
    <row r="31" spans="1:58" s="6" customFormat="1" ht="1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427"/>
      <c r="AQ31" s="122"/>
      <c r="AR31" s="428"/>
      <c r="AS31" s="428"/>
      <c r="AT31"/>
      <c r="AV31" s="226"/>
    </row>
    <row r="32" spans="1:58" s="15" customFormat="1" ht="15" customHeight="1">
      <c r="A32" s="13" t="s">
        <v>22</v>
      </c>
      <c r="B32" s="14">
        <v>13.159000000000001</v>
      </c>
      <c r="C32" s="14">
        <v>367.08600000000001</v>
      </c>
      <c r="D32" s="14">
        <v>88.997</v>
      </c>
      <c r="E32" s="14">
        <v>721.82799999999997</v>
      </c>
      <c r="F32" s="14">
        <v>3527.0709999999999</v>
      </c>
      <c r="G32" s="14">
        <v>-101.322</v>
      </c>
      <c r="H32" s="14">
        <v>170.53899999999999</v>
      </c>
      <c r="I32" s="14">
        <v>160.69305733346243</v>
      </c>
      <c r="J32" s="14">
        <v>-143.82411447674224</v>
      </c>
      <c r="K32" s="14">
        <v>393.04224099832982</v>
      </c>
      <c r="L32" s="14">
        <v>434.1441223970653</v>
      </c>
      <c r="M32" s="14">
        <v>289.90850279000006</v>
      </c>
      <c r="N32" s="14">
        <v>-79.552322800000866</v>
      </c>
      <c r="O32" s="14">
        <v>538.05466336000723</v>
      </c>
      <c r="P32" s="14">
        <v>195.83082713001369</v>
      </c>
      <c r="Q32" s="14">
        <v>406.68129792175699</v>
      </c>
      <c r="R32" s="14">
        <v>124.07589322577192</v>
      </c>
      <c r="S32" s="14">
        <v>5.8282249164123421</v>
      </c>
      <c r="T32" s="14">
        <v>-42.257956738173725</v>
      </c>
      <c r="U32" s="14">
        <v>-53.33890314406176</v>
      </c>
      <c r="V32" s="14">
        <v>146.55412825482222</v>
      </c>
      <c r="W32" s="14">
        <v>17.130162179990009</v>
      </c>
      <c r="X32" s="14">
        <v>850.35100313995292</v>
      </c>
      <c r="Y32" s="14">
        <v>552.10125279999306</v>
      </c>
      <c r="Z32" s="14">
        <v>530.11924785005499</v>
      </c>
      <c r="AA32" s="14">
        <v>603.02018981991409</v>
      </c>
      <c r="AB32" s="14">
        <v>494.40686862002701</v>
      </c>
      <c r="AC32" s="14">
        <v>364.17993610998298</v>
      </c>
      <c r="AD32" s="14">
        <v>-23.393029599995998</v>
      </c>
      <c r="AE32" s="14">
        <v>907.06965364996506</v>
      </c>
      <c r="AF32" s="14">
        <v>1097.5794489300542</v>
      </c>
      <c r="AG32" s="14">
        <v>554.66490214998498</v>
      </c>
      <c r="AH32" s="14">
        <v>-118.49991526003396</v>
      </c>
      <c r="AI32" s="14">
        <v>65.073971269959998</v>
      </c>
      <c r="AJ32" s="14">
        <v>2195.1991321699129</v>
      </c>
      <c r="AK32" s="14">
        <v>604.72439999999995</v>
      </c>
      <c r="AL32" s="14">
        <v>710.15097898003887</v>
      </c>
      <c r="AM32" s="14">
        <v>1277.5320726599925</v>
      </c>
      <c r="AN32" s="14">
        <v>1134.5711077600188</v>
      </c>
      <c r="AO32" s="14">
        <v>229.30993413998567</v>
      </c>
      <c r="AP32" s="425"/>
      <c r="AQ32" s="14"/>
      <c r="AR32" s="428"/>
      <c r="AS32" s="428"/>
      <c r="AT32" s="225"/>
      <c r="AU32" s="225"/>
      <c r="AV32" s="225"/>
    </row>
    <row r="33" spans="1:2645" s="15" customFormat="1" ht="15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425"/>
      <c r="AQ33" s="14"/>
      <c r="AR33" s="428"/>
      <c r="AS33" s="428"/>
      <c r="AT33" s="225"/>
      <c r="AU33" s="225"/>
      <c r="AV33" s="225"/>
    </row>
    <row r="34" spans="1:2645" s="6" customFormat="1" ht="15" customHeight="1">
      <c r="A34" s="13" t="s">
        <v>23</v>
      </c>
      <c r="B34" s="14">
        <v>-11</v>
      </c>
      <c r="C34" s="14">
        <v>-126.249</v>
      </c>
      <c r="D34" s="14">
        <v>-42.27</v>
      </c>
      <c r="E34" s="14">
        <v>-234.989</v>
      </c>
      <c r="F34" s="14">
        <v>-1224.6400000000001</v>
      </c>
      <c r="G34" s="14">
        <v>188.19399999999999</v>
      </c>
      <c r="H34" s="14">
        <v>-63.808</v>
      </c>
      <c r="I34" s="14">
        <v>-10.547594739641092</v>
      </c>
      <c r="J34" s="14">
        <v>133.0279817582618</v>
      </c>
      <c r="K34" s="14">
        <v>-89.750055814111192</v>
      </c>
      <c r="L34" s="14">
        <v>-126.53185369408163</v>
      </c>
      <c r="M34" s="14">
        <v>-172.42676011</v>
      </c>
      <c r="N34" s="14">
        <v>-61.02999397</v>
      </c>
      <c r="O34" s="14">
        <v>-220.45869084</v>
      </c>
      <c r="P34" s="14">
        <v>158.768348</v>
      </c>
      <c r="Q34" s="14">
        <v>-138.796266466997</v>
      </c>
      <c r="R34" s="14">
        <v>-5.2228492709634944</v>
      </c>
      <c r="S34" s="14">
        <v>15.544722955219779</v>
      </c>
      <c r="T34" s="14">
        <v>8.971942575962073</v>
      </c>
      <c r="U34" s="14">
        <v>30.521662740000025</v>
      </c>
      <c r="V34" s="14">
        <v>-55.129158640000007</v>
      </c>
      <c r="W34" s="14">
        <v>28.868310659999999</v>
      </c>
      <c r="X34" s="14">
        <v>-164.98843353999999</v>
      </c>
      <c r="Y34" s="14">
        <v>-230.72280483</v>
      </c>
      <c r="Z34" s="14">
        <v>-134.40995691000001</v>
      </c>
      <c r="AA34" s="14">
        <v>-203.80628130000002</v>
      </c>
      <c r="AB34" s="14">
        <v>-157.25399674000002</v>
      </c>
      <c r="AC34" s="14">
        <v>-120.82750435</v>
      </c>
      <c r="AD34" s="14">
        <v>1.5378441999999999</v>
      </c>
      <c r="AE34" s="14">
        <v>-329.6760726</v>
      </c>
      <c r="AF34" s="14">
        <v>-356.12995966000005</v>
      </c>
      <c r="AG34" s="14">
        <v>-162.39344112000001</v>
      </c>
      <c r="AH34" s="14">
        <v>82.579105599999991</v>
      </c>
      <c r="AI34" s="14">
        <v>29.992750300000001</v>
      </c>
      <c r="AJ34" s="14">
        <v>-688.47690654999997</v>
      </c>
      <c r="AK34" s="14">
        <v>-159.10159999999999</v>
      </c>
      <c r="AL34" s="14">
        <v>-246.05370074000001</v>
      </c>
      <c r="AM34" s="14">
        <v>-426.19118214999997</v>
      </c>
      <c r="AN34" s="14">
        <v>-359.05373595999998</v>
      </c>
      <c r="AO34" s="14">
        <v>-94.534143799999995</v>
      </c>
      <c r="AP34" s="425"/>
      <c r="AQ34" s="14"/>
      <c r="AR34" s="428"/>
      <c r="AS34" s="428"/>
      <c r="AT34" s="226"/>
      <c r="AU34" s="226"/>
      <c r="AV34" s="226"/>
    </row>
    <row r="35" spans="1:2645" s="6" customFormat="1" ht="15" customHeight="1">
      <c r="A35" s="18" t="s">
        <v>24</v>
      </c>
      <c r="B35" s="80">
        <v>-11.706</v>
      </c>
      <c r="C35" s="80">
        <v>-21.829000000000001</v>
      </c>
      <c r="D35" s="80">
        <v>-25.861999999999998</v>
      </c>
      <c r="E35" s="80">
        <v>-26.04</v>
      </c>
      <c r="F35" s="80">
        <v>-26.867999999999999</v>
      </c>
      <c r="G35" s="80">
        <v>-89.524000000000001</v>
      </c>
      <c r="H35" s="80">
        <v>5.9180000000000001</v>
      </c>
      <c r="I35" s="80">
        <v>-36.980476785610996</v>
      </c>
      <c r="J35" s="80">
        <v>-33.240057983894005</v>
      </c>
      <c r="K35" s="80">
        <v>-64.981196352727281</v>
      </c>
      <c r="L35" s="80">
        <v>-110.53217302727273</v>
      </c>
      <c r="M35" s="80">
        <v>-85.885068579999995</v>
      </c>
      <c r="N35" s="80">
        <v>-70.661398820000002</v>
      </c>
      <c r="O35" s="80">
        <v>-151.33002142999999</v>
      </c>
      <c r="P35" s="80">
        <v>-50.376572320000001</v>
      </c>
      <c r="Q35" s="80">
        <v>-68.708825796997004</v>
      </c>
      <c r="R35" s="80">
        <v>-64.653412100963507</v>
      </c>
      <c r="S35" s="80">
        <v>-102.63387982478024</v>
      </c>
      <c r="T35" s="80">
        <v>-50.406493774037934</v>
      </c>
      <c r="U35" s="80">
        <v>-68.044455099999979</v>
      </c>
      <c r="V35" s="80">
        <v>-180.47123503</v>
      </c>
      <c r="W35" s="80">
        <v>-12.57584876</v>
      </c>
      <c r="X35" s="80">
        <v>-137.88679493000001</v>
      </c>
      <c r="Y35" s="80">
        <v>-227.12316644999999</v>
      </c>
      <c r="Z35" s="80">
        <v>-96.43269518000001</v>
      </c>
      <c r="AA35" s="80">
        <v>-116.83153548999999</v>
      </c>
      <c r="AB35" s="80">
        <v>-147.47480869</v>
      </c>
      <c r="AC35" s="80">
        <v>-113.00139226</v>
      </c>
      <c r="AD35" s="80">
        <v>-161.16069562999999</v>
      </c>
      <c r="AE35" s="80">
        <v>-208.54957497000001</v>
      </c>
      <c r="AF35" s="80">
        <v>-71.224732689999996</v>
      </c>
      <c r="AG35" s="80">
        <v>-108.19727134999999</v>
      </c>
      <c r="AH35" s="80">
        <v>26.00675854</v>
      </c>
      <c r="AI35" s="80">
        <v>-141.66882011000001</v>
      </c>
      <c r="AJ35" s="80">
        <v>-473.03343032999999</v>
      </c>
      <c r="AK35" s="80">
        <v>-270.40940000000001</v>
      </c>
      <c r="AL35" s="80">
        <v>-357.92084893999998</v>
      </c>
      <c r="AM35" s="80">
        <v>-449.98548672000004</v>
      </c>
      <c r="AN35" s="80">
        <v>-431.59532955999998</v>
      </c>
      <c r="AO35" s="80">
        <v>-263.08470548000003</v>
      </c>
      <c r="AP35" s="425"/>
      <c r="AQ35" s="14"/>
      <c r="AR35" s="428"/>
      <c r="AS35" s="428"/>
      <c r="AT35" s="225"/>
      <c r="AU35" s="225"/>
      <c r="AV35" s="225"/>
    </row>
    <row r="36" spans="1:2645" s="6" customFormat="1" ht="15" customHeight="1">
      <c r="A36" s="18" t="s">
        <v>25</v>
      </c>
      <c r="B36" s="80">
        <v>0.70599999999999996</v>
      </c>
      <c r="C36" s="80">
        <v>-104.42</v>
      </c>
      <c r="D36" s="80">
        <v>-16.408000000000001</v>
      </c>
      <c r="E36" s="80">
        <v>-208.94900000000001</v>
      </c>
      <c r="F36" s="80">
        <v>-1197.7719999999999</v>
      </c>
      <c r="G36" s="80">
        <v>277.71800000000002</v>
      </c>
      <c r="H36" s="80">
        <v>-69.725999999999999</v>
      </c>
      <c r="I36" s="80">
        <v>26.432882045969905</v>
      </c>
      <c r="J36" s="80">
        <v>166.26803974215582</v>
      </c>
      <c r="K36" s="80">
        <v>-24.768859461383926</v>
      </c>
      <c r="L36" s="80">
        <v>-15.999680666808898</v>
      </c>
      <c r="M36" s="80">
        <v>-86.541731587685049</v>
      </c>
      <c r="N36" s="80">
        <v>9.6307549891952728</v>
      </c>
      <c r="O36" s="80">
        <v>-69.127669412337681</v>
      </c>
      <c r="P36" s="80">
        <v>209.14338964000001</v>
      </c>
      <c r="Q36" s="80">
        <v>-70.087440670000007</v>
      </c>
      <c r="R36" s="80">
        <v>59.43056283</v>
      </c>
      <c r="S36" s="80">
        <v>118.17860277999999</v>
      </c>
      <c r="T36" s="80">
        <v>59.378436350000001</v>
      </c>
      <c r="U36" s="80">
        <v>98.566117840000018</v>
      </c>
      <c r="V36" s="80">
        <v>125.34207639</v>
      </c>
      <c r="W36" s="80">
        <v>41.444159420000005</v>
      </c>
      <c r="X36" s="80">
        <v>-27.101638610000037</v>
      </c>
      <c r="Y36" s="80">
        <v>-3.5996383800000018</v>
      </c>
      <c r="Z36" s="80">
        <v>-37.977261730000002</v>
      </c>
      <c r="AA36" s="80">
        <v>-86.974745810000002</v>
      </c>
      <c r="AB36" s="80">
        <v>-9.7791880500000161</v>
      </c>
      <c r="AC36" s="80">
        <v>-7.8261120900000023</v>
      </c>
      <c r="AD36" s="80">
        <v>162.69853982999999</v>
      </c>
      <c r="AE36" s="80">
        <v>-121.12649762999999</v>
      </c>
      <c r="AF36" s="80">
        <v>-284.90522697</v>
      </c>
      <c r="AG36" s="80">
        <v>-54.196169770000004</v>
      </c>
      <c r="AH36" s="80">
        <v>56.572347059999998</v>
      </c>
      <c r="AI36" s="80">
        <v>171.66157041</v>
      </c>
      <c r="AJ36" s="80">
        <v>-215.44347622000001</v>
      </c>
      <c r="AK36" s="80">
        <v>111.30780000000001</v>
      </c>
      <c r="AL36" s="80">
        <v>111.86714819999997</v>
      </c>
      <c r="AM36" s="80">
        <v>23.794304570000023</v>
      </c>
      <c r="AN36" s="80">
        <v>72.541593600000027</v>
      </c>
      <c r="AO36" s="80">
        <v>168.55056168000002</v>
      </c>
      <c r="AP36" s="425"/>
      <c r="AQ36" s="14"/>
      <c r="AR36" s="428"/>
      <c r="AS36" s="428"/>
      <c r="AT36" s="225"/>
      <c r="AU36" s="225"/>
      <c r="AV36" s="225"/>
    </row>
    <row r="37" spans="1:2645" s="6" customFormat="1" ht="15" customHeight="1">
      <c r="A37" s="1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425"/>
      <c r="AQ37" s="14"/>
      <c r="AR37" s="428"/>
      <c r="AS37" s="428"/>
      <c r="AT37" s="226"/>
      <c r="AU37" s="226"/>
      <c r="AV37" s="226"/>
    </row>
    <row r="38" spans="1:2645" s="15" customFormat="1" ht="15" customHeight="1">
      <c r="A38" s="13" t="s">
        <v>26</v>
      </c>
      <c r="B38" s="14">
        <v>-1.7450000000000001</v>
      </c>
      <c r="C38" s="14">
        <v>10.7</v>
      </c>
      <c r="D38" s="14">
        <v>-8.032</v>
      </c>
      <c r="E38" s="14">
        <v>-5.92</v>
      </c>
      <c r="F38" s="14">
        <v>-3.1080000000000001</v>
      </c>
      <c r="G38" s="14">
        <v>-23.672999999999998</v>
      </c>
      <c r="H38" s="14">
        <v>-12.974</v>
      </c>
      <c r="I38" s="14">
        <v>0.79888608848582365</v>
      </c>
      <c r="J38" s="14">
        <v>-8.498002944937884</v>
      </c>
      <c r="K38" s="14">
        <v>-28.838567264577886</v>
      </c>
      <c r="L38" s="14">
        <v>-105.78613828825922</v>
      </c>
      <c r="M38" s="14">
        <v>-86.9704567</v>
      </c>
      <c r="N38" s="14">
        <v>-60.93136792</v>
      </c>
      <c r="O38" s="14">
        <v>-111.71991369</v>
      </c>
      <c r="P38" s="14">
        <v>-124.81146437000001</v>
      </c>
      <c r="Q38" s="14">
        <v>-55.702796360000001</v>
      </c>
      <c r="R38" s="14">
        <v>-109.24736861</v>
      </c>
      <c r="S38" s="14">
        <v>-83.52609609000001</v>
      </c>
      <c r="T38" s="14">
        <v>-96.321974540000014</v>
      </c>
      <c r="U38" s="14">
        <v>-34.096500950000006</v>
      </c>
      <c r="V38" s="14">
        <v>-94.397000489999996</v>
      </c>
      <c r="W38" s="14">
        <v>-76.049776249999994</v>
      </c>
      <c r="X38" s="14">
        <v>-116.20890374</v>
      </c>
      <c r="Y38" s="14">
        <v>-89.300848360000003</v>
      </c>
      <c r="Z38" s="14">
        <v>-141.39422205000002</v>
      </c>
      <c r="AA38" s="14">
        <v>-91.688721139999998</v>
      </c>
      <c r="AB38" s="14">
        <v>-59.725774869999995</v>
      </c>
      <c r="AC38" s="14">
        <v>-38.036546299999998</v>
      </c>
      <c r="AD38" s="14">
        <v>-54.187814420000002</v>
      </c>
      <c r="AE38" s="14">
        <v>-77.700808730000006</v>
      </c>
      <c r="AF38" s="14">
        <v>-55.089423090000004</v>
      </c>
      <c r="AG38" s="14">
        <v>-39.609384609999999</v>
      </c>
      <c r="AH38" s="14">
        <v>-21.481616940000002</v>
      </c>
      <c r="AI38" s="14">
        <v>-43.850418729999994</v>
      </c>
      <c r="AJ38" s="14">
        <v>-172.64869009</v>
      </c>
      <c r="AK38" s="14">
        <v>-44.105600000000003</v>
      </c>
      <c r="AL38" s="14">
        <v>-41.063238390000002</v>
      </c>
      <c r="AM38" s="14">
        <v>-22.297580359999998</v>
      </c>
      <c r="AN38" s="14">
        <v>-14.727090249999993</v>
      </c>
      <c r="AO38" s="14">
        <v>-32.526114640000003</v>
      </c>
      <c r="AP38" s="425"/>
      <c r="AQ38" s="14"/>
      <c r="AR38" s="428"/>
      <c r="AS38" s="428"/>
      <c r="AT38"/>
      <c r="AU38"/>
      <c r="AV38"/>
    </row>
    <row r="39" spans="1:2645" s="15" customFormat="1" ht="15" customHeight="1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425"/>
      <c r="AQ39" s="14"/>
      <c r="AR39" s="428"/>
      <c r="AS39" s="428"/>
      <c r="AT39" s="150"/>
      <c r="AU39" s="150"/>
      <c r="AV39" s="150"/>
    </row>
    <row r="40" spans="1:2645" s="15" customFormat="1" ht="15" customHeight="1">
      <c r="A40" s="13" t="s">
        <v>27</v>
      </c>
      <c r="B40" s="14">
        <v>0.41399999999999998</v>
      </c>
      <c r="C40" s="14">
        <v>251.53700000000001</v>
      </c>
      <c r="D40" s="14">
        <v>38.695</v>
      </c>
      <c r="E40" s="14">
        <v>480.91899999999998</v>
      </c>
      <c r="F40" s="14">
        <v>2299.3229999999999</v>
      </c>
      <c r="G40" s="14">
        <v>63.2</v>
      </c>
      <c r="H40" s="14">
        <v>93.757000000000005</v>
      </c>
      <c r="I40" s="14">
        <v>150.94434868230718</v>
      </c>
      <c r="J40" s="14">
        <v>-19.294135663418317</v>
      </c>
      <c r="K40" s="14">
        <v>274.45361791964075</v>
      </c>
      <c r="L40" s="14">
        <v>201.82613041472445</v>
      </c>
      <c r="M40" s="14">
        <v>30.511285980000025</v>
      </c>
      <c r="N40" s="14">
        <v>-201.51368469000087</v>
      </c>
      <c r="O40" s="14">
        <v>205.8760588300072</v>
      </c>
      <c r="P40" s="14">
        <v>229.78771076001368</v>
      </c>
      <c r="Q40" s="14">
        <v>212.18223509475993</v>
      </c>
      <c r="R40" s="14">
        <v>9.605675344808418</v>
      </c>
      <c r="S40" s="14">
        <v>-62.153148218367889</v>
      </c>
      <c r="T40" s="14">
        <v>-129.60798870221168</v>
      </c>
      <c r="U40" s="14">
        <v>-56.913741354061742</v>
      </c>
      <c r="V40" s="14">
        <v>-2.9720308751777793</v>
      </c>
      <c r="W40" s="14">
        <v>-30.051303410009986</v>
      </c>
      <c r="X40" s="14">
        <v>569.15366585995298</v>
      </c>
      <c r="Y40" s="14">
        <v>232.07759960999306</v>
      </c>
      <c r="Z40" s="14">
        <v>254.31506889005493</v>
      </c>
      <c r="AA40" s="14">
        <v>307.52518737991409</v>
      </c>
      <c r="AB40" s="14">
        <v>277.42709701002701</v>
      </c>
      <c r="AC40" s="14">
        <v>205.31588545998298</v>
      </c>
      <c r="AD40" s="14">
        <v>-76.042999819995998</v>
      </c>
      <c r="AE40" s="14">
        <v>499.69277231996506</v>
      </c>
      <c r="AF40" s="14">
        <v>686.36006618005422</v>
      </c>
      <c r="AG40" s="14">
        <v>352.66207641998494</v>
      </c>
      <c r="AH40" s="14">
        <v>-57.402426600033969</v>
      </c>
      <c r="AI40" s="14">
        <v>51.216302839960008</v>
      </c>
      <c r="AJ40" s="14">
        <v>1334.073535529913</v>
      </c>
      <c r="AK40" s="14">
        <v>401.51710000000003</v>
      </c>
      <c r="AL40" s="14">
        <v>423.03403985003888</v>
      </c>
      <c r="AM40" s="14">
        <v>829.04331014999252</v>
      </c>
      <c r="AN40" s="14">
        <v>760.79028155001879</v>
      </c>
      <c r="AO40" s="14">
        <v>102.24967569998569</v>
      </c>
      <c r="AP40" s="425"/>
      <c r="AQ40" s="14"/>
      <c r="AR40" s="428"/>
      <c r="AS40" s="428"/>
      <c r="AT40" s="150"/>
      <c r="AU40" s="150"/>
      <c r="AV40" s="150"/>
    </row>
    <row r="41" spans="1:2645">
      <c r="A41" s="20" t="s">
        <v>28</v>
      </c>
      <c r="B41" s="80">
        <v>0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-3.4080667899998516</v>
      </c>
      <c r="J41" s="80">
        <v>-0.92954361660000084</v>
      </c>
      <c r="K41" s="80">
        <v>5.7673391034000012</v>
      </c>
      <c r="L41" s="80">
        <v>137.44900000000001</v>
      </c>
      <c r="M41" s="80">
        <v>-3.36897914</v>
      </c>
      <c r="N41" s="80">
        <v>0</v>
      </c>
      <c r="O41" s="80">
        <v>0</v>
      </c>
      <c r="P41" s="80">
        <v>0</v>
      </c>
      <c r="Q41" s="80">
        <v>44.230667519999997</v>
      </c>
      <c r="R41" s="80">
        <v>86.332816170000001</v>
      </c>
      <c r="S41" s="80">
        <v>66.171180939999999</v>
      </c>
      <c r="T41" s="80">
        <v>53.333254569999994</v>
      </c>
      <c r="U41" s="80">
        <v>25.332216980000002</v>
      </c>
      <c r="V41" s="80">
        <v>19.371517859999997</v>
      </c>
      <c r="W41" s="80">
        <v>12.856772870000002</v>
      </c>
      <c r="X41" s="80">
        <v>43.306176880000002</v>
      </c>
      <c r="Y41" s="80">
        <v>14.95318634</v>
      </c>
      <c r="Z41" s="80">
        <v>25.595306910000001</v>
      </c>
      <c r="AA41" s="80">
        <v>18.311984760000001</v>
      </c>
      <c r="AB41" s="80">
        <v>-94.122011900000004</v>
      </c>
      <c r="AC41" s="80">
        <v>0</v>
      </c>
      <c r="AD41" s="80">
        <v>0</v>
      </c>
      <c r="AE41" s="80">
        <v>0</v>
      </c>
      <c r="AF41" s="80">
        <v>0</v>
      </c>
      <c r="AG41" s="80">
        <v>-6.9460427699999991</v>
      </c>
      <c r="AH41" s="80">
        <v>-6.9424921299999998</v>
      </c>
      <c r="AI41" s="80">
        <v>-7.2735486900000001</v>
      </c>
      <c r="AJ41" s="80">
        <v>-7.0678420800000001</v>
      </c>
      <c r="AK41" s="80">
        <v>-5.8071999999999999</v>
      </c>
      <c r="AL41" s="80">
        <v>-4.76853383</v>
      </c>
      <c r="AM41" s="80">
        <v>-10.157835089999997</v>
      </c>
      <c r="AN41" s="80">
        <v>31.754956439999997</v>
      </c>
      <c r="AO41" s="80">
        <v>0</v>
      </c>
      <c r="AP41" s="425"/>
      <c r="AQ41" s="14"/>
      <c r="AR41" s="428"/>
      <c r="AS41" s="428"/>
      <c r="AT41" s="385"/>
      <c r="AU41" s="385"/>
      <c r="AV41" s="385"/>
    </row>
    <row r="42" spans="1:2645">
      <c r="A42" s="20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425"/>
      <c r="AQ42" s="14"/>
      <c r="AR42" s="428"/>
      <c r="AS42" s="428"/>
      <c r="AT42" s="150"/>
      <c r="AU42" s="150"/>
      <c r="AV42" s="150"/>
    </row>
    <row r="43" spans="1:2645" s="22" customFormat="1" ht="15" customHeight="1">
      <c r="A43" s="21" t="s">
        <v>735</v>
      </c>
      <c r="B43" s="14">
        <v>0.41399999999999998</v>
      </c>
      <c r="C43" s="14">
        <v>251.53700000000001</v>
      </c>
      <c r="D43" s="14">
        <v>38.695</v>
      </c>
      <c r="E43" s="14">
        <v>480.91899999999998</v>
      </c>
      <c r="F43" s="14">
        <v>2299.3229999999999</v>
      </c>
      <c r="G43" s="14">
        <v>63.2</v>
      </c>
      <c r="H43" s="14">
        <v>93.757000000000005</v>
      </c>
      <c r="I43" s="14">
        <v>147.53628189230733</v>
      </c>
      <c r="J43" s="14">
        <v>-20.223679280018317</v>
      </c>
      <c r="K43" s="14">
        <v>280.22095702304074</v>
      </c>
      <c r="L43" s="14">
        <v>339.27513041472446</v>
      </c>
      <c r="M43" s="14">
        <v>27.142306840000025</v>
      </c>
      <c r="N43" s="14">
        <v>-201.51368469000087</v>
      </c>
      <c r="O43" s="14">
        <v>205.8760588300072</v>
      </c>
      <c r="P43" s="14">
        <v>229.78771076001368</v>
      </c>
      <c r="Q43" s="14">
        <v>256.41290261475996</v>
      </c>
      <c r="R43" s="14">
        <v>95.938491514808419</v>
      </c>
      <c r="S43" s="14">
        <v>4.0180327216321103</v>
      </c>
      <c r="T43" s="14">
        <v>-76.274734132211677</v>
      </c>
      <c r="U43" s="14">
        <v>-31.58152437406174</v>
      </c>
      <c r="V43" s="14">
        <v>16.399486984822218</v>
      </c>
      <c r="W43" s="14">
        <v>-17.194530540009985</v>
      </c>
      <c r="X43" s="14">
        <v>612.45984273995293</v>
      </c>
      <c r="Y43" s="14">
        <v>247.03078594999306</v>
      </c>
      <c r="Z43" s="14">
        <v>279.91037580005491</v>
      </c>
      <c r="AA43" s="14">
        <v>325.83717213991406</v>
      </c>
      <c r="AB43" s="14">
        <v>183.30508511002699</v>
      </c>
      <c r="AC43" s="14">
        <v>205.31588545998298</v>
      </c>
      <c r="AD43" s="14">
        <v>-76.042999819995998</v>
      </c>
      <c r="AE43" s="14">
        <v>499.69277231996506</v>
      </c>
      <c r="AF43" s="14">
        <v>686.36006618005422</v>
      </c>
      <c r="AG43" s="14">
        <v>345.71603364998492</v>
      </c>
      <c r="AH43" s="14">
        <v>-64.344918730033967</v>
      </c>
      <c r="AI43" s="14">
        <v>43.94275414996001</v>
      </c>
      <c r="AJ43" s="14">
        <v>1327.005693449913</v>
      </c>
      <c r="AK43" s="14">
        <v>395.7099</v>
      </c>
      <c r="AL43" s="14">
        <v>418.26550602003886</v>
      </c>
      <c r="AM43" s="14">
        <v>818.88547312000117</v>
      </c>
      <c r="AN43" s="14">
        <v>792.54523799001356</v>
      </c>
      <c r="AO43" s="14">
        <v>102.24967569999194</v>
      </c>
      <c r="AP43" s="446"/>
      <c r="AQ43" s="14"/>
      <c r="AR43" s="428"/>
      <c r="AS43" s="428"/>
      <c r="AT43" s="150"/>
      <c r="AU43" s="150"/>
      <c r="AV43" s="150"/>
    </row>
    <row r="44" spans="1:2645">
      <c r="A44" s="9" t="s">
        <v>29</v>
      </c>
      <c r="B44" s="365" t="s">
        <v>367</v>
      </c>
      <c r="C44" s="365" t="s">
        <v>368</v>
      </c>
      <c r="D44" s="365" t="s">
        <v>369</v>
      </c>
      <c r="E44" s="365" t="s">
        <v>370</v>
      </c>
      <c r="F44" s="365" t="s">
        <v>371</v>
      </c>
      <c r="G44" s="365" t="s">
        <v>372</v>
      </c>
      <c r="H44" s="365" t="s">
        <v>373</v>
      </c>
      <c r="I44" s="365" t="s">
        <v>374</v>
      </c>
      <c r="J44" s="365" t="s">
        <v>375</v>
      </c>
      <c r="K44" s="365" t="s">
        <v>376</v>
      </c>
      <c r="L44" s="365" t="s">
        <v>377</v>
      </c>
      <c r="M44" s="365" t="s">
        <v>378</v>
      </c>
      <c r="N44" s="365" t="s">
        <v>379</v>
      </c>
      <c r="O44" s="365" t="s">
        <v>380</v>
      </c>
      <c r="P44" s="365" t="s">
        <v>381</v>
      </c>
      <c r="Q44" s="365" t="s">
        <v>2</v>
      </c>
      <c r="R44" s="365" t="s">
        <v>3</v>
      </c>
      <c r="S44" s="365" t="s">
        <v>4</v>
      </c>
      <c r="T44" s="365" t="s">
        <v>5</v>
      </c>
      <c r="U44" s="365" t="s">
        <v>6</v>
      </c>
      <c r="V44" s="365" t="s">
        <v>7</v>
      </c>
      <c r="W44" s="365" t="s">
        <v>8</v>
      </c>
      <c r="X44" s="365" t="s">
        <v>9</v>
      </c>
      <c r="Y44" s="365" t="s">
        <v>344</v>
      </c>
      <c r="Z44" s="365" t="s">
        <v>349</v>
      </c>
      <c r="AA44" s="365" t="s">
        <v>356</v>
      </c>
      <c r="AB44" s="365" t="s">
        <v>394</v>
      </c>
      <c r="AC44" s="365" t="s">
        <v>397</v>
      </c>
      <c r="AD44" s="365" t="s">
        <v>409</v>
      </c>
      <c r="AE44" s="365" t="s">
        <v>414</v>
      </c>
      <c r="AF44" s="365" t="s">
        <v>420</v>
      </c>
      <c r="AG44" s="365" t="s">
        <v>423</v>
      </c>
      <c r="AH44" s="365" t="s">
        <v>426</v>
      </c>
      <c r="AI44" s="365" t="s">
        <v>509</v>
      </c>
      <c r="AJ44" s="365" t="s">
        <v>625</v>
      </c>
      <c r="AK44" s="365" t="s">
        <v>629</v>
      </c>
      <c r="AL44" s="365" t="s">
        <v>641</v>
      </c>
      <c r="AM44" s="365" t="s">
        <v>702</v>
      </c>
      <c r="AN44" s="365" t="s">
        <v>716</v>
      </c>
      <c r="AO44" s="365" t="s">
        <v>722</v>
      </c>
      <c r="AR44" s="150"/>
      <c r="AS44" s="150"/>
      <c r="AT44" s="150"/>
      <c r="AU44" s="150"/>
      <c r="AV44" s="150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</row>
    <row r="45" spans="1:2645" ht="15" customHeight="1">
      <c r="A45" s="23" t="s">
        <v>10</v>
      </c>
      <c r="B45" s="364" t="s">
        <v>12</v>
      </c>
      <c r="C45" s="364" t="s">
        <v>13</v>
      </c>
      <c r="D45" s="364" t="s">
        <v>14</v>
      </c>
      <c r="E45" s="364" t="s">
        <v>11</v>
      </c>
      <c r="F45" s="364" t="s">
        <v>12</v>
      </c>
      <c r="G45" s="364" t="s">
        <v>13</v>
      </c>
      <c r="H45" s="364" t="s">
        <v>14</v>
      </c>
      <c r="I45" s="364" t="s">
        <v>11</v>
      </c>
      <c r="J45" s="364" t="s">
        <v>12</v>
      </c>
      <c r="K45" s="364" t="s">
        <v>13</v>
      </c>
      <c r="L45" s="364" t="s">
        <v>14</v>
      </c>
      <c r="M45" s="364" t="s">
        <v>11</v>
      </c>
      <c r="N45" s="364" t="s">
        <v>12</v>
      </c>
      <c r="O45" s="364" t="s">
        <v>13</v>
      </c>
      <c r="P45" s="364" t="s">
        <v>14</v>
      </c>
      <c r="Q45" s="364" t="s">
        <v>11</v>
      </c>
      <c r="R45" s="364" t="s">
        <v>12</v>
      </c>
      <c r="S45" s="364" t="s">
        <v>13</v>
      </c>
      <c r="T45" s="364" t="s">
        <v>14</v>
      </c>
      <c r="U45" s="364" t="s">
        <v>11</v>
      </c>
      <c r="V45" s="364" t="s">
        <v>12</v>
      </c>
      <c r="W45" s="364" t="s">
        <v>13</v>
      </c>
      <c r="X45" s="364" t="s">
        <v>14</v>
      </c>
      <c r="Y45" s="364" t="s">
        <v>11</v>
      </c>
      <c r="Z45" s="364" t="s">
        <v>12</v>
      </c>
      <c r="AA45" s="364" t="s">
        <v>13</v>
      </c>
      <c r="AB45" s="364" t="s">
        <v>14</v>
      </c>
      <c r="AC45" s="364" t="s">
        <v>11</v>
      </c>
      <c r="AD45" s="364" t="s">
        <v>12</v>
      </c>
      <c r="AE45" s="364" t="s">
        <v>13</v>
      </c>
      <c r="AF45" s="364" t="s">
        <v>14</v>
      </c>
      <c r="AG45" s="364" t="s">
        <v>11</v>
      </c>
      <c r="AH45" s="364" t="s">
        <v>12</v>
      </c>
      <c r="AI45" s="364" t="s">
        <v>13</v>
      </c>
      <c r="AJ45" s="364" t="s">
        <v>14</v>
      </c>
      <c r="AK45" s="364" t="s">
        <v>11</v>
      </c>
      <c r="AL45" s="364" t="s">
        <v>12</v>
      </c>
      <c r="AM45" s="364" t="s">
        <v>13</v>
      </c>
      <c r="AN45" s="364" t="s">
        <v>14</v>
      </c>
      <c r="AO45" s="364" t="s">
        <v>11</v>
      </c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</row>
    <row r="46" spans="1:2645" s="25" customFormat="1">
      <c r="A46" s="24" t="s">
        <v>736</v>
      </c>
      <c r="B46" s="14">
        <v>0.41399999999999998</v>
      </c>
      <c r="C46" s="14">
        <v>251.53700000000001</v>
      </c>
      <c r="D46" s="14">
        <v>38.695</v>
      </c>
      <c r="E46" s="14">
        <v>480.91899999999998</v>
      </c>
      <c r="F46" s="14">
        <v>2299.3229999999999</v>
      </c>
      <c r="G46" s="14">
        <v>63.2</v>
      </c>
      <c r="H46" s="14">
        <v>93.757000000000005</v>
      </c>
      <c r="I46" s="14">
        <v>147.53628189230733</v>
      </c>
      <c r="J46" s="14">
        <v>-20.223679280018317</v>
      </c>
      <c r="K46" s="14">
        <v>280.22095702304074</v>
      </c>
      <c r="L46" s="14">
        <v>339.27513041472446</v>
      </c>
      <c r="M46" s="14">
        <v>27.142306840000025</v>
      </c>
      <c r="N46" s="14">
        <v>-201.51368469000087</v>
      </c>
      <c r="O46" s="14">
        <v>205.8760588300072</v>
      </c>
      <c r="P46" s="14">
        <v>229.78771076001368</v>
      </c>
      <c r="Q46" s="14">
        <v>256.41290261476087</v>
      </c>
      <c r="R46" s="14">
        <v>95.938491514810494</v>
      </c>
      <c r="S46" s="14">
        <v>4.018032721630199</v>
      </c>
      <c r="T46" s="14">
        <v>-76.274734132133673</v>
      </c>
      <c r="U46" s="14">
        <v>-31.581524374061811</v>
      </c>
      <c r="V46" s="14">
        <v>16.399486984822207</v>
      </c>
      <c r="W46" s="14">
        <v>-17.194530540011002</v>
      </c>
      <c r="X46" s="14">
        <v>612.45984274001398</v>
      </c>
      <c r="Y46" s="14">
        <v>247.030785949994</v>
      </c>
      <c r="Z46" s="14">
        <v>279.91037580000904</v>
      </c>
      <c r="AA46" s="14">
        <v>325.83717213998597</v>
      </c>
      <c r="AB46" s="14">
        <v>183.30508510996802</v>
      </c>
      <c r="AC46" s="14">
        <v>205.31588546000199</v>
      </c>
      <c r="AD46" s="14">
        <v>-76.042999820002009</v>
      </c>
      <c r="AE46" s="14">
        <v>499.69277232002196</v>
      </c>
      <c r="AF46" s="14">
        <v>686.36006617998692</v>
      </c>
      <c r="AG46" s="14">
        <v>345.71603364998401</v>
      </c>
      <c r="AH46" s="14">
        <v>-64.344918729976996</v>
      </c>
      <c r="AI46" s="14">
        <v>43.942754150026651</v>
      </c>
      <c r="AJ46" s="14">
        <v>1327.0056934499814</v>
      </c>
      <c r="AK46" s="14">
        <v>395.70993908000702</v>
      </c>
      <c r="AL46" s="14">
        <v>418.26550601997366</v>
      </c>
      <c r="AM46" s="14">
        <v>818.88547312000117</v>
      </c>
      <c r="AN46" s="14">
        <v>792.54523799001356</v>
      </c>
      <c r="AO46" s="14">
        <v>102.24967569999194</v>
      </c>
      <c r="AP46"/>
      <c r="AQ46"/>
      <c r="AR46"/>
      <c r="AS46"/>
      <c r="AT46"/>
    </row>
    <row r="47" spans="1:2645" s="25" customFormat="1">
      <c r="A47" s="26" t="s">
        <v>31</v>
      </c>
      <c r="B47" s="14">
        <v>-11</v>
      </c>
      <c r="C47" s="14">
        <v>-126.249</v>
      </c>
      <c r="D47" s="14">
        <v>-42.27</v>
      </c>
      <c r="E47" s="14">
        <v>-234.989</v>
      </c>
      <c r="F47" s="14">
        <v>-1224.6400000000001</v>
      </c>
      <c r="G47" s="14">
        <v>188.19399999999999</v>
      </c>
      <c r="H47" s="14">
        <v>-63.808</v>
      </c>
      <c r="I47" s="14">
        <v>-10.547594739641092</v>
      </c>
      <c r="J47" s="14">
        <v>133.0279817582618</v>
      </c>
      <c r="K47" s="14">
        <v>-89.750055814111192</v>
      </c>
      <c r="L47" s="14">
        <v>-126.53185369408163</v>
      </c>
      <c r="M47" s="14">
        <v>-172.42676011</v>
      </c>
      <c r="N47" s="14">
        <v>-61.02999397</v>
      </c>
      <c r="O47" s="14">
        <v>-220.45869084</v>
      </c>
      <c r="P47" s="14">
        <v>158.768348</v>
      </c>
      <c r="Q47" s="14">
        <v>-138.796266466997</v>
      </c>
      <c r="R47" s="14">
        <v>-5.2228492709634944</v>
      </c>
      <c r="S47" s="14">
        <v>15.544722955219779</v>
      </c>
      <c r="T47" s="14">
        <v>8.971942575962073</v>
      </c>
      <c r="U47" s="14">
        <v>30.521662740000025</v>
      </c>
      <c r="V47" s="14">
        <v>-55.129158640000007</v>
      </c>
      <c r="W47" s="14">
        <v>28.868310659999999</v>
      </c>
      <c r="X47" s="14">
        <v>-164.98843353999999</v>
      </c>
      <c r="Y47" s="14">
        <v>-230.72280483</v>
      </c>
      <c r="Z47" s="14">
        <v>-134.40995691000001</v>
      </c>
      <c r="AA47" s="14">
        <v>-203.80628130000002</v>
      </c>
      <c r="AB47" s="14">
        <v>-157.25399674000002</v>
      </c>
      <c r="AC47" s="14">
        <v>-120.82750435</v>
      </c>
      <c r="AD47" s="14">
        <v>1.5378441999999999</v>
      </c>
      <c r="AE47" s="14">
        <v>-329.6760726</v>
      </c>
      <c r="AF47" s="14">
        <v>-356.12995966000005</v>
      </c>
      <c r="AG47" s="14">
        <v>-162.39344112000001</v>
      </c>
      <c r="AH47" s="14">
        <v>82.579105599999991</v>
      </c>
      <c r="AI47" s="14">
        <v>29.992750300000001</v>
      </c>
      <c r="AJ47" s="14">
        <v>-688.47690654999997</v>
      </c>
      <c r="AK47" s="14">
        <v>-159.10159999999999</v>
      </c>
      <c r="AL47" s="14">
        <v>-246.05370074000001</v>
      </c>
      <c r="AM47" s="14">
        <v>-426.19118214999997</v>
      </c>
      <c r="AN47" s="14">
        <v>-359.05373595999998</v>
      </c>
      <c r="AO47" s="14">
        <v>-94.534143799999995</v>
      </c>
      <c r="AP47"/>
      <c r="AQ47"/>
      <c r="AR47"/>
      <c r="AS47"/>
      <c r="AT47"/>
    </row>
    <row r="48" spans="1:2645" s="25" customFormat="1">
      <c r="A48" s="24" t="s">
        <v>32</v>
      </c>
      <c r="B48" s="77">
        <v>-130.50299999999999</v>
      </c>
      <c r="C48" s="77">
        <v>86.406999999999996</v>
      </c>
      <c r="D48" s="77">
        <v>-89.375</v>
      </c>
      <c r="E48" s="77">
        <v>-13.217000000000001</v>
      </c>
      <c r="F48" s="77">
        <v>11.211</v>
      </c>
      <c r="G48" s="77">
        <v>-393.59500000000003</v>
      </c>
      <c r="H48" s="77">
        <v>-69.456000000000003</v>
      </c>
      <c r="I48" s="77">
        <v>-22.30800000000001</v>
      </c>
      <c r="J48" s="77">
        <v>-314.11000000000007</v>
      </c>
      <c r="K48" s="77">
        <v>1.6110000000000095</v>
      </c>
      <c r="L48" s="77">
        <v>-124.72899999999998</v>
      </c>
      <c r="M48" s="77">
        <v>-170.14838561999997</v>
      </c>
      <c r="N48" s="77">
        <v>-509.51719346000004</v>
      </c>
      <c r="O48" s="77">
        <v>-169.18426939999995</v>
      </c>
      <c r="P48" s="77">
        <v>-394.34132327000009</v>
      </c>
      <c r="Q48" s="77">
        <v>-80.632639130000001</v>
      </c>
      <c r="R48" s="77">
        <v>-195.03904477</v>
      </c>
      <c r="S48" s="14">
        <v>-438.78814749999998</v>
      </c>
      <c r="T48" s="14">
        <v>-509.46152891999998</v>
      </c>
      <c r="U48" s="14">
        <v>-399.08033148999999</v>
      </c>
      <c r="V48" s="14">
        <v>-274.40165474999998</v>
      </c>
      <c r="W48" s="14">
        <v>-486.052688109999</v>
      </c>
      <c r="X48" s="14">
        <v>-363.00399150000101</v>
      </c>
      <c r="Y48" s="14">
        <v>-417.52065395</v>
      </c>
      <c r="Z48" s="14">
        <v>-226.59432237999999</v>
      </c>
      <c r="AA48" s="14">
        <v>-344.14653532999904</v>
      </c>
      <c r="AB48" s="14">
        <v>-346.32600875000202</v>
      </c>
      <c r="AC48" s="14">
        <v>-153.56457075</v>
      </c>
      <c r="AD48" s="14">
        <v>-341.56555013999997</v>
      </c>
      <c r="AE48" s="14">
        <v>-9.0250556800009996</v>
      </c>
      <c r="AF48" s="14">
        <v>-574.05784420999896</v>
      </c>
      <c r="AG48" s="14">
        <v>-158.74776003000005</v>
      </c>
      <c r="AH48" s="14">
        <v>-546.36582069500002</v>
      </c>
      <c r="AI48" s="14">
        <v>-395.84351470000001</v>
      </c>
      <c r="AJ48" s="14">
        <v>395.30977400999973</v>
      </c>
      <c r="AK48" s="14">
        <v>-248.15384828000001</v>
      </c>
      <c r="AL48" s="14">
        <v>-157.74981019000035</v>
      </c>
      <c r="AM48" s="14">
        <v>-307.58239908000013</v>
      </c>
      <c r="AN48" s="14">
        <v>-333.41177518999984</v>
      </c>
      <c r="AO48" s="14">
        <v>-899.61101563999989</v>
      </c>
      <c r="AP48"/>
      <c r="AQ48"/>
      <c r="AR48"/>
      <c r="AS48"/>
      <c r="AT48"/>
    </row>
    <row r="49" spans="1:2645" s="27" customFormat="1">
      <c r="A49" s="24" t="s">
        <v>33</v>
      </c>
      <c r="B49" s="232">
        <v>189.191</v>
      </c>
      <c r="C49" s="232">
        <v>286.42700000000002</v>
      </c>
      <c r="D49" s="232">
        <v>239.24100000000001</v>
      </c>
      <c r="E49" s="232">
        <v>194.547</v>
      </c>
      <c r="F49" s="232">
        <v>303.76499999999999</v>
      </c>
      <c r="G49" s="232">
        <v>365.58699999999999</v>
      </c>
      <c r="H49" s="232">
        <v>254.37899999999999</v>
      </c>
      <c r="I49" s="232">
        <v>218.548</v>
      </c>
      <c r="J49" s="232">
        <v>259.20800000000003</v>
      </c>
      <c r="K49" s="232">
        <v>377.50799999999998</v>
      </c>
      <c r="L49" s="232">
        <v>455.911</v>
      </c>
      <c r="M49" s="232">
        <v>451.46</v>
      </c>
      <c r="N49" s="232">
        <v>397.69900000000001</v>
      </c>
      <c r="O49" s="232">
        <v>495.45662019000002</v>
      </c>
      <c r="P49" s="232">
        <v>432.15125577999999</v>
      </c>
      <c r="Q49" s="77">
        <v>-452.58094749999998</v>
      </c>
      <c r="R49" s="77">
        <v>-411.06691010999998</v>
      </c>
      <c r="S49" s="77">
        <v>-482.75658360000006</v>
      </c>
      <c r="T49" s="77">
        <v>-487.02734263999997</v>
      </c>
      <c r="U49" s="17">
        <v>-521.82758152999997</v>
      </c>
      <c r="V49" s="17">
        <v>-381.74190819</v>
      </c>
      <c r="W49" s="17">
        <v>-469.46628779000002</v>
      </c>
      <c r="X49" s="17">
        <v>-506.48951325000002</v>
      </c>
      <c r="Y49" s="17">
        <v>-546.03036019000001</v>
      </c>
      <c r="Z49" s="17">
        <v>-493.21154404000004</v>
      </c>
      <c r="AA49" s="17">
        <v>-472.96161856999993</v>
      </c>
      <c r="AB49" s="17">
        <v>-511.31694648000007</v>
      </c>
      <c r="AC49" s="17">
        <v>-456.04168133999997</v>
      </c>
      <c r="AD49" s="17">
        <v>-486.03279321999992</v>
      </c>
      <c r="AE49" s="17">
        <v>-518.40403041000013</v>
      </c>
      <c r="AF49" s="17">
        <v>-519.71246353999993</v>
      </c>
      <c r="AG49" s="17">
        <v>-480.50625276999995</v>
      </c>
      <c r="AH49" s="17">
        <v>-376.50211606999994</v>
      </c>
      <c r="AI49" s="17">
        <v>-472.29836248000004</v>
      </c>
      <c r="AJ49" s="17">
        <v>-438.23843631</v>
      </c>
      <c r="AK49" s="17">
        <v>-596.40660000000003</v>
      </c>
      <c r="AL49" s="17">
        <v>-545.54954810999993</v>
      </c>
      <c r="AM49" s="17">
        <v>-609.65212821</v>
      </c>
      <c r="AN49" s="17">
        <v>-631.62020900000016</v>
      </c>
      <c r="AO49" s="17">
        <v>-852.6819161200001</v>
      </c>
      <c r="AP49"/>
      <c r="AQ49"/>
      <c r="AR49"/>
      <c r="AS49"/>
      <c r="AT49"/>
    </row>
    <row r="50" spans="1:2645" s="25" customFormat="1">
      <c r="A50" s="24" t="s">
        <v>34</v>
      </c>
      <c r="B50" s="77">
        <v>-1.7450000000000001</v>
      </c>
      <c r="C50" s="77">
        <v>10.7</v>
      </c>
      <c r="D50" s="77">
        <v>-8.032</v>
      </c>
      <c r="E50" s="77">
        <v>-5.92</v>
      </c>
      <c r="F50" s="77">
        <v>-3.1080000000000001</v>
      </c>
      <c r="G50" s="77">
        <v>-23.672999999999998</v>
      </c>
      <c r="H50" s="77">
        <v>-12.974</v>
      </c>
      <c r="I50" s="77">
        <v>0.79888608848582365</v>
      </c>
      <c r="J50" s="77">
        <v>-8.498002944937884</v>
      </c>
      <c r="K50" s="77">
        <v>-28.838567264577886</v>
      </c>
      <c r="L50" s="77">
        <v>-105.78613828825922</v>
      </c>
      <c r="M50" s="77">
        <v>-86.9704567</v>
      </c>
      <c r="N50" s="77">
        <v>-60.93136792</v>
      </c>
      <c r="O50" s="77">
        <v>-111.71991369</v>
      </c>
      <c r="P50" s="77">
        <v>-124.81146437000001</v>
      </c>
      <c r="Q50" s="77">
        <v>-55.702796360000001</v>
      </c>
      <c r="R50" s="77">
        <v>-109.24736861</v>
      </c>
      <c r="S50" s="14">
        <v>-83.52609609000001</v>
      </c>
      <c r="T50" s="17">
        <v>-96.321974540000014</v>
      </c>
      <c r="U50" s="17">
        <v>-34.096500950000006</v>
      </c>
      <c r="V50" s="14">
        <v>-94.397000489999996</v>
      </c>
      <c r="W50" s="14">
        <v>-76.049776249999994</v>
      </c>
      <c r="X50" s="14">
        <v>-116.20890374</v>
      </c>
      <c r="Y50" s="14">
        <v>-89.300848360000003</v>
      </c>
      <c r="Z50" s="14">
        <v>-141.39422205000002</v>
      </c>
      <c r="AA50" s="14">
        <v>-91.688721139999998</v>
      </c>
      <c r="AB50" s="14">
        <v>-59.725774869999995</v>
      </c>
      <c r="AC50" s="14">
        <v>-38.036546299999998</v>
      </c>
      <c r="AD50" s="14">
        <v>-54.187814420000002</v>
      </c>
      <c r="AE50" s="14">
        <v>-77.700808730000006</v>
      </c>
      <c r="AF50" s="14">
        <v>-55.089423090000004</v>
      </c>
      <c r="AG50" s="14">
        <v>-39.609384609999999</v>
      </c>
      <c r="AH50" s="14">
        <v>-21.481616940000002</v>
      </c>
      <c r="AI50" s="14">
        <v>-43.850418729999994</v>
      </c>
      <c r="AJ50" s="14">
        <v>-172.64869009</v>
      </c>
      <c r="AK50" s="14">
        <v>-44.105600000000003</v>
      </c>
      <c r="AL50" s="14">
        <v>-41.063238390000002</v>
      </c>
      <c r="AM50" s="14">
        <v>-22.297580359999998</v>
      </c>
      <c r="AN50" s="14">
        <v>-14.727090249999993</v>
      </c>
      <c r="AO50" s="14">
        <v>-32.526114640000003</v>
      </c>
      <c r="AP50" s="222"/>
      <c r="AQ50" s="14"/>
      <c r="AR50" s="14"/>
      <c r="AS50" s="14"/>
      <c r="AT50"/>
    </row>
    <row r="51" spans="1:2645" s="25" customFormat="1">
      <c r="A51" s="24" t="s">
        <v>35</v>
      </c>
      <c r="B51" s="77">
        <v>358.00900000000001</v>
      </c>
      <c r="C51" s="77">
        <v>796.71799999999996</v>
      </c>
      <c r="D51" s="77">
        <v>410.52600000000001</v>
      </c>
      <c r="E51" s="77">
        <v>475.24900000000002</v>
      </c>
      <c r="F51" s="77">
        <v>502.54700000000003</v>
      </c>
      <c r="G51" s="77">
        <v>677.32299999999998</v>
      </c>
      <c r="H51" s="77">
        <v>494.25799999999998</v>
      </c>
      <c r="I51" s="77">
        <v>469.27800000000002</v>
      </c>
      <c r="J51" s="77">
        <v>421.86700000000002</v>
      </c>
      <c r="K51" s="77">
        <v>714.78899999999999</v>
      </c>
      <c r="L51" s="77">
        <v>1011.592</v>
      </c>
      <c r="M51" s="77">
        <v>917.62099999999998</v>
      </c>
      <c r="N51" s="77">
        <v>824.21</v>
      </c>
      <c r="O51" s="77">
        <v>1219.23656514</v>
      </c>
      <c r="P51" s="77">
        <v>1012.4977145300001</v>
      </c>
      <c r="Q51" s="77">
        <v>939.89488455175888</v>
      </c>
      <c r="R51" s="77">
        <v>730.18184810577202</v>
      </c>
      <c r="S51" s="14">
        <v>927.37295601641245</v>
      </c>
      <c r="T51" s="14">
        <v>954.2309148219291</v>
      </c>
      <c r="U51" s="14">
        <v>867.56900987594327</v>
      </c>
      <c r="V51" s="14">
        <v>802.69769119484829</v>
      </c>
      <c r="W51" s="14">
        <v>972.64913808000802</v>
      </c>
      <c r="X51" s="14">
        <v>1719.8445078900781</v>
      </c>
      <c r="Y51" s="14">
        <v>1515.652266940001</v>
      </c>
      <c r="Z51" s="14">
        <v>1249.9251142700109</v>
      </c>
      <c r="AA51" s="14">
        <v>1420.12834371998</v>
      </c>
      <c r="AB51" s="14">
        <v>1352.0498238499199</v>
      </c>
      <c r="AC51" s="14">
        <v>973.78618819999303</v>
      </c>
      <c r="AD51" s="14">
        <v>804.20531376000702</v>
      </c>
      <c r="AE51" s="14">
        <v>1434.4987397400391</v>
      </c>
      <c r="AF51" s="14">
        <v>2191.3497566799588</v>
      </c>
      <c r="AG51" s="14">
        <v>1193.9183124199969</v>
      </c>
      <c r="AH51" s="14">
        <v>804.37034388003508</v>
      </c>
      <c r="AI51" s="14">
        <v>933.21584845005702</v>
      </c>
      <c r="AJ51" s="14">
        <v>2238.1259360899967</v>
      </c>
      <c r="AK51" s="14">
        <v>1449.2850000000001</v>
      </c>
      <c r="AL51" s="14">
        <v>1413.4503372799882</v>
      </c>
      <c r="AM51" s="14">
        <v>2194.766598010001</v>
      </c>
      <c r="AN51" s="14">
        <v>2099.603091950024</v>
      </c>
      <c r="AO51" s="14">
        <v>1981.6028658999853</v>
      </c>
      <c r="AP51"/>
      <c r="AQ51"/>
      <c r="AR51"/>
      <c r="AS51"/>
      <c r="AT51"/>
    </row>
    <row r="52" spans="1:2645">
      <c r="A52" s="28" t="s">
        <v>36</v>
      </c>
      <c r="B52" s="29">
        <v>8.9510708761978017E-2</v>
      </c>
      <c r="C52" s="29">
        <v>0.16893623887769668</v>
      </c>
      <c r="D52" s="29">
        <v>8.6637502313528542E-2</v>
      </c>
      <c r="E52" s="29">
        <v>0.10310569543826034</v>
      </c>
      <c r="F52" s="29">
        <v>9.6867566952841003E-2</v>
      </c>
      <c r="G52" s="29">
        <v>9.9543625683999326E-2</v>
      </c>
      <c r="H52" s="29">
        <v>7.8320853435492388E-2</v>
      </c>
      <c r="I52" s="29">
        <v>8.3879055339484462E-2</v>
      </c>
      <c r="J52" s="29">
        <v>6.8869301345320003E-2</v>
      </c>
      <c r="K52" s="29">
        <v>0.10164438653107266</v>
      </c>
      <c r="L52" s="29">
        <v>0.12046926135514367</v>
      </c>
      <c r="M52" s="29">
        <v>0.10844634107630534</v>
      </c>
      <c r="N52" s="29">
        <v>9.5708169692479805E-2</v>
      </c>
      <c r="O52" s="29">
        <v>0.12538666940458398</v>
      </c>
      <c r="P52" s="29">
        <v>0.10654597879885609</v>
      </c>
      <c r="Q52" s="29">
        <v>0.10082585739800357</v>
      </c>
      <c r="R52" s="29">
        <v>7.7927050002530626E-2</v>
      </c>
      <c r="S52" s="29">
        <v>9.2784475208580436E-2</v>
      </c>
      <c r="T52" s="29">
        <v>9.3197799400092901E-2</v>
      </c>
      <c r="U52" s="30">
        <v>8.7416774019313762E-2</v>
      </c>
      <c r="V52" s="30">
        <v>7.8755921609503649E-2</v>
      </c>
      <c r="W52" s="30">
        <v>8.4544351182657795E-2</v>
      </c>
      <c r="X52" s="30">
        <v>0.14074502034250497</v>
      </c>
      <c r="Y52" s="30">
        <v>0.12828427697153272</v>
      </c>
      <c r="Z52" s="30">
        <v>0.10944949186492163</v>
      </c>
      <c r="AA52" s="30">
        <v>0.12117217814784847</v>
      </c>
      <c r="AB52" s="30">
        <v>0.11217869045317967</v>
      </c>
      <c r="AC52" s="30">
        <v>8.3924137632988186E-2</v>
      </c>
      <c r="AD52" s="30">
        <v>6.9112948178919067E-2</v>
      </c>
      <c r="AE52" s="30">
        <v>0.11102616344811325</v>
      </c>
      <c r="AF52" s="30">
        <v>0.16590715740580231</v>
      </c>
      <c r="AG52" s="30">
        <v>8.7907401987702666E-2</v>
      </c>
      <c r="AH52" s="30">
        <v>5.9699091712240603E-2</v>
      </c>
      <c r="AI52" s="30">
        <v>6.0524193154838077E-2</v>
      </c>
      <c r="AJ52" s="30">
        <v>0.13012280581756328</v>
      </c>
      <c r="AK52" s="30">
        <v>8.4965669041276407E-2</v>
      </c>
      <c r="AL52" s="30">
        <v>8.0079981797758382E-2</v>
      </c>
      <c r="AM52" s="30">
        <v>0.11636508417338204</v>
      </c>
      <c r="AN52" s="30">
        <v>0.1081665258862851</v>
      </c>
      <c r="AO52" s="30">
        <v>0.10837508509153151</v>
      </c>
      <c r="AP52" s="150"/>
      <c r="AQ52" s="150"/>
      <c r="AR52" s="150"/>
      <c r="AS52" s="150"/>
      <c r="AT52" s="422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</row>
    <row r="53" spans="1:2645">
      <c r="A53" s="9" t="s">
        <v>187</v>
      </c>
      <c r="B53" s="366" t="s">
        <v>367</v>
      </c>
      <c r="C53" s="366" t="s">
        <v>368</v>
      </c>
      <c r="D53" s="366" t="s">
        <v>369</v>
      </c>
      <c r="E53" s="366" t="s">
        <v>370</v>
      </c>
      <c r="F53" s="366" t="s">
        <v>371</v>
      </c>
      <c r="G53" s="366" t="s">
        <v>372</v>
      </c>
      <c r="H53" s="366" t="s">
        <v>373</v>
      </c>
      <c r="I53" s="366" t="s">
        <v>374</v>
      </c>
      <c r="J53" s="366" t="s">
        <v>375</v>
      </c>
      <c r="K53" s="366" t="s">
        <v>376</v>
      </c>
      <c r="L53" s="366" t="s">
        <v>377</v>
      </c>
      <c r="M53" s="366" t="s">
        <v>378</v>
      </c>
      <c r="N53" s="366" t="s">
        <v>379</v>
      </c>
      <c r="O53" s="366" t="s">
        <v>380</v>
      </c>
      <c r="P53" s="366" t="s">
        <v>381</v>
      </c>
      <c r="Q53" s="366" t="s">
        <v>2</v>
      </c>
      <c r="R53" s="366" t="s">
        <v>3</v>
      </c>
      <c r="S53" s="366" t="s">
        <v>4</v>
      </c>
      <c r="T53" s="366" t="s">
        <v>5</v>
      </c>
      <c r="U53" s="366" t="s">
        <v>6</v>
      </c>
      <c r="V53" s="366" t="s">
        <v>7</v>
      </c>
      <c r="W53" s="366" t="s">
        <v>8</v>
      </c>
      <c r="X53" s="366" t="s">
        <v>9</v>
      </c>
      <c r="Y53" s="366" t="s">
        <v>344</v>
      </c>
      <c r="Z53" s="366" t="s">
        <v>349</v>
      </c>
      <c r="AA53" s="366" t="s">
        <v>356</v>
      </c>
      <c r="AB53" s="366" t="s">
        <v>394</v>
      </c>
      <c r="AC53" s="366" t="s">
        <v>397</v>
      </c>
      <c r="AD53" s="366" t="s">
        <v>409</v>
      </c>
      <c r="AE53" s="366" t="s">
        <v>414</v>
      </c>
      <c r="AF53" s="366" t="s">
        <v>420</v>
      </c>
      <c r="AG53" s="366" t="s">
        <v>423</v>
      </c>
      <c r="AH53" s="366" t="s">
        <v>426</v>
      </c>
      <c r="AI53" s="366" t="s">
        <v>509</v>
      </c>
      <c r="AJ53" s="366" t="s">
        <v>625</v>
      </c>
      <c r="AK53" s="366" t="s">
        <v>629</v>
      </c>
      <c r="AL53" s="366" t="s">
        <v>641</v>
      </c>
      <c r="AM53" s="366" t="s">
        <v>702</v>
      </c>
      <c r="AN53" s="366" t="s">
        <v>716</v>
      </c>
      <c r="AO53" s="366" t="s">
        <v>722</v>
      </c>
      <c r="AP53" s="150"/>
      <c r="AQ53" s="150"/>
      <c r="AR53" s="150"/>
      <c r="AS53" s="150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</row>
    <row r="54" spans="1:2645" ht="21" customHeight="1">
      <c r="A54" s="23" t="s">
        <v>10</v>
      </c>
      <c r="B54" s="364" t="s">
        <v>12</v>
      </c>
      <c r="C54" s="364" t="s">
        <v>13</v>
      </c>
      <c r="D54" s="364" t="s">
        <v>14</v>
      </c>
      <c r="E54" s="364" t="s">
        <v>11</v>
      </c>
      <c r="F54" s="364" t="s">
        <v>12</v>
      </c>
      <c r="G54" s="364" t="s">
        <v>13</v>
      </c>
      <c r="H54" s="364" t="s">
        <v>14</v>
      </c>
      <c r="I54" s="364" t="s">
        <v>11</v>
      </c>
      <c r="J54" s="364" t="s">
        <v>12</v>
      </c>
      <c r="K54" s="364" t="s">
        <v>13</v>
      </c>
      <c r="L54" s="364" t="s">
        <v>14</v>
      </c>
      <c r="M54" s="364" t="s">
        <v>11</v>
      </c>
      <c r="N54" s="364" t="s">
        <v>12</v>
      </c>
      <c r="O54" s="364" t="s">
        <v>13</v>
      </c>
      <c r="P54" s="364" t="s">
        <v>14</v>
      </c>
      <c r="Q54" s="364" t="s">
        <v>11</v>
      </c>
      <c r="R54" s="364" t="s">
        <v>12</v>
      </c>
      <c r="S54" s="364" t="s">
        <v>13</v>
      </c>
      <c r="T54" s="364" t="s">
        <v>14</v>
      </c>
      <c r="U54" s="364" t="s">
        <v>11</v>
      </c>
      <c r="V54" s="364" t="s">
        <v>12</v>
      </c>
      <c r="W54" s="364" t="s">
        <v>13</v>
      </c>
      <c r="X54" s="364" t="s">
        <v>14</v>
      </c>
      <c r="Y54" s="364" t="s">
        <v>11</v>
      </c>
      <c r="Z54" s="364" t="s">
        <v>12</v>
      </c>
      <c r="AA54" s="364" t="s">
        <v>13</v>
      </c>
      <c r="AB54" s="364" t="s">
        <v>14</v>
      </c>
      <c r="AC54" s="364" t="s">
        <v>11</v>
      </c>
      <c r="AD54" s="364" t="s">
        <v>12</v>
      </c>
      <c r="AE54" s="364" t="s">
        <v>13</v>
      </c>
      <c r="AF54" s="364" t="s">
        <v>14</v>
      </c>
      <c r="AG54" s="364" t="s">
        <v>11</v>
      </c>
      <c r="AH54" s="364" t="s">
        <v>12</v>
      </c>
      <c r="AI54" s="364" t="s">
        <v>13</v>
      </c>
      <c r="AJ54" s="364" t="s">
        <v>14</v>
      </c>
      <c r="AK54" s="364" t="s">
        <v>11</v>
      </c>
      <c r="AL54" s="364" t="s">
        <v>12</v>
      </c>
      <c r="AM54" s="364" t="s">
        <v>13</v>
      </c>
      <c r="AN54" s="364" t="s">
        <v>14</v>
      </c>
      <c r="AO54" s="364" t="s">
        <v>11</v>
      </c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</row>
    <row r="55" spans="1:2645" s="6" customFormat="1">
      <c r="A55" s="24" t="s">
        <v>188</v>
      </c>
      <c r="B55" s="242">
        <v>0</v>
      </c>
      <c r="C55" s="242">
        <v>0</v>
      </c>
      <c r="D55" s="242">
        <v>0</v>
      </c>
      <c r="E55" s="242">
        <v>0</v>
      </c>
      <c r="F55" s="242">
        <v>0</v>
      </c>
      <c r="G55" s="242">
        <v>0</v>
      </c>
      <c r="H55" s="242">
        <v>0</v>
      </c>
      <c r="I55" s="242">
        <v>0</v>
      </c>
      <c r="J55" s="242">
        <v>0</v>
      </c>
      <c r="K55" s="242">
        <v>0</v>
      </c>
      <c r="L55" s="242">
        <v>0</v>
      </c>
      <c r="M55" s="242">
        <v>0</v>
      </c>
      <c r="N55" s="242">
        <v>0</v>
      </c>
      <c r="O55" s="242">
        <v>0</v>
      </c>
      <c r="P55" s="242">
        <v>0</v>
      </c>
      <c r="Q55" s="90">
        <v>-35.386000000000003</v>
      </c>
      <c r="R55" s="90">
        <v>8.9</v>
      </c>
      <c r="S55" s="90">
        <v>-10.904999999999999</v>
      </c>
      <c r="T55" s="90">
        <v>-32.885999999999996</v>
      </c>
      <c r="U55" s="90">
        <v>10.586</v>
      </c>
      <c r="V55" s="90">
        <v>-6.6150000000000002</v>
      </c>
      <c r="W55" s="90">
        <v>-20.411000000000001</v>
      </c>
      <c r="X55" s="90">
        <v>-8.3471430000000009</v>
      </c>
      <c r="Y55" s="90">
        <v>5.5790000000000006</v>
      </c>
      <c r="Z55" s="90">
        <v>-64.564999999999998</v>
      </c>
      <c r="AA55" s="90">
        <v>-362.25299999999999</v>
      </c>
      <c r="AB55" s="90">
        <v>-181.303</v>
      </c>
      <c r="AC55" s="90">
        <v>56.540999999999997</v>
      </c>
      <c r="AD55" s="90">
        <v>-164.98808</v>
      </c>
      <c r="AE55" s="90">
        <v>-7.052323799999999</v>
      </c>
      <c r="AF55" s="90">
        <v>-6.0784215699999997</v>
      </c>
      <c r="AG55" s="90">
        <v>69.841999999999985</v>
      </c>
      <c r="AH55" s="90">
        <v>97.735000000000014</v>
      </c>
      <c r="AI55" s="90">
        <v>121.06399999999999</v>
      </c>
      <c r="AJ55" s="90">
        <v>-40.004000000000005</v>
      </c>
      <c r="AK55" s="90">
        <v>-68.955999999999975</v>
      </c>
      <c r="AL55" s="90">
        <v>70.430999999999997</v>
      </c>
      <c r="AM55" s="90">
        <v>-132.23930000000001</v>
      </c>
      <c r="AN55" s="90">
        <v>-933.22600000000091</v>
      </c>
      <c r="AO55" s="90">
        <v>79.055397410000012</v>
      </c>
      <c r="AP55" s="150"/>
      <c r="AQ55" s="150"/>
      <c r="AR55" s="150"/>
      <c r="AS55" s="150"/>
      <c r="AT55"/>
    </row>
    <row r="56" spans="1:2645" s="6" customFormat="1">
      <c r="A56" s="91" t="s">
        <v>189</v>
      </c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93">
        <v>-35.386000000000003</v>
      </c>
      <c r="R56" s="93">
        <v>-11.144</v>
      </c>
      <c r="S56" s="93">
        <v>-10.904999999999999</v>
      </c>
      <c r="T56" s="93">
        <v>-8.9860000000000007</v>
      </c>
      <c r="U56" s="92">
        <v>10.586</v>
      </c>
      <c r="V56" s="92">
        <v>-6.6150000000000002</v>
      </c>
      <c r="W56" s="92">
        <v>-20.411000000000001</v>
      </c>
      <c r="X56" s="92">
        <v>-8.3471430000000009</v>
      </c>
      <c r="Y56" s="92">
        <v>-10.420999999999999</v>
      </c>
      <c r="Z56" s="92">
        <v>-36.564999999999998</v>
      </c>
      <c r="AA56" s="93">
        <v>-1.4650000000000001</v>
      </c>
      <c r="AB56" s="93">
        <v>-5.4009999999999998</v>
      </c>
      <c r="AC56" s="93">
        <v>25.882999999999999</v>
      </c>
      <c r="AD56" s="93">
        <v>-16.834</v>
      </c>
      <c r="AE56" s="93">
        <v>-7.35</v>
      </c>
      <c r="AF56" s="93">
        <v>-10.176</v>
      </c>
      <c r="AG56" s="93">
        <v>-27.951000000000001</v>
      </c>
      <c r="AH56" s="93">
        <v>-3.2429999999999999</v>
      </c>
      <c r="AI56" s="93">
        <v>0.75</v>
      </c>
      <c r="AJ56" s="93">
        <v>-2.7959999999999998</v>
      </c>
      <c r="AK56" s="93">
        <v>-52.98</v>
      </c>
      <c r="AL56" s="93">
        <v>-32.9</v>
      </c>
      <c r="AM56" s="93">
        <v>-6.2</v>
      </c>
      <c r="AN56" s="93">
        <v>-3.802000000000886</v>
      </c>
      <c r="AO56" s="93">
        <v>-27.855020029999999</v>
      </c>
      <c r="AP56" s="422"/>
      <c r="AQ56"/>
      <c r="AR56"/>
      <c r="AS56"/>
      <c r="AT56"/>
    </row>
    <row r="57" spans="1:2645" s="6" customFormat="1">
      <c r="A57" s="91" t="s">
        <v>697</v>
      </c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>
        <v>98.192999999999998</v>
      </c>
      <c r="AH57" s="93">
        <v>133.143</v>
      </c>
      <c r="AI57" s="93">
        <v>133.488</v>
      </c>
      <c r="AJ57" s="93">
        <v>128.08000000000001</v>
      </c>
      <c r="AK57" s="93">
        <v>134.286</v>
      </c>
      <c r="AL57" s="93">
        <v>132.80000000000001</v>
      </c>
      <c r="AM57" s="93">
        <v>139.34399999999999</v>
      </c>
      <c r="AN57" s="93">
        <v>142.54400000000001</v>
      </c>
      <c r="AO57" s="93">
        <v>134.744</v>
      </c>
      <c r="AP57" s="150"/>
      <c r="AQ57"/>
      <c r="AR57"/>
      <c r="AS57"/>
      <c r="AT57"/>
    </row>
    <row r="58" spans="1:2645" s="6" customFormat="1">
      <c r="A58" s="91" t="s">
        <v>656</v>
      </c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>
        <v>-10.741</v>
      </c>
      <c r="AL58" s="93">
        <v>-7.45</v>
      </c>
      <c r="AM58" s="93">
        <v>-7.7903000000000002</v>
      </c>
      <c r="AN58" s="93">
        <v>-9.3350000000000044</v>
      </c>
      <c r="AO58" s="93">
        <v>-9.0999999999999979</v>
      </c>
      <c r="AP58" s="150"/>
      <c r="AQ58" s="150"/>
      <c r="AR58" s="150"/>
      <c r="AS58" s="150"/>
      <c r="AT58" s="150"/>
    </row>
    <row r="59" spans="1:2645" s="6" customFormat="1">
      <c r="A59" s="91" t="s">
        <v>190</v>
      </c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25"/>
      <c r="R59" s="225">
        <v>20</v>
      </c>
      <c r="S59" s="225"/>
      <c r="T59" s="225">
        <v>-23.9</v>
      </c>
      <c r="U59" s="93"/>
      <c r="V59" s="93"/>
      <c r="W59" s="92"/>
      <c r="X59" s="92"/>
      <c r="Y59" s="92">
        <v>16</v>
      </c>
      <c r="Z59" s="92">
        <v>-28</v>
      </c>
      <c r="AA59" s="93">
        <v>-360.78800000000001</v>
      </c>
      <c r="AB59" s="93">
        <v>-175.90199999999999</v>
      </c>
      <c r="AC59" s="93">
        <v>30.658000000000001</v>
      </c>
      <c r="AD59" s="93">
        <v>-148.15407999999999</v>
      </c>
      <c r="AE59" s="93">
        <v>0.297676200000001</v>
      </c>
      <c r="AF59" s="93">
        <v>4.0975784300000004</v>
      </c>
      <c r="AG59" s="93">
        <v>-0.4</v>
      </c>
      <c r="AH59" s="93">
        <v>-32.164999999999999</v>
      </c>
      <c r="AI59" s="93">
        <v>-13.173999999999999</v>
      </c>
      <c r="AJ59" s="93">
        <v>-165.28800000000001</v>
      </c>
      <c r="AK59" s="93">
        <v>-139.52099999999999</v>
      </c>
      <c r="AL59" s="93">
        <v>-22.019000000000005</v>
      </c>
      <c r="AM59" s="93">
        <v>-257.59300000000002</v>
      </c>
      <c r="AN59" s="93">
        <v>-1062.633</v>
      </c>
      <c r="AO59" s="93">
        <v>-18.733582559999999</v>
      </c>
      <c r="AP59"/>
      <c r="AQ59"/>
      <c r="AR59"/>
      <c r="AS59"/>
      <c r="AT59"/>
    </row>
    <row r="60" spans="1:2645" s="6" customFormat="1">
      <c r="A60" s="24" t="s">
        <v>698</v>
      </c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25"/>
      <c r="R60" s="225"/>
      <c r="S60" s="225"/>
      <c r="T60" s="225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0"/>
      <c r="AH60" s="90"/>
      <c r="AI60" s="90"/>
      <c r="AJ60" s="90"/>
      <c r="AK60" s="90">
        <v>-43.918999999999997</v>
      </c>
      <c r="AL60" s="90">
        <v>-43.944000000000003</v>
      </c>
      <c r="AM60" s="90">
        <v>-57.161999999999999</v>
      </c>
      <c r="AN60" s="90">
        <v>-57.3</v>
      </c>
      <c r="AO60" s="90">
        <v>-62.2</v>
      </c>
      <c r="AP60" s="150"/>
      <c r="AQ60" s="150"/>
      <c r="AR60" s="150"/>
      <c r="AS60" s="150"/>
      <c r="AT60"/>
    </row>
    <row r="61" spans="1:2645" s="6" customFormat="1">
      <c r="A61" s="91" t="s">
        <v>656</v>
      </c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25"/>
      <c r="R61" s="225"/>
      <c r="S61" s="225"/>
      <c r="T61" s="225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>
        <v>-43.918999999999997</v>
      </c>
      <c r="AL61" s="93">
        <v>-43.944000000000003</v>
      </c>
      <c r="AM61" s="93">
        <v>-57.161999999999999</v>
      </c>
      <c r="AN61" s="93">
        <v>-57.3</v>
      </c>
      <c r="AO61" s="93">
        <v>-62.2</v>
      </c>
      <c r="AP61" s="150"/>
      <c r="AQ61" s="150"/>
      <c r="AR61" s="150"/>
      <c r="AS61" s="150"/>
      <c r="AT61" s="150"/>
    </row>
    <row r="62" spans="1:2645" s="6" customFormat="1">
      <c r="A62" s="24" t="s">
        <v>191</v>
      </c>
      <c r="B62" s="242">
        <v>0</v>
      </c>
      <c r="C62" s="242">
        <v>0</v>
      </c>
      <c r="D62" s="242">
        <v>0</v>
      </c>
      <c r="E62" s="242">
        <v>0</v>
      </c>
      <c r="F62" s="242">
        <v>0</v>
      </c>
      <c r="G62" s="242">
        <v>0</v>
      </c>
      <c r="H62" s="242">
        <v>0</v>
      </c>
      <c r="I62" s="242">
        <v>0</v>
      </c>
      <c r="J62" s="242">
        <v>0</v>
      </c>
      <c r="K62" s="242">
        <v>0</v>
      </c>
      <c r="L62" s="242">
        <v>0</v>
      </c>
      <c r="M62" s="242">
        <v>0</v>
      </c>
      <c r="N62" s="242">
        <v>0</v>
      </c>
      <c r="O62" s="242">
        <v>0</v>
      </c>
      <c r="P62" s="242">
        <v>0</v>
      </c>
      <c r="Q62" s="90">
        <v>-55.580318923511804</v>
      </c>
      <c r="R62" s="90">
        <v>13.472982288450032</v>
      </c>
      <c r="S62" s="90">
        <v>100.37972220717516</v>
      </c>
      <c r="T62" s="90">
        <v>126.57297397624748</v>
      </c>
      <c r="U62" s="90">
        <v>-17.964678471872702</v>
      </c>
      <c r="V62" s="90">
        <v>168.07615259030501</v>
      </c>
      <c r="W62" s="90">
        <v>242.96584740969453</v>
      </c>
      <c r="X62" s="90">
        <v>-45.593920010000033</v>
      </c>
      <c r="Y62" s="90">
        <v>-459.72514062870448</v>
      </c>
      <c r="Z62" s="90">
        <v>207.13419028702501</v>
      </c>
      <c r="AA62" s="90">
        <v>142.03370620788331</v>
      </c>
      <c r="AB62" s="90">
        <v>-32.414312283688403</v>
      </c>
      <c r="AC62" s="90">
        <v>221.40525311875228</v>
      </c>
      <c r="AD62" s="90">
        <v>621.95189852354201</v>
      </c>
      <c r="AE62" s="90">
        <v>343.44799999999998</v>
      </c>
      <c r="AF62" s="90">
        <v>35.768525539999999</v>
      </c>
      <c r="AG62" s="90">
        <v>44.499797999999998</v>
      </c>
      <c r="AH62" s="90">
        <v>48.392000000000003</v>
      </c>
      <c r="AI62" s="90">
        <v>112.27800000000001</v>
      </c>
      <c r="AJ62" s="90">
        <v>-209.84899999999999</v>
      </c>
      <c r="AK62" s="90">
        <v>36.507000000000005</v>
      </c>
      <c r="AL62" s="90">
        <v>-286.38100000000003</v>
      </c>
      <c r="AM62" s="90">
        <v>-113.42399999999998</v>
      </c>
      <c r="AN62" s="90">
        <v>-184.9411001</v>
      </c>
      <c r="AO62" s="90">
        <v>-375.54490693999998</v>
      </c>
      <c r="AP62" s="150"/>
      <c r="AQ62"/>
      <c r="AR62"/>
      <c r="AS62"/>
      <c r="AT62"/>
    </row>
    <row r="63" spans="1:2645" s="6" customFormat="1">
      <c r="A63" s="91" t="s">
        <v>192</v>
      </c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25">
        <v>-55.580318923511804</v>
      </c>
      <c r="R63" s="225">
        <v>13.472982288450032</v>
      </c>
      <c r="S63" s="225">
        <v>98.579722207175166</v>
      </c>
      <c r="T63" s="225">
        <v>38.772973976247492</v>
      </c>
      <c r="U63" s="93">
        <v>-119.0646784718727</v>
      </c>
      <c r="V63" s="93">
        <v>64.35115259030502</v>
      </c>
      <c r="W63" s="92">
        <v>-13.96215259030547</v>
      </c>
      <c r="X63" s="92">
        <v>-45.593920010000033</v>
      </c>
      <c r="Y63" s="92">
        <v>-355.04899999999998</v>
      </c>
      <c r="Z63" s="92">
        <v>95.81</v>
      </c>
      <c r="AA63" s="93">
        <v>2.2549999999999955</v>
      </c>
      <c r="AB63" s="93">
        <v>-328.89099999999996</v>
      </c>
      <c r="AC63" s="93">
        <v>-88.292000000000002</v>
      </c>
      <c r="AD63" s="93">
        <v>331.73200000000003</v>
      </c>
      <c r="AE63" s="93">
        <v>75.447999999999979</v>
      </c>
      <c r="AF63" s="93">
        <v>-67.106999999999999</v>
      </c>
      <c r="AG63" s="93">
        <v>27.36</v>
      </c>
      <c r="AH63" s="93">
        <v>56.690000000000005</v>
      </c>
      <c r="AI63" s="93">
        <v>162.33500000000001</v>
      </c>
      <c r="AJ63" s="93">
        <v>16.306000000000001</v>
      </c>
      <c r="AK63" s="93">
        <v>25.824999999999999</v>
      </c>
      <c r="AL63" s="93">
        <v>-86.504999999999995</v>
      </c>
      <c r="AM63" s="93">
        <v>106.053</v>
      </c>
      <c r="AN63" s="93">
        <v>9.4</v>
      </c>
      <c r="AO63" s="93">
        <v>-41.8</v>
      </c>
      <c r="AP63"/>
      <c r="AQ63"/>
      <c r="AR63"/>
      <c r="AS63"/>
      <c r="AT63"/>
    </row>
    <row r="64" spans="1:2645" s="6" customFormat="1">
      <c r="A64" s="94" t="s">
        <v>699</v>
      </c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93">
        <v>0</v>
      </c>
      <c r="R64" s="93">
        <v>0</v>
      </c>
      <c r="S64" s="93">
        <v>1.7999999999999972</v>
      </c>
      <c r="T64" s="93">
        <v>87.8</v>
      </c>
      <c r="U64" s="93">
        <v>101.1</v>
      </c>
      <c r="V64" s="93">
        <v>103.72499999999999</v>
      </c>
      <c r="W64" s="93">
        <v>256.928</v>
      </c>
      <c r="X64" s="93">
        <v>0</v>
      </c>
      <c r="Y64" s="93">
        <v>0</v>
      </c>
      <c r="Z64" s="93">
        <v>0</v>
      </c>
      <c r="AA64" s="93">
        <v>0</v>
      </c>
      <c r="AB64" s="93">
        <v>0</v>
      </c>
      <c r="AC64" s="93">
        <v>110.069164</v>
      </c>
      <c r="AD64" s="93">
        <v>91.7</v>
      </c>
      <c r="AE64" s="93">
        <v>-1.3</v>
      </c>
      <c r="AF64" s="93">
        <v>0</v>
      </c>
      <c r="AG64" s="93">
        <v>0</v>
      </c>
      <c r="AH64" s="93">
        <v>0</v>
      </c>
      <c r="AI64" s="93">
        <v>0</v>
      </c>
      <c r="AJ64" s="93">
        <v>0</v>
      </c>
      <c r="AK64" s="93">
        <v>0</v>
      </c>
      <c r="AL64" s="93">
        <v>0</v>
      </c>
      <c r="AM64" s="93">
        <v>0</v>
      </c>
      <c r="AN64" s="93">
        <v>0</v>
      </c>
      <c r="AO64" s="93">
        <v>0</v>
      </c>
      <c r="AP64"/>
      <c r="AQ64"/>
      <c r="AR64"/>
      <c r="AS64"/>
      <c r="AT64"/>
    </row>
    <row r="65" spans="1:2645" s="6" customFormat="1">
      <c r="A65" s="94" t="s">
        <v>413</v>
      </c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93"/>
      <c r="R65" s="93"/>
      <c r="S65" s="93"/>
      <c r="T65" s="93"/>
      <c r="U65" s="93"/>
      <c r="V65" s="93"/>
      <c r="W65" s="93"/>
      <c r="X65" s="93"/>
      <c r="Y65" s="93">
        <v>-104.67614062870449</v>
      </c>
      <c r="Z65" s="93">
        <v>111.324190287025</v>
      </c>
      <c r="AA65" s="93">
        <v>139.77870620788332</v>
      </c>
      <c r="AB65" s="93">
        <v>176.67668771631156</v>
      </c>
      <c r="AC65" s="93">
        <v>174.10208911875227</v>
      </c>
      <c r="AD65" s="93">
        <v>178.639536303542</v>
      </c>
      <c r="AE65" s="93">
        <v>296.10000000000002</v>
      </c>
      <c r="AF65" s="93">
        <v>93.789000000000001</v>
      </c>
      <c r="AG65" s="93">
        <v>71.591797999999997</v>
      </c>
      <c r="AH65" s="93">
        <v>-6.6</v>
      </c>
      <c r="AI65" s="93">
        <v>-37.799999999999997</v>
      </c>
      <c r="AJ65" s="93">
        <v>-2.976</v>
      </c>
      <c r="AK65" s="93">
        <v>11</v>
      </c>
      <c r="AL65" s="93">
        <v>0</v>
      </c>
      <c r="AM65" s="93">
        <v>0</v>
      </c>
      <c r="AN65" s="93">
        <v>0</v>
      </c>
      <c r="AO65" s="93">
        <v>0</v>
      </c>
      <c r="AP65" s="150"/>
      <c r="AQ65" s="150"/>
      <c r="AR65" s="150"/>
      <c r="AS65" s="150"/>
      <c r="AT65"/>
    </row>
    <row r="66" spans="1:2645" s="6" customFormat="1">
      <c r="A66" s="91" t="s">
        <v>656</v>
      </c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>
        <v>3.7820000000000005</v>
      </c>
      <c r="AL66" s="93">
        <v>-186.33600000000001</v>
      </c>
      <c r="AM66" s="93">
        <v>-228.32299999999998</v>
      </c>
      <c r="AN66" s="93">
        <v>-194.483</v>
      </c>
      <c r="AO66" s="93">
        <v>-340.2</v>
      </c>
      <c r="AP66" s="150"/>
      <c r="AQ66" s="150"/>
      <c r="AR66" s="150"/>
      <c r="AS66" s="150"/>
      <c r="AT66" s="150"/>
    </row>
    <row r="67" spans="1:2645" s="6" customFormat="1">
      <c r="A67" s="91" t="s">
        <v>190</v>
      </c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>
        <v>119.8</v>
      </c>
      <c r="AC67" s="93">
        <v>25.525999999999996</v>
      </c>
      <c r="AD67" s="93">
        <v>19.880362219999999</v>
      </c>
      <c r="AE67" s="93">
        <v>-26.8</v>
      </c>
      <c r="AF67" s="93">
        <v>9.0865255400000002</v>
      </c>
      <c r="AG67" s="93">
        <v>-54.451999999999998</v>
      </c>
      <c r="AH67" s="93">
        <v>-1.698</v>
      </c>
      <c r="AI67" s="93">
        <v>-12.257</v>
      </c>
      <c r="AJ67" s="93">
        <v>-223.179</v>
      </c>
      <c r="AK67" s="93">
        <v>-4.0999999999999996</v>
      </c>
      <c r="AL67" s="93">
        <v>-13.54</v>
      </c>
      <c r="AM67" s="93">
        <v>8.8460000000000001</v>
      </c>
      <c r="AN67" s="93">
        <v>0.14189990000000038</v>
      </c>
      <c r="AO67" s="93">
        <v>6.4550930599999994</v>
      </c>
      <c r="AP67"/>
      <c r="AQ67"/>
      <c r="AR67"/>
      <c r="AS67"/>
      <c r="AT67"/>
    </row>
    <row r="68" spans="1:2645" s="6" customFormat="1">
      <c r="A68" s="24" t="s">
        <v>291</v>
      </c>
      <c r="B68" s="242">
        <v>0</v>
      </c>
      <c r="C68" s="242">
        <v>0</v>
      </c>
      <c r="D68" s="242">
        <v>0</v>
      </c>
      <c r="E68" s="242">
        <v>0</v>
      </c>
      <c r="F68" s="242">
        <v>0</v>
      </c>
      <c r="G68" s="242">
        <v>0</v>
      </c>
      <c r="H68" s="242">
        <v>0</v>
      </c>
      <c r="I68" s="242">
        <v>0</v>
      </c>
      <c r="J68" s="242">
        <v>0</v>
      </c>
      <c r="K68" s="242">
        <v>0</v>
      </c>
      <c r="L68" s="242">
        <v>0</v>
      </c>
      <c r="M68" s="242">
        <v>0</v>
      </c>
      <c r="N68" s="242">
        <v>0</v>
      </c>
      <c r="O68" s="242">
        <v>0</v>
      </c>
      <c r="P68" s="242">
        <v>0</v>
      </c>
      <c r="Q68" s="90">
        <v>-59.209504619999997</v>
      </c>
      <c r="R68" s="90">
        <v>-80.334944330000013</v>
      </c>
      <c r="S68" s="90">
        <v>-19.77534035</v>
      </c>
      <c r="T68" s="90">
        <v>27.885513149999998</v>
      </c>
      <c r="U68" s="90">
        <v>43.44603326</v>
      </c>
      <c r="V68" s="90">
        <v>-89.033073729999998</v>
      </c>
      <c r="W68" s="90">
        <v>-6.8029787199999996</v>
      </c>
      <c r="X68" s="90">
        <v>-99.428408000000005</v>
      </c>
      <c r="Y68" s="90">
        <v>-197.22699259000001</v>
      </c>
      <c r="Z68" s="90">
        <v>-306.95106300999998</v>
      </c>
      <c r="AA68" s="90">
        <v>-46.589855010000008</v>
      </c>
      <c r="AB68" s="90">
        <v>50.57341563</v>
      </c>
      <c r="AC68" s="90">
        <v>70.857298089999972</v>
      </c>
      <c r="AD68" s="90">
        <v>93.531440260000011</v>
      </c>
      <c r="AE68" s="90">
        <v>13.663861050000037</v>
      </c>
      <c r="AF68" s="90">
        <v>41.181587749997959</v>
      </c>
      <c r="AG68" s="90">
        <v>63.004623340000002</v>
      </c>
      <c r="AH68" s="90">
        <v>159.968450300001</v>
      </c>
      <c r="AI68" s="90">
        <v>157.9840786100001</v>
      </c>
      <c r="AJ68" s="90">
        <v>-628.4</v>
      </c>
      <c r="AK68" s="90">
        <v>51.484012320000062</v>
      </c>
      <c r="AL68" s="90">
        <v>-96.042052180000155</v>
      </c>
      <c r="AM68" s="90">
        <v>-108.37054547</v>
      </c>
      <c r="AN68" s="90">
        <v>-126.58867470999979</v>
      </c>
      <c r="AO68" s="90">
        <v>-103.96866048999998</v>
      </c>
      <c r="AP68"/>
      <c r="AQ68"/>
      <c r="AR68"/>
      <c r="AS68"/>
      <c r="AT68"/>
    </row>
    <row r="69" spans="1:2645" s="6" customFormat="1">
      <c r="A69" s="91" t="s">
        <v>700</v>
      </c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25">
        <v>-59.209504619999997</v>
      </c>
      <c r="R69" s="225">
        <v>-80.334944330000013</v>
      </c>
      <c r="S69" s="225">
        <v>-19.77534035</v>
      </c>
      <c r="T69" s="225">
        <v>27.885513149999998</v>
      </c>
      <c r="U69" s="93">
        <v>43.44603326</v>
      </c>
      <c r="V69" s="93">
        <v>-89.033073729999998</v>
      </c>
      <c r="W69" s="92">
        <v>-6.8029787199999996</v>
      </c>
      <c r="X69" s="92">
        <v>-99.428408000000005</v>
      </c>
      <c r="Y69" s="93">
        <v>-197.22699259000001</v>
      </c>
      <c r="Z69" s="93">
        <v>-306.95106300999998</v>
      </c>
      <c r="AA69" s="93">
        <v>-46.589855010000008</v>
      </c>
      <c r="AB69" s="93">
        <v>50.57341563</v>
      </c>
      <c r="AC69" s="93">
        <v>70.857298089999972</v>
      </c>
      <c r="AD69" s="93">
        <v>93.531440260000011</v>
      </c>
      <c r="AE69" s="93">
        <v>13.663861050000037</v>
      </c>
      <c r="AF69" s="93">
        <v>41.181587749997959</v>
      </c>
      <c r="AG69" s="93">
        <v>63.004623340000002</v>
      </c>
      <c r="AH69" s="93">
        <v>159.968450300001</v>
      </c>
      <c r="AI69" s="93">
        <v>157.9840786100001</v>
      </c>
      <c r="AJ69" s="93">
        <v>87.6</v>
      </c>
      <c r="AK69" s="93">
        <v>52.252012320000063</v>
      </c>
      <c r="AL69" s="93">
        <v>-93.965052180000157</v>
      </c>
      <c r="AM69" s="93">
        <v>-108.84254546999989</v>
      </c>
      <c r="AN69" s="93">
        <v>-144.1254468799998</v>
      </c>
      <c r="AO69" s="93">
        <v>-103.15705767999998</v>
      </c>
      <c r="AP69" s="222"/>
      <c r="AQ69" s="222"/>
      <c r="AR69" s="222"/>
      <c r="AS69" s="222"/>
      <c r="AT69"/>
    </row>
    <row r="70" spans="1:2645" s="6" customFormat="1">
      <c r="A70" s="91" t="s">
        <v>656</v>
      </c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25"/>
      <c r="R70" s="225"/>
      <c r="S70" s="225"/>
      <c r="T70" s="225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>
        <v>-0.76800000000000002</v>
      </c>
      <c r="AL70" s="93">
        <v>-2.077</v>
      </c>
      <c r="AM70" s="93">
        <v>0.47199999999999998</v>
      </c>
      <c r="AN70" s="93">
        <v>-0.86322783000000003</v>
      </c>
      <c r="AO70" s="93">
        <v>-0.81160281000000001</v>
      </c>
      <c r="AP70" s="150"/>
      <c r="AQ70" s="150"/>
      <c r="AR70" s="150"/>
      <c r="AS70" s="150"/>
      <c r="AT70" s="150"/>
    </row>
    <row r="71" spans="1:2645" s="6" customFormat="1">
      <c r="A71" s="91" t="s">
        <v>190</v>
      </c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25"/>
      <c r="R71" s="225"/>
      <c r="S71" s="225"/>
      <c r="T71" s="225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>
        <v>-716</v>
      </c>
      <c r="AK71" s="93">
        <v>0</v>
      </c>
      <c r="AL71" s="93">
        <v>0</v>
      </c>
      <c r="AM71" s="93">
        <v>0</v>
      </c>
      <c r="AN71" s="93">
        <v>18.399999999999999</v>
      </c>
      <c r="AO71" s="93">
        <v>0</v>
      </c>
      <c r="AP71"/>
      <c r="AQ71"/>
      <c r="AR71"/>
      <c r="AS71"/>
      <c r="AT71"/>
    </row>
    <row r="72" spans="1:2645" s="6" customFormat="1">
      <c r="A72" s="24" t="s">
        <v>396</v>
      </c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25"/>
      <c r="R72" s="225"/>
      <c r="S72" s="225"/>
      <c r="T72" s="225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0">
        <v>-0.4</v>
      </c>
      <c r="AL72" s="90">
        <v>-0.434</v>
      </c>
      <c r="AM72" s="90">
        <v>-0.434</v>
      </c>
      <c r="AN72" s="90">
        <v>-2.27123155</v>
      </c>
      <c r="AO72" s="90">
        <v>-2.03272378</v>
      </c>
      <c r="AP72" s="222"/>
      <c r="AQ72" s="222"/>
      <c r="AR72" s="222"/>
      <c r="AS72" s="222"/>
      <c r="AT72"/>
    </row>
    <row r="73" spans="1:2645" s="6" customFormat="1">
      <c r="A73" s="91" t="s">
        <v>656</v>
      </c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25"/>
      <c r="R73" s="225"/>
      <c r="S73" s="225"/>
      <c r="T73" s="225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>
        <v>-0.4</v>
      </c>
      <c r="AL73" s="93">
        <v>-0.434</v>
      </c>
      <c r="AM73" s="93">
        <v>-0.434</v>
      </c>
      <c r="AN73" s="93">
        <v>-2.27123155</v>
      </c>
      <c r="AO73" s="93">
        <v>-2.03272378</v>
      </c>
      <c r="AP73" s="150"/>
      <c r="AQ73" s="150"/>
      <c r="AR73" s="150"/>
      <c r="AS73" s="150"/>
      <c r="AT73" s="150"/>
    </row>
    <row r="74" spans="1:2645" s="6" customFormat="1">
      <c r="A74" s="24" t="s">
        <v>638</v>
      </c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25"/>
      <c r="R74" s="90">
        <v>114.6</v>
      </c>
      <c r="S74" s="90">
        <v>0</v>
      </c>
      <c r="T74" s="90">
        <v>0</v>
      </c>
      <c r="U74" s="90">
        <v>101.3</v>
      </c>
      <c r="V74" s="90">
        <v>0</v>
      </c>
      <c r="W74" s="90">
        <v>0</v>
      </c>
      <c r="X74" s="90">
        <v>-290.89999999999998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-1039.96557136</v>
      </c>
      <c r="AG74" s="90">
        <v>0</v>
      </c>
      <c r="AH74" s="90">
        <v>0</v>
      </c>
      <c r="AI74" s="90">
        <v>0</v>
      </c>
      <c r="AJ74" s="90">
        <v>0</v>
      </c>
      <c r="AK74" s="90">
        <v>-1.113</v>
      </c>
      <c r="AL74" s="90">
        <v>-1.2649999999999999</v>
      </c>
      <c r="AM74" s="90">
        <v>-327.48015633</v>
      </c>
      <c r="AN74" s="90">
        <v>-10.22376337</v>
      </c>
      <c r="AO74" s="90">
        <v>73.187236630000001</v>
      </c>
      <c r="AP74"/>
      <c r="AQ74"/>
      <c r="AR74"/>
      <c r="AS74"/>
      <c r="AT74"/>
    </row>
    <row r="75" spans="1:2645" s="6" customFormat="1">
      <c r="A75" s="91" t="s">
        <v>190</v>
      </c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25"/>
      <c r="R75" s="225">
        <v>114.6</v>
      </c>
      <c r="S75" s="225"/>
      <c r="T75" s="225"/>
      <c r="U75" s="93">
        <v>101.3</v>
      </c>
      <c r="V75" s="93"/>
      <c r="W75" s="93"/>
      <c r="X75" s="93">
        <v>-290.89999999999998</v>
      </c>
      <c r="Y75" s="93"/>
      <c r="Z75" s="93"/>
      <c r="AA75" s="93"/>
      <c r="AB75" s="93"/>
      <c r="AC75" s="93"/>
      <c r="AD75" s="93"/>
      <c r="AE75" s="93"/>
      <c r="AF75" s="93">
        <v>-1039.96557136</v>
      </c>
      <c r="AG75" s="93"/>
      <c r="AH75" s="93"/>
      <c r="AI75" s="93"/>
      <c r="AJ75" s="93"/>
      <c r="AK75" s="93"/>
      <c r="AL75" s="93"/>
      <c r="AM75" s="93">
        <v>-326.5</v>
      </c>
      <c r="AN75" s="93">
        <v>-9.1</v>
      </c>
      <c r="AO75" s="93">
        <v>74.311000000000007</v>
      </c>
      <c r="AP75" s="222"/>
      <c r="AQ75" s="222"/>
      <c r="AR75" s="222"/>
      <c r="AS75" s="222"/>
      <c r="AT75"/>
    </row>
    <row r="76" spans="1:2645" s="6" customFormat="1">
      <c r="A76" s="91" t="s">
        <v>656</v>
      </c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25"/>
      <c r="R76" s="225"/>
      <c r="S76" s="225"/>
      <c r="T76" s="225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>
        <v>-1.113</v>
      </c>
      <c r="AL76" s="93">
        <v>-1.2649999999999999</v>
      </c>
      <c r="AM76" s="93">
        <v>-0.98015633000000002</v>
      </c>
      <c r="AN76" s="93">
        <v>-1.12376337</v>
      </c>
      <c r="AO76" s="93">
        <v>-1.12376337</v>
      </c>
      <c r="AP76" s="150"/>
      <c r="AQ76" s="150"/>
      <c r="AR76" s="150"/>
      <c r="AS76" s="150"/>
      <c r="AT76" s="150"/>
    </row>
    <row r="77" spans="1:2645" s="6" customFormat="1">
      <c r="A77" s="24" t="s">
        <v>193</v>
      </c>
      <c r="B77" s="242">
        <v>0</v>
      </c>
      <c r="C77" s="242">
        <v>0</v>
      </c>
      <c r="D77" s="242">
        <v>0</v>
      </c>
      <c r="E77" s="242">
        <v>0</v>
      </c>
      <c r="F77" s="242">
        <v>0</v>
      </c>
      <c r="G77" s="242">
        <v>0</v>
      </c>
      <c r="H77" s="242">
        <v>0</v>
      </c>
      <c r="I77" s="242">
        <v>0</v>
      </c>
      <c r="J77" s="242">
        <v>0</v>
      </c>
      <c r="K77" s="242">
        <v>0</v>
      </c>
      <c r="L77" s="242">
        <v>0</v>
      </c>
      <c r="M77" s="242">
        <v>0</v>
      </c>
      <c r="N77" s="242">
        <v>0</v>
      </c>
      <c r="O77" s="242">
        <v>0</v>
      </c>
      <c r="P77" s="242">
        <v>0</v>
      </c>
      <c r="Q77" s="90">
        <v>-104.69266408175591</v>
      </c>
      <c r="R77" s="90">
        <v>45.451546814224997</v>
      </c>
      <c r="S77" s="90">
        <v>24.962020753587581</v>
      </c>
      <c r="T77" s="90">
        <v>74.729000138123737</v>
      </c>
      <c r="U77" s="90">
        <v>141.05669402406363</v>
      </c>
      <c r="V77" s="90">
        <v>-8.3024974348474956</v>
      </c>
      <c r="W77" s="90">
        <v>104.47444498484727</v>
      </c>
      <c r="X77" s="90">
        <v>-417.29893950500002</v>
      </c>
      <c r="Y77" s="90">
        <v>-424.30006290435222</v>
      </c>
      <c r="Z77" s="90">
        <v>-235.66646786648749</v>
      </c>
      <c r="AA77" s="90">
        <v>-156.69950190605834</v>
      </c>
      <c r="AB77" s="90">
        <v>-56.285240511844194</v>
      </c>
      <c r="AC77" s="90">
        <v>209.83042464937611</v>
      </c>
      <c r="AD77" s="90">
        <v>322.01334952177103</v>
      </c>
      <c r="AE77" s="90">
        <v>181.86169915000002</v>
      </c>
      <c r="AF77" s="90">
        <v>-983.93893162500206</v>
      </c>
      <c r="AG77" s="90">
        <v>120.17552233999999</v>
      </c>
      <c r="AH77" s="90">
        <v>233.031950300001</v>
      </c>
      <c r="AI77" s="90">
        <v>274.65507861000009</v>
      </c>
      <c r="AJ77" s="90">
        <v>-753.32650000000001</v>
      </c>
      <c r="AK77" s="90">
        <v>11.787012320000079</v>
      </c>
      <c r="AL77" s="90">
        <v>-227.68805218000017</v>
      </c>
      <c r="AM77" s="90">
        <v>-587.69735179999998</v>
      </c>
      <c r="AN77" s="90">
        <v>-726.81721968000022</v>
      </c>
      <c r="AO77" s="90">
        <v>-212.15890240499994</v>
      </c>
      <c r="AP77" s="422"/>
      <c r="AQ77" s="422"/>
      <c r="AR77"/>
      <c r="AS77"/>
      <c r="AT77"/>
    </row>
    <row r="78" spans="1:2645" s="6" customFormat="1">
      <c r="A78" s="24" t="s">
        <v>194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>
        <v>835.202220470003</v>
      </c>
      <c r="R78" s="90">
        <v>775.63339491999704</v>
      </c>
      <c r="S78" s="90">
        <v>952.33497677000003</v>
      </c>
      <c r="T78" s="90">
        <v>1028.9599149600529</v>
      </c>
      <c r="U78" s="90">
        <v>1008.6257039000069</v>
      </c>
      <c r="V78" s="90">
        <v>794.39519376000078</v>
      </c>
      <c r="W78" s="90">
        <v>1077.1235830648552</v>
      </c>
      <c r="X78" s="90">
        <v>1302.5455683850782</v>
      </c>
      <c r="Y78" s="90">
        <v>1091.3522040356488</v>
      </c>
      <c r="Z78" s="90">
        <v>1014.2586464035235</v>
      </c>
      <c r="AA78" s="90">
        <v>1263.4288418139217</v>
      </c>
      <c r="AB78" s="90">
        <v>1295.7645833380757</v>
      </c>
      <c r="AC78" s="90">
        <v>1183.6166128493692</v>
      </c>
      <c r="AD78" s="90">
        <v>1126.2186632817779</v>
      </c>
      <c r="AE78" s="90">
        <v>1616.3604388900392</v>
      </c>
      <c r="AF78" s="90">
        <v>1207.4108250549566</v>
      </c>
      <c r="AG78" s="90">
        <v>1314.093834759997</v>
      </c>
      <c r="AH78" s="90">
        <v>1037.4022941800361</v>
      </c>
      <c r="AI78" s="90">
        <v>1207.8709270600571</v>
      </c>
      <c r="AJ78" s="90">
        <v>1484.7994360899966</v>
      </c>
      <c r="AK78" s="90">
        <v>1461.0720123200001</v>
      </c>
      <c r="AL78" s="90">
        <v>1185.762285099988</v>
      </c>
      <c r="AM78" s="90">
        <v>1607.069246210001</v>
      </c>
      <c r="AN78" s="90">
        <v>1372.7858722700239</v>
      </c>
      <c r="AO78" s="90">
        <v>1769.4439634949854</v>
      </c>
      <c r="AP78" s="444"/>
      <c r="AQ78" s="440"/>
      <c r="AR78"/>
      <c r="AS78"/>
      <c r="AT78" s="150"/>
    </row>
    <row r="79" spans="1:2645" s="6" customFormat="1">
      <c r="A79" s="95" t="s">
        <v>195</v>
      </c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96">
        <v>8.8358906274091431E-2</v>
      </c>
      <c r="R79" s="96">
        <v>9.1478909038226822E-2</v>
      </c>
      <c r="S79" s="96">
        <v>0.10397940525180066</v>
      </c>
      <c r="T79" s="96">
        <v>0.10832505903344075</v>
      </c>
      <c r="U79" s="96">
        <v>0.10162973115015488</v>
      </c>
      <c r="V79" s="96">
        <v>7.7941329958979982E-2</v>
      </c>
      <c r="W79" s="96">
        <v>9.3625451263461668E-2</v>
      </c>
      <c r="X79" s="96">
        <v>0.10659498674348451</v>
      </c>
      <c r="Y79" s="96">
        <v>9.2371668271020405E-2</v>
      </c>
      <c r="Z79" s="96">
        <v>8.8813395459536537E-2</v>
      </c>
      <c r="AA79" s="96">
        <v>0.10780182324675372</v>
      </c>
      <c r="AB79" s="96">
        <v>0.10750874082478357</v>
      </c>
      <c r="AC79" s="96">
        <v>0.10200802262874245</v>
      </c>
      <c r="AD79" s="96">
        <v>9.6786592654563242E-2</v>
      </c>
      <c r="AE79" s="96">
        <v>0.12510174690832501</v>
      </c>
      <c r="AF79" s="96">
        <v>9.1413110661694469E-2</v>
      </c>
      <c r="AG79" s="96">
        <v>9.6755844834693863E-2</v>
      </c>
      <c r="AH79" s="96">
        <v>7.6994353625721684E-2</v>
      </c>
      <c r="AI79" s="96">
        <v>7.8337089342100499E-2</v>
      </c>
      <c r="AJ79" s="96">
        <v>8.6325021119185635E-2</v>
      </c>
      <c r="AK79" s="96">
        <v>8.5656693503522674E-2</v>
      </c>
      <c r="AL79" s="96">
        <v>6.7180161695674617E-2</v>
      </c>
      <c r="AM79" s="96">
        <v>8.5205756401268262E-2</v>
      </c>
      <c r="AN79" s="96">
        <v>7.0722642369187572E-2</v>
      </c>
      <c r="AO79" s="96">
        <v>9.6771983634254821E-2</v>
      </c>
      <c r="AP79"/>
      <c r="AQ79"/>
      <c r="AR79"/>
      <c r="AS79"/>
      <c r="AT79"/>
    </row>
    <row r="80" spans="1:2645">
      <c r="A80" s="9" t="s">
        <v>711</v>
      </c>
      <c r="B80" s="366" t="s">
        <v>367</v>
      </c>
      <c r="C80" s="366" t="s">
        <v>368</v>
      </c>
      <c r="D80" s="366" t="s">
        <v>369</v>
      </c>
      <c r="E80" s="366" t="s">
        <v>370</v>
      </c>
      <c r="F80" s="366" t="s">
        <v>371</v>
      </c>
      <c r="G80" s="366" t="s">
        <v>372</v>
      </c>
      <c r="H80" s="366" t="s">
        <v>373</v>
      </c>
      <c r="I80" s="366" t="s">
        <v>374</v>
      </c>
      <c r="J80" s="366" t="s">
        <v>375</v>
      </c>
      <c r="K80" s="366" t="s">
        <v>376</v>
      </c>
      <c r="L80" s="366" t="s">
        <v>377</v>
      </c>
      <c r="M80" s="366" t="s">
        <v>378</v>
      </c>
      <c r="N80" s="366" t="s">
        <v>379</v>
      </c>
      <c r="O80" s="366" t="s">
        <v>380</v>
      </c>
      <c r="P80" s="366" t="s">
        <v>381</v>
      </c>
      <c r="Q80" s="366" t="s">
        <v>2</v>
      </c>
      <c r="R80" s="366" t="s">
        <v>3</v>
      </c>
      <c r="S80" s="366" t="s">
        <v>4</v>
      </c>
      <c r="T80" s="366" t="s">
        <v>5</v>
      </c>
      <c r="U80" s="366" t="s">
        <v>6</v>
      </c>
      <c r="V80" s="366" t="s">
        <v>7</v>
      </c>
      <c r="W80" s="366" t="s">
        <v>8</v>
      </c>
      <c r="X80" s="366" t="s">
        <v>9</v>
      </c>
      <c r="Y80" s="366" t="s">
        <v>344</v>
      </c>
      <c r="Z80" s="366" t="s">
        <v>349</v>
      </c>
      <c r="AA80" s="366" t="s">
        <v>356</v>
      </c>
      <c r="AB80" s="366" t="s">
        <v>394</v>
      </c>
      <c r="AC80" s="366" t="s">
        <v>397</v>
      </c>
      <c r="AD80" s="366" t="s">
        <v>409</v>
      </c>
      <c r="AE80" s="366" t="s">
        <v>414</v>
      </c>
      <c r="AF80" s="366" t="s">
        <v>420</v>
      </c>
      <c r="AG80" s="366" t="s">
        <v>423</v>
      </c>
      <c r="AH80" s="366" t="s">
        <v>426</v>
      </c>
      <c r="AI80" s="366" t="s">
        <v>509</v>
      </c>
      <c r="AJ80" s="366" t="s">
        <v>625</v>
      </c>
      <c r="AK80" s="366" t="s">
        <v>629</v>
      </c>
      <c r="AL80" s="366" t="s">
        <v>641</v>
      </c>
      <c r="AM80" s="366" t="s">
        <v>702</v>
      </c>
      <c r="AN80" s="366" t="s">
        <v>716</v>
      </c>
      <c r="AO80" s="366" t="s">
        <v>722</v>
      </c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</row>
    <row r="81" spans="1:2645" ht="21" customHeight="1">
      <c r="A81" s="23" t="s">
        <v>10</v>
      </c>
      <c r="B81" s="364" t="s">
        <v>12</v>
      </c>
      <c r="C81" s="364" t="s">
        <v>13</v>
      </c>
      <c r="D81" s="364" t="s">
        <v>14</v>
      </c>
      <c r="E81" s="364" t="s">
        <v>11</v>
      </c>
      <c r="F81" s="364" t="s">
        <v>12</v>
      </c>
      <c r="G81" s="364" t="s">
        <v>13</v>
      </c>
      <c r="H81" s="364" t="s">
        <v>14</v>
      </c>
      <c r="I81" s="364" t="s">
        <v>11</v>
      </c>
      <c r="J81" s="364" t="s">
        <v>12</v>
      </c>
      <c r="K81" s="364" t="s">
        <v>13</v>
      </c>
      <c r="L81" s="364" t="s">
        <v>14</v>
      </c>
      <c r="M81" s="364" t="s">
        <v>11</v>
      </c>
      <c r="N81" s="364" t="s">
        <v>12</v>
      </c>
      <c r="O81" s="364" t="s">
        <v>13</v>
      </c>
      <c r="P81" s="364" t="s">
        <v>14</v>
      </c>
      <c r="Q81" s="364" t="s">
        <v>11</v>
      </c>
      <c r="R81" s="364" t="s">
        <v>12</v>
      </c>
      <c r="S81" s="364" t="s">
        <v>13</v>
      </c>
      <c r="T81" s="364" t="s">
        <v>14</v>
      </c>
      <c r="U81" s="364" t="s">
        <v>11</v>
      </c>
      <c r="V81" s="364" t="s">
        <v>12</v>
      </c>
      <c r="W81" s="364" t="s">
        <v>13</v>
      </c>
      <c r="X81" s="364" t="s">
        <v>14</v>
      </c>
      <c r="Y81" s="364" t="s">
        <v>11</v>
      </c>
      <c r="Z81" s="364" t="s">
        <v>12</v>
      </c>
      <c r="AA81" s="364" t="s">
        <v>13</v>
      </c>
      <c r="AB81" s="364" t="s">
        <v>14</v>
      </c>
      <c r="AC81" s="364" t="s">
        <v>11</v>
      </c>
      <c r="AD81" s="364" t="s">
        <v>12</v>
      </c>
      <c r="AE81" s="364" t="s">
        <v>13</v>
      </c>
      <c r="AF81" s="364" t="s">
        <v>14</v>
      </c>
      <c r="AG81" s="364" t="s">
        <v>11</v>
      </c>
      <c r="AH81" s="364" t="s">
        <v>12</v>
      </c>
      <c r="AI81" s="364" t="s">
        <v>13</v>
      </c>
      <c r="AJ81" s="364" t="s">
        <v>14</v>
      </c>
      <c r="AK81" s="364" t="s">
        <v>11</v>
      </c>
      <c r="AL81" s="364" t="s">
        <v>12</v>
      </c>
      <c r="AM81" s="364" t="s">
        <v>13</v>
      </c>
      <c r="AN81" s="364" t="s">
        <v>14</v>
      </c>
      <c r="AO81" s="364" t="s">
        <v>11</v>
      </c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</row>
    <row r="82" spans="1:2645" s="6" customFormat="1">
      <c r="A82" s="24" t="s">
        <v>188</v>
      </c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>
        <v>0</v>
      </c>
      <c r="AD82" s="90">
        <v>0</v>
      </c>
      <c r="AE82" s="90">
        <v>0</v>
      </c>
      <c r="AF82" s="90">
        <v>0</v>
      </c>
      <c r="AG82" s="90">
        <v>-18.599999999999998</v>
      </c>
      <c r="AH82" s="90">
        <v>-23.4</v>
      </c>
      <c r="AI82" s="90">
        <v>-8.15</v>
      </c>
      <c r="AJ82" s="90">
        <v>-111</v>
      </c>
      <c r="AK82" s="90">
        <v>-126.1</v>
      </c>
      <c r="AL82" s="90">
        <v>-34.4</v>
      </c>
      <c r="AM82" s="90">
        <v>-164.2</v>
      </c>
      <c r="AN82" s="90">
        <v>-703.5171000000006</v>
      </c>
      <c r="AO82" s="90">
        <v>-30.4844777094</v>
      </c>
      <c r="AP82"/>
      <c r="AQ82"/>
      <c r="AR82"/>
      <c r="AS82"/>
      <c r="AT82"/>
    </row>
    <row r="83" spans="1:2645" s="6" customFormat="1">
      <c r="A83" s="91" t="s">
        <v>189</v>
      </c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>
        <v>-18.399999999999999</v>
      </c>
      <c r="AH83" s="93">
        <v>-2.2000000000000002</v>
      </c>
      <c r="AI83" s="93">
        <v>0.45</v>
      </c>
      <c r="AJ83" s="93">
        <v>-2</v>
      </c>
      <c r="AK83" s="93">
        <v>-34.9</v>
      </c>
      <c r="AL83" s="93">
        <v>-21.6</v>
      </c>
      <c r="AM83" s="93">
        <v>-4</v>
      </c>
      <c r="AN83" s="93">
        <v>-2.5093200000005851</v>
      </c>
      <c r="AO83" s="93">
        <v>-18.384313219799999</v>
      </c>
      <c r="AP83" s="150"/>
      <c r="AQ83"/>
      <c r="AR83"/>
      <c r="AS83"/>
      <c r="AT83"/>
    </row>
    <row r="84" spans="1:2645" s="6" customFormat="1">
      <c r="A84" s="91" t="s">
        <v>697</v>
      </c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/>
      <c r="AQ84"/>
      <c r="AR84"/>
      <c r="AS84"/>
      <c r="AT84"/>
    </row>
    <row r="85" spans="1:2645" s="6" customFormat="1">
      <c r="A85" s="91" t="s">
        <v>656</v>
      </c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>
        <v>0.8</v>
      </c>
      <c r="AL85" s="93">
        <v>1.8</v>
      </c>
      <c r="AM85" s="93">
        <v>9.8000000000000007</v>
      </c>
      <c r="AN85" s="93">
        <v>0.32999999999999957</v>
      </c>
      <c r="AO85" s="93">
        <v>0.26400000000000012</v>
      </c>
      <c r="AP85" s="150"/>
      <c r="AQ85"/>
      <c r="AR85"/>
      <c r="AS85"/>
      <c r="AT85"/>
    </row>
    <row r="86" spans="1:2645" s="6" customFormat="1">
      <c r="A86" s="91" t="s">
        <v>190</v>
      </c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25"/>
      <c r="R86" s="225"/>
      <c r="S86" s="225"/>
      <c r="T86" s="225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>
        <v>-0.2</v>
      </c>
      <c r="AH86" s="93">
        <v>-21.2</v>
      </c>
      <c r="AI86" s="93">
        <v>-8.6</v>
      </c>
      <c r="AJ86" s="93">
        <v>-109</v>
      </c>
      <c r="AK86" s="93">
        <v>-92</v>
      </c>
      <c r="AL86" s="93">
        <v>-14.6</v>
      </c>
      <c r="AM86" s="93">
        <v>-170</v>
      </c>
      <c r="AN86" s="93">
        <v>-701.33778000000007</v>
      </c>
      <c r="AO86" s="93">
        <v>-12.3641644896</v>
      </c>
      <c r="AP86" s="150"/>
      <c r="AQ86"/>
      <c r="AR86"/>
      <c r="AS86"/>
      <c r="AT86"/>
    </row>
    <row r="87" spans="1:2645" s="6" customFormat="1">
      <c r="A87" s="24" t="s">
        <v>698</v>
      </c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25"/>
      <c r="R87" s="225"/>
      <c r="S87" s="225"/>
      <c r="T87" s="225"/>
      <c r="U87" s="93"/>
      <c r="V87" s="93"/>
      <c r="W87" s="93"/>
      <c r="X87" s="93"/>
      <c r="Y87" s="93"/>
      <c r="Z87" s="93"/>
      <c r="AA87" s="93"/>
      <c r="AB87" s="93"/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1.8</v>
      </c>
      <c r="AL87" s="90">
        <v>4.4000000000000004</v>
      </c>
      <c r="AM87" s="90">
        <v>-5.8</v>
      </c>
      <c r="AN87" s="90">
        <v>4.0920000000000032</v>
      </c>
      <c r="AO87" s="90">
        <v>1.781999999999996</v>
      </c>
      <c r="AP87"/>
      <c r="AQ87"/>
      <c r="AR87"/>
      <c r="AS87"/>
      <c r="AT87"/>
    </row>
    <row r="88" spans="1:2645" s="6" customFormat="1">
      <c r="A88" s="91" t="s">
        <v>189</v>
      </c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25"/>
      <c r="R88" s="225"/>
      <c r="S88" s="225"/>
      <c r="T88" s="225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0"/>
      <c r="AH88" s="90"/>
      <c r="AI88" s="90"/>
      <c r="AJ88" s="90"/>
      <c r="AK88" s="90"/>
      <c r="AL88" s="93">
        <v>-1</v>
      </c>
      <c r="AM88" s="93"/>
      <c r="AN88" s="93"/>
      <c r="AO88" s="93"/>
      <c r="AP88"/>
      <c r="AQ88"/>
      <c r="AR88"/>
      <c r="AS88"/>
      <c r="AT88"/>
    </row>
    <row r="89" spans="1:2645" s="6" customFormat="1">
      <c r="A89" s="91" t="s">
        <v>656</v>
      </c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25"/>
      <c r="R89" s="225"/>
      <c r="S89" s="225"/>
      <c r="T89" s="225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>
        <v>1.8</v>
      </c>
      <c r="AL89" s="93">
        <v>5.4</v>
      </c>
      <c r="AM89" s="93">
        <v>-5.8</v>
      </c>
      <c r="AN89" s="93">
        <v>4.0920000000000032</v>
      </c>
      <c r="AO89" s="93">
        <v>1.781999999999996</v>
      </c>
      <c r="AP89" s="150"/>
      <c r="AQ89"/>
      <c r="AR89"/>
      <c r="AS89"/>
      <c r="AT89"/>
    </row>
    <row r="90" spans="1:2645" s="6" customFormat="1">
      <c r="A90" s="24" t="s">
        <v>191</v>
      </c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>
        <v>0</v>
      </c>
      <c r="AD90" s="90">
        <v>0</v>
      </c>
      <c r="AE90" s="90">
        <v>0</v>
      </c>
      <c r="AF90" s="90">
        <v>0</v>
      </c>
      <c r="AG90" s="90">
        <v>-18</v>
      </c>
      <c r="AH90" s="90">
        <v>36.199999999999996</v>
      </c>
      <c r="AI90" s="90">
        <v>99</v>
      </c>
      <c r="AJ90" s="90">
        <v>-136.39999999999998</v>
      </c>
      <c r="AK90" s="90">
        <v>71.8</v>
      </c>
      <c r="AL90" s="90">
        <v>-49.6</v>
      </c>
      <c r="AM90" s="90">
        <v>75</v>
      </c>
      <c r="AN90" s="90">
        <v>73.001873934000002</v>
      </c>
      <c r="AO90" s="90">
        <v>41.036221419600004</v>
      </c>
      <c r="AP90"/>
      <c r="AQ90"/>
      <c r="AR90"/>
      <c r="AS90"/>
      <c r="AT90"/>
    </row>
    <row r="91" spans="1:2645" s="6" customFormat="1">
      <c r="A91" s="91" t="s">
        <v>192</v>
      </c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25"/>
      <c r="R91" s="225"/>
      <c r="S91" s="225"/>
      <c r="T91" s="225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>
        <v>18</v>
      </c>
      <c r="AH91" s="93">
        <v>37.4</v>
      </c>
      <c r="AI91" s="93">
        <v>107</v>
      </c>
      <c r="AJ91" s="93">
        <v>10.8</v>
      </c>
      <c r="AK91" s="93">
        <v>17</v>
      </c>
      <c r="AL91" s="93">
        <v>-57</v>
      </c>
      <c r="AM91" s="93">
        <v>70</v>
      </c>
      <c r="AN91" s="93">
        <v>6.2040000000000006</v>
      </c>
      <c r="AO91" s="93">
        <v>-27.588000000000001</v>
      </c>
      <c r="AP91" s="150"/>
      <c r="AQ91"/>
      <c r="AR91"/>
      <c r="AS91"/>
      <c r="AT91"/>
    </row>
    <row r="92" spans="1:2645" s="6" customFormat="1">
      <c r="A92" s="94" t="s">
        <v>699</v>
      </c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150"/>
      <c r="AQ92"/>
      <c r="AR92"/>
      <c r="AS92"/>
      <c r="AT92"/>
    </row>
    <row r="93" spans="1:2645" s="6" customFormat="1">
      <c r="A93" s="94" t="s">
        <v>413</v>
      </c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150"/>
      <c r="AQ93"/>
      <c r="AR93"/>
      <c r="AS93"/>
      <c r="AT93"/>
    </row>
    <row r="94" spans="1:2645" s="6" customFormat="1">
      <c r="A94" s="91" t="s">
        <v>656</v>
      </c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>
        <v>57.6</v>
      </c>
      <c r="AL94" s="93">
        <v>16.399999999999999</v>
      </c>
      <c r="AM94" s="93">
        <v>-0.8</v>
      </c>
      <c r="AN94" s="93">
        <v>66.704219999999992</v>
      </c>
      <c r="AO94" s="93">
        <v>64.363860000000003</v>
      </c>
      <c r="AP94" s="93"/>
      <c r="AQ94"/>
      <c r="AR94" s="150"/>
      <c r="AS94"/>
      <c r="AT94"/>
    </row>
    <row r="95" spans="1:2645" s="6" customFormat="1">
      <c r="A95" s="91" t="s">
        <v>190</v>
      </c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>
        <v>-36</v>
      </c>
      <c r="AH95" s="93">
        <v>-1.2</v>
      </c>
      <c r="AI95" s="93">
        <v>-8</v>
      </c>
      <c r="AJ95" s="93">
        <v>-147.19999999999999</v>
      </c>
      <c r="AK95" s="93">
        <v>-2.8</v>
      </c>
      <c r="AL95" s="93">
        <v>-9</v>
      </c>
      <c r="AM95" s="93">
        <v>5.8</v>
      </c>
      <c r="AN95" s="93">
        <v>9.3653934000000258E-2</v>
      </c>
      <c r="AO95" s="93">
        <v>4.2603614195999997</v>
      </c>
      <c r="AP95" s="422"/>
      <c r="AQ95" s="150"/>
      <c r="AR95" s="150"/>
      <c r="AS95"/>
      <c r="AT95"/>
    </row>
    <row r="96" spans="1:2645" s="6" customFormat="1">
      <c r="A96" s="24" t="s">
        <v>723</v>
      </c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>
        <v>0</v>
      </c>
      <c r="AD96" s="90">
        <v>0</v>
      </c>
      <c r="AE96" s="90">
        <v>0</v>
      </c>
      <c r="AF96" s="90">
        <v>0</v>
      </c>
      <c r="AG96" s="90">
        <v>33.200000000000003</v>
      </c>
      <c r="AH96" s="90">
        <v>84.6</v>
      </c>
      <c r="AI96" s="90">
        <v>83.5</v>
      </c>
      <c r="AJ96" s="90">
        <v>-472.99999999999994</v>
      </c>
      <c r="AK96" s="90">
        <v>32.300000000000004</v>
      </c>
      <c r="AL96" s="90">
        <v>-62.6</v>
      </c>
      <c r="AM96" s="90">
        <v>-70.7</v>
      </c>
      <c r="AN96" s="90">
        <v>-82.203789834005278</v>
      </c>
      <c r="AO96" s="90">
        <v>-67.349521254404394</v>
      </c>
      <c r="AP96"/>
      <c r="AQ96"/>
      <c r="AR96"/>
      <c r="AS96"/>
      <c r="AT96"/>
    </row>
    <row r="97" spans="1:2645" s="6" customFormat="1">
      <c r="A97" s="91" t="s">
        <v>700</v>
      </c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25"/>
      <c r="R97" s="225"/>
      <c r="S97" s="225"/>
      <c r="T97" s="225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>
        <v>33.200000000000003</v>
      </c>
      <c r="AH97" s="93">
        <v>84.6</v>
      </c>
      <c r="AI97" s="93">
        <v>83.5</v>
      </c>
      <c r="AJ97" s="93">
        <v>46.3</v>
      </c>
      <c r="AK97" s="93">
        <v>32.700000000000003</v>
      </c>
      <c r="AL97" s="93">
        <v>-61.5</v>
      </c>
      <c r="AM97" s="93">
        <v>-71.2</v>
      </c>
      <c r="AN97" s="93">
        <v>-94.31425118380308</v>
      </c>
      <c r="AO97" s="93">
        <v>-67.409629853918872</v>
      </c>
      <c r="AP97" s="93"/>
      <c r="AQ97" s="93"/>
      <c r="AR97"/>
      <c r="AS97"/>
      <c r="AT97"/>
    </row>
    <row r="98" spans="1:2645" s="6" customFormat="1">
      <c r="A98" s="91" t="s">
        <v>656</v>
      </c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25"/>
      <c r="R98" s="225"/>
      <c r="S98" s="225"/>
      <c r="T98" s="225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>
        <v>-0.4</v>
      </c>
      <c r="AL98" s="93">
        <v>-1.1000000000000001</v>
      </c>
      <c r="AM98" s="93">
        <v>0.5</v>
      </c>
      <c r="AN98" s="93">
        <v>6.9685349797799945E-2</v>
      </c>
      <c r="AO98" s="93">
        <v>6.0108599514479985E-2</v>
      </c>
      <c r="AP98" s="93"/>
      <c r="AQ98" s="93"/>
      <c r="AR98"/>
      <c r="AS98"/>
      <c r="AT98"/>
    </row>
    <row r="99" spans="1:2645" s="6" customFormat="1">
      <c r="A99" s="91" t="s">
        <v>190</v>
      </c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25"/>
      <c r="R99" s="225"/>
      <c r="S99" s="225"/>
      <c r="T99" s="225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>
        <v>-519.29999999999995</v>
      </c>
      <c r="AK99" s="93"/>
      <c r="AL99" s="93"/>
      <c r="AM99" s="93"/>
      <c r="AN99" s="93">
        <v>12.040776000000001</v>
      </c>
      <c r="AO99" s="93">
        <v>0</v>
      </c>
      <c r="AP99"/>
      <c r="AQ99"/>
      <c r="AR99"/>
      <c r="AS99"/>
      <c r="AT99"/>
    </row>
    <row r="100" spans="1:2645" s="6" customFormat="1">
      <c r="A100" s="24" t="s">
        <v>396</v>
      </c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25"/>
      <c r="R100" s="225"/>
      <c r="S100" s="225"/>
      <c r="T100" s="225"/>
      <c r="U100" s="93"/>
      <c r="V100" s="93"/>
      <c r="W100" s="93"/>
      <c r="X100" s="93"/>
      <c r="Y100" s="93"/>
      <c r="Z100" s="93"/>
      <c r="AA100" s="93"/>
      <c r="AB100" s="93"/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-0.1</v>
      </c>
      <c r="AL100" s="90">
        <v>-0.1</v>
      </c>
      <c r="AM100" s="90">
        <v>-0.1</v>
      </c>
      <c r="AN100" s="90">
        <v>0.68743035900000005</v>
      </c>
      <c r="AO100" s="90">
        <v>7.1368406340000135E-2</v>
      </c>
      <c r="AP100"/>
      <c r="AQ100"/>
      <c r="AR100"/>
      <c r="AS100"/>
      <c r="AT100"/>
    </row>
    <row r="101" spans="1:2645" s="6" customFormat="1">
      <c r="A101" s="91" t="s">
        <v>656</v>
      </c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25"/>
      <c r="R101" s="225"/>
      <c r="S101" s="225"/>
      <c r="T101" s="225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>
        <v>-0.1</v>
      </c>
      <c r="AL101" s="93">
        <v>-0.1</v>
      </c>
      <c r="AM101" s="93">
        <v>-0.1</v>
      </c>
      <c r="AN101" s="93">
        <v>0.68743035900000005</v>
      </c>
      <c r="AO101" s="93">
        <v>7.1368406340000135E-2</v>
      </c>
      <c r="AP101" s="93"/>
      <c r="AQ101" s="93"/>
      <c r="AR101"/>
      <c r="AS101"/>
      <c r="AT101"/>
    </row>
    <row r="102" spans="1:2645" s="6" customFormat="1">
      <c r="A102" s="24" t="s">
        <v>638</v>
      </c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25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-0.4</v>
      </c>
      <c r="AL102" s="90">
        <v>-0.7</v>
      </c>
      <c r="AM102" s="90">
        <v>-215.69</v>
      </c>
      <c r="AN102" s="90">
        <v>-5.8470464382000005</v>
      </c>
      <c r="AO102" s="90">
        <v>49.462343013600005</v>
      </c>
      <c r="AP102"/>
      <c r="AQ102"/>
      <c r="AR102"/>
      <c r="AS102"/>
      <c r="AT102"/>
    </row>
    <row r="103" spans="1:2645" s="6" customFormat="1">
      <c r="A103" s="91" t="s">
        <v>190</v>
      </c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25"/>
      <c r="R103" s="225"/>
      <c r="S103" s="225"/>
      <c r="T103" s="225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>
        <v>-215.49</v>
      </c>
      <c r="AN103" s="93">
        <v>-6.0060000000000002</v>
      </c>
      <c r="AO103" s="93">
        <v>49.045260000000006</v>
      </c>
      <c r="AP103"/>
      <c r="AQ103"/>
      <c r="AR103"/>
      <c r="AS103"/>
      <c r="AT103"/>
    </row>
    <row r="104" spans="1:2645" s="6" customFormat="1">
      <c r="A104" s="91" t="s">
        <v>656</v>
      </c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25"/>
      <c r="R104" s="225"/>
      <c r="S104" s="225"/>
      <c r="T104" s="225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>
        <v>-0.4</v>
      </c>
      <c r="AL104" s="93">
        <v>-0.7</v>
      </c>
      <c r="AM104" s="93">
        <v>-0.2</v>
      </c>
      <c r="AN104" s="93">
        <v>0.15895356180000006</v>
      </c>
      <c r="AO104" s="93">
        <v>0.41708301359999983</v>
      </c>
      <c r="AP104"/>
      <c r="AQ104"/>
      <c r="AR104"/>
      <c r="AS104"/>
      <c r="AT104"/>
    </row>
    <row r="105" spans="1:2645" s="6" customFormat="1">
      <c r="A105" s="24" t="s">
        <v>193</v>
      </c>
      <c r="B105" s="242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>
        <v>0</v>
      </c>
      <c r="AD105" s="90">
        <v>0</v>
      </c>
      <c r="AE105" s="90">
        <v>0</v>
      </c>
      <c r="AF105" s="90">
        <v>0</v>
      </c>
      <c r="AG105" s="90">
        <v>14.900000000000006</v>
      </c>
      <c r="AH105" s="90">
        <v>91</v>
      </c>
      <c r="AI105" s="90">
        <v>128.92500000000001</v>
      </c>
      <c r="AJ105" s="90">
        <v>-596.69999999999993</v>
      </c>
      <c r="AK105" s="90">
        <v>5.5500000000000043</v>
      </c>
      <c r="AL105" s="90">
        <v>-103.2</v>
      </c>
      <c r="AM105" s="90">
        <v>-333.99</v>
      </c>
      <c r="AN105" s="90">
        <v>-400.57501894620555</v>
      </c>
      <c r="AO105" s="90">
        <v>-11.648937979364391</v>
      </c>
      <c r="AP105" s="422"/>
      <c r="AQ105"/>
      <c r="AR105"/>
      <c r="AS105"/>
      <c r="AT105"/>
    </row>
    <row r="106" spans="1:2645" s="6" customFormat="1">
      <c r="A106" s="24" t="s">
        <v>712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>
        <v>205.31588545998298</v>
      </c>
      <c r="AD106" s="90">
        <v>-76.042999819995998</v>
      </c>
      <c r="AE106" s="90">
        <v>499.69277231996506</v>
      </c>
      <c r="AF106" s="90">
        <v>686.36006618005422</v>
      </c>
      <c r="AG106" s="90">
        <v>360.61603364998496</v>
      </c>
      <c r="AH106" s="90">
        <v>26.655081269966033</v>
      </c>
      <c r="AI106" s="90">
        <v>172.86775414996004</v>
      </c>
      <c r="AJ106" s="90">
        <v>730.30569344991306</v>
      </c>
      <c r="AK106" s="90">
        <v>401.25990000000002</v>
      </c>
      <c r="AL106" s="90">
        <v>315.06550602003887</v>
      </c>
      <c r="AM106" s="90">
        <v>484.89547312000116</v>
      </c>
      <c r="AN106" s="90">
        <v>391.97021904380802</v>
      </c>
      <c r="AO106" s="90">
        <v>90.600737720627549</v>
      </c>
      <c r="AP106"/>
      <c r="AQ106"/>
      <c r="AR106"/>
      <c r="AS106"/>
      <c r="AT106"/>
    </row>
    <row r="107" spans="1:2645" s="6" customFormat="1">
      <c r="A107" s="95" t="s">
        <v>713</v>
      </c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>
        <v>1.7694806969313484E-2</v>
      </c>
      <c r="AD107" s="96">
        <v>-6.5350922407574541E-3</v>
      </c>
      <c r="AE107" s="96">
        <v>3.8674813631060574E-2</v>
      </c>
      <c r="AF107" s="96">
        <v>5.1964341698385423E-2</v>
      </c>
      <c r="AG107" s="96">
        <v>2.6551915908739673E-2</v>
      </c>
      <c r="AH107" s="96">
        <v>1.9782978741571498E-3</v>
      </c>
      <c r="AI107" s="96">
        <v>1.1211426981005858E-2</v>
      </c>
      <c r="AJ107" s="96">
        <v>4.2459373891292382E-2</v>
      </c>
      <c r="AK107" s="96">
        <v>2.3524231509286075E-2</v>
      </c>
      <c r="AL107" s="96">
        <v>1.7850248658710665E-2</v>
      </c>
      <c r="AM107" s="96">
        <v>2.5708839653410715E-2</v>
      </c>
      <c r="AN107" s="96">
        <v>2.0193367502367957E-2</v>
      </c>
      <c r="AO107" s="96">
        <v>4.9550103246187548E-3</v>
      </c>
      <c r="AP107"/>
      <c r="AQ107"/>
      <c r="AR107"/>
      <c r="AS107"/>
      <c r="AT107"/>
    </row>
    <row r="108" spans="1:2645" s="6" customFormat="1">
      <c r="A108" s="151" t="s">
        <v>230</v>
      </c>
      <c r="B108" s="366" t="s">
        <v>367</v>
      </c>
      <c r="C108" s="366" t="s">
        <v>368</v>
      </c>
      <c r="D108" s="366" t="s">
        <v>369</v>
      </c>
      <c r="E108" s="366" t="s">
        <v>370</v>
      </c>
      <c r="F108" s="366" t="s">
        <v>371</v>
      </c>
      <c r="G108" s="366" t="s">
        <v>372</v>
      </c>
      <c r="H108" s="366" t="s">
        <v>373</v>
      </c>
      <c r="I108" s="366" t="s">
        <v>374</v>
      </c>
      <c r="J108" s="366" t="s">
        <v>375</v>
      </c>
      <c r="K108" s="366" t="s">
        <v>376</v>
      </c>
      <c r="L108" s="366" t="s">
        <v>377</v>
      </c>
      <c r="M108" s="366" t="s">
        <v>378</v>
      </c>
      <c r="N108" s="366" t="s">
        <v>379</v>
      </c>
      <c r="O108" s="366" t="s">
        <v>380</v>
      </c>
      <c r="P108" s="366" t="s">
        <v>381</v>
      </c>
      <c r="Q108" s="366" t="s">
        <v>2</v>
      </c>
      <c r="R108" s="366" t="s">
        <v>3</v>
      </c>
      <c r="S108" s="366" t="s">
        <v>4</v>
      </c>
      <c r="T108" s="366" t="s">
        <v>5</v>
      </c>
      <c r="U108" s="366" t="s">
        <v>6</v>
      </c>
      <c r="V108" s="366" t="s">
        <v>7</v>
      </c>
      <c r="W108" s="366" t="s">
        <v>8</v>
      </c>
      <c r="X108" s="366" t="s">
        <v>9</v>
      </c>
      <c r="Y108" s="366" t="s">
        <v>344</v>
      </c>
      <c r="Z108" s="366" t="s">
        <v>349</v>
      </c>
      <c r="AA108" s="366" t="s">
        <v>356</v>
      </c>
      <c r="AB108" s="366" t="s">
        <v>394</v>
      </c>
      <c r="AC108" s="366" t="s">
        <v>397</v>
      </c>
      <c r="AD108" s="366" t="s">
        <v>409</v>
      </c>
      <c r="AE108" s="366" t="s">
        <v>414</v>
      </c>
      <c r="AF108" s="366" t="s">
        <v>420</v>
      </c>
      <c r="AG108" s="366" t="s">
        <v>423</v>
      </c>
      <c r="AH108" s="366" t="s">
        <v>426</v>
      </c>
      <c r="AI108" s="366" t="s">
        <v>509</v>
      </c>
      <c r="AJ108" s="366" t="s">
        <v>625</v>
      </c>
      <c r="AK108" s="366" t="s">
        <v>629</v>
      </c>
      <c r="AL108" s="366" t="s">
        <v>641</v>
      </c>
      <c r="AM108" s="366" t="s">
        <v>702</v>
      </c>
      <c r="AN108" s="366" t="s">
        <v>716</v>
      </c>
      <c r="AO108" s="366" t="s">
        <v>722</v>
      </c>
      <c r="AP108"/>
      <c r="AQ108"/>
      <c r="AR108"/>
      <c r="AS108"/>
      <c r="AT108"/>
    </row>
    <row r="109" spans="1:2645" s="6" customFormat="1">
      <c r="A109" s="151" t="s">
        <v>10</v>
      </c>
      <c r="B109" s="231" t="s">
        <v>12</v>
      </c>
      <c r="C109" s="231" t="s">
        <v>13</v>
      </c>
      <c r="D109" s="231" t="s">
        <v>14</v>
      </c>
      <c r="E109" s="231" t="s">
        <v>11</v>
      </c>
      <c r="F109" s="231" t="s">
        <v>12</v>
      </c>
      <c r="G109" s="231" t="s">
        <v>13</v>
      </c>
      <c r="H109" s="231" t="s">
        <v>14</v>
      </c>
      <c r="I109" s="231" t="s">
        <v>11</v>
      </c>
      <c r="J109" s="231" t="s">
        <v>12</v>
      </c>
      <c r="K109" s="231" t="s">
        <v>13</v>
      </c>
      <c r="L109" s="231" t="s">
        <v>14</v>
      </c>
      <c r="M109" s="231" t="s">
        <v>11</v>
      </c>
      <c r="N109" s="231" t="s">
        <v>12</v>
      </c>
      <c r="O109" s="231" t="s">
        <v>13</v>
      </c>
      <c r="P109" s="231" t="s">
        <v>14</v>
      </c>
      <c r="Q109" s="231" t="s">
        <v>11</v>
      </c>
      <c r="R109" s="231" t="s">
        <v>12</v>
      </c>
      <c r="S109" s="231" t="s">
        <v>13</v>
      </c>
      <c r="T109" s="231" t="s">
        <v>14</v>
      </c>
      <c r="U109" s="231" t="s">
        <v>11</v>
      </c>
      <c r="V109" s="231" t="s">
        <v>12</v>
      </c>
      <c r="W109" s="231" t="s">
        <v>13</v>
      </c>
      <c r="X109" s="231" t="s">
        <v>14</v>
      </c>
      <c r="Y109" s="231" t="s">
        <v>11</v>
      </c>
      <c r="Z109" s="231" t="s">
        <v>12</v>
      </c>
      <c r="AA109" s="231" t="s">
        <v>13</v>
      </c>
      <c r="AB109" s="231" t="s">
        <v>14</v>
      </c>
      <c r="AC109" s="231" t="s">
        <v>11</v>
      </c>
      <c r="AD109" s="231" t="s">
        <v>12</v>
      </c>
      <c r="AE109" s="231" t="s">
        <v>13</v>
      </c>
      <c r="AF109" s="231" t="s">
        <v>14</v>
      </c>
      <c r="AG109" s="231" t="s">
        <v>11</v>
      </c>
      <c r="AH109" s="231" t="s">
        <v>12</v>
      </c>
      <c r="AI109" s="231" t="s">
        <v>13</v>
      </c>
      <c r="AJ109" s="231" t="s">
        <v>14</v>
      </c>
      <c r="AK109" s="231" t="s">
        <v>11</v>
      </c>
      <c r="AL109" s="231" t="s">
        <v>12</v>
      </c>
      <c r="AM109" s="231" t="s">
        <v>13</v>
      </c>
      <c r="AN109" s="231" t="s">
        <v>14</v>
      </c>
      <c r="AO109" s="231" t="s">
        <v>11</v>
      </c>
      <c r="AP109"/>
      <c r="AQ109"/>
      <c r="AR109"/>
      <c r="AS109"/>
      <c r="AT109"/>
    </row>
    <row r="110" spans="1:2645" s="6" customFormat="1">
      <c r="A110" s="127" t="s">
        <v>56</v>
      </c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96"/>
      <c r="R110" s="96"/>
      <c r="S110" s="96"/>
      <c r="T110" s="96"/>
      <c r="U110" s="122"/>
      <c r="V110" s="122"/>
      <c r="W110" s="122"/>
      <c r="X110" s="122"/>
      <c r="Y110" s="122"/>
      <c r="Z110" s="122"/>
      <c r="AA110" s="122"/>
      <c r="AB110" s="122"/>
      <c r="AC110" s="122">
        <v>639</v>
      </c>
      <c r="AD110" s="122">
        <v>424.7</v>
      </c>
      <c r="AE110" s="122">
        <v>453.8</v>
      </c>
      <c r="AF110" s="122">
        <v>523</v>
      </c>
      <c r="AG110" s="122">
        <v>759</v>
      </c>
      <c r="AH110" s="122">
        <v>481.8</v>
      </c>
      <c r="AI110" s="122">
        <v>479.7</v>
      </c>
      <c r="AJ110" s="122">
        <v>694.1</v>
      </c>
      <c r="AK110" s="122">
        <v>920.6</v>
      </c>
      <c r="AL110" s="122">
        <v>659.1</v>
      </c>
      <c r="AM110" s="122">
        <v>681</v>
      </c>
      <c r="AN110" s="122">
        <v>801.93452156000001</v>
      </c>
      <c r="AO110" s="122">
        <v>932.95</v>
      </c>
      <c r="AP110" s="122"/>
      <c r="AQ110" s="314"/>
      <c r="AR110"/>
      <c r="AS110" s="150"/>
      <c r="AT110"/>
    </row>
    <row r="111" spans="1:2645" s="32" customFormat="1">
      <c r="A111" s="23" t="s">
        <v>196</v>
      </c>
      <c r="B111" s="366" t="s">
        <v>367</v>
      </c>
      <c r="C111" s="366" t="s">
        <v>368</v>
      </c>
      <c r="D111" s="366" t="s">
        <v>369</v>
      </c>
      <c r="E111" s="366" t="s">
        <v>370</v>
      </c>
      <c r="F111" s="366" t="s">
        <v>371</v>
      </c>
      <c r="G111" s="366" t="s">
        <v>372</v>
      </c>
      <c r="H111" s="366" t="s">
        <v>373</v>
      </c>
      <c r="I111" s="366" t="s">
        <v>374</v>
      </c>
      <c r="J111" s="366" t="s">
        <v>375</v>
      </c>
      <c r="K111" s="366" t="s">
        <v>376</v>
      </c>
      <c r="L111" s="366" t="s">
        <v>377</v>
      </c>
      <c r="M111" s="366" t="s">
        <v>378</v>
      </c>
      <c r="N111" s="366" t="s">
        <v>379</v>
      </c>
      <c r="O111" s="366" t="s">
        <v>380</v>
      </c>
      <c r="P111" s="366" t="s">
        <v>381</v>
      </c>
      <c r="Q111" s="366" t="s">
        <v>2</v>
      </c>
      <c r="R111" s="366" t="s">
        <v>3</v>
      </c>
      <c r="S111" s="366" t="s">
        <v>4</v>
      </c>
      <c r="T111" s="366" t="s">
        <v>5</v>
      </c>
      <c r="U111" s="366" t="s">
        <v>6</v>
      </c>
      <c r="V111" s="366" t="s">
        <v>7</v>
      </c>
      <c r="W111" s="366" t="s">
        <v>8</v>
      </c>
      <c r="X111" s="366" t="s">
        <v>9</v>
      </c>
      <c r="Y111" s="366" t="s">
        <v>344</v>
      </c>
      <c r="Z111" s="366" t="s">
        <v>349</v>
      </c>
      <c r="AA111" s="366" t="s">
        <v>356</v>
      </c>
      <c r="AB111" s="366" t="s">
        <v>394</v>
      </c>
      <c r="AC111" s="366" t="s">
        <v>397</v>
      </c>
      <c r="AD111" s="366" t="s">
        <v>409</v>
      </c>
      <c r="AE111" s="366" t="s">
        <v>414</v>
      </c>
      <c r="AF111" s="366" t="s">
        <v>420</v>
      </c>
      <c r="AG111" s="366" t="s">
        <v>423</v>
      </c>
      <c r="AH111" s="366" t="s">
        <v>426</v>
      </c>
      <c r="AI111" s="366" t="s">
        <v>509</v>
      </c>
      <c r="AJ111" s="366" t="s">
        <v>625</v>
      </c>
      <c r="AK111" s="366" t="s">
        <v>629</v>
      </c>
      <c r="AL111" s="366" t="s">
        <v>641</v>
      </c>
      <c r="AM111" s="366" t="s">
        <v>702</v>
      </c>
      <c r="AN111" s="366" t="s">
        <v>716</v>
      </c>
      <c r="AO111" s="366" t="s">
        <v>722</v>
      </c>
      <c r="AP111" s="422"/>
      <c r="AQ111"/>
      <c r="AR111"/>
      <c r="AS111"/>
      <c r="AT11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  <c r="QR111" s="31"/>
      <c r="QS111" s="31"/>
      <c r="QT111" s="31"/>
      <c r="QU111" s="31"/>
      <c r="QV111" s="31"/>
      <c r="QW111" s="31"/>
      <c r="QX111" s="31"/>
      <c r="QY111" s="31"/>
      <c r="QZ111" s="31"/>
      <c r="RA111" s="31"/>
      <c r="RB111" s="31"/>
      <c r="RC111" s="31"/>
      <c r="RD111" s="31"/>
      <c r="RE111" s="31"/>
      <c r="RF111" s="31"/>
      <c r="RG111" s="31"/>
      <c r="RH111" s="31"/>
      <c r="RI111" s="31"/>
      <c r="RJ111" s="31"/>
      <c r="RK111" s="31"/>
      <c r="RL111" s="31"/>
      <c r="RM111" s="31"/>
      <c r="RN111" s="31"/>
      <c r="RO111" s="31"/>
      <c r="RP111" s="31"/>
      <c r="RQ111" s="31"/>
      <c r="RR111" s="31"/>
      <c r="RS111" s="31"/>
      <c r="RT111" s="31"/>
      <c r="RU111" s="31"/>
      <c r="RV111" s="31"/>
      <c r="RW111" s="31"/>
      <c r="RX111" s="31"/>
      <c r="RY111" s="31"/>
      <c r="RZ111" s="31"/>
      <c r="SA111" s="31"/>
      <c r="SB111" s="31"/>
      <c r="SC111" s="31"/>
      <c r="SD111" s="31"/>
      <c r="SE111" s="31"/>
      <c r="SF111" s="31"/>
      <c r="SG111" s="31"/>
      <c r="SH111" s="31"/>
      <c r="SI111" s="31"/>
      <c r="SJ111" s="31"/>
      <c r="SK111" s="31"/>
      <c r="SL111" s="31"/>
      <c r="SM111" s="31"/>
      <c r="SN111" s="31"/>
      <c r="SO111" s="31"/>
      <c r="SP111" s="31"/>
      <c r="SQ111" s="31"/>
      <c r="SR111" s="31"/>
      <c r="SS111" s="31"/>
      <c r="ST111" s="31"/>
      <c r="SU111" s="31"/>
      <c r="SV111" s="31"/>
      <c r="SW111" s="31"/>
      <c r="SX111" s="31"/>
      <c r="SY111" s="31"/>
      <c r="SZ111" s="31"/>
      <c r="TA111" s="31"/>
      <c r="TB111" s="31"/>
      <c r="TC111" s="31"/>
      <c r="TD111" s="31"/>
      <c r="TE111" s="31"/>
      <c r="TF111" s="31"/>
      <c r="TG111" s="31"/>
      <c r="TH111" s="31"/>
      <c r="TI111" s="31"/>
      <c r="TJ111" s="31"/>
      <c r="TK111" s="31"/>
      <c r="TL111" s="31"/>
      <c r="TM111" s="31"/>
      <c r="TN111" s="31"/>
      <c r="TO111" s="31"/>
      <c r="TP111" s="31"/>
      <c r="TQ111" s="31"/>
      <c r="TR111" s="31"/>
      <c r="TS111" s="31"/>
      <c r="TT111" s="31"/>
      <c r="TU111" s="31"/>
      <c r="TV111" s="31"/>
      <c r="TW111" s="31"/>
      <c r="TX111" s="31"/>
      <c r="TY111" s="31"/>
      <c r="TZ111" s="31"/>
      <c r="UA111" s="31"/>
      <c r="UB111" s="31"/>
      <c r="UC111" s="31"/>
      <c r="UD111" s="31"/>
      <c r="UE111" s="31"/>
      <c r="UF111" s="31"/>
      <c r="UG111" s="31"/>
      <c r="UH111" s="31"/>
      <c r="UI111" s="31"/>
      <c r="UJ111" s="31"/>
      <c r="UK111" s="31"/>
      <c r="UL111" s="31"/>
      <c r="UM111" s="31"/>
      <c r="UN111" s="31"/>
      <c r="UO111" s="31"/>
      <c r="UP111" s="31"/>
      <c r="UQ111" s="31"/>
      <c r="UR111" s="31"/>
      <c r="US111" s="31"/>
      <c r="UT111" s="31"/>
      <c r="UU111" s="31"/>
      <c r="UV111" s="31"/>
      <c r="UW111" s="31"/>
      <c r="UX111" s="31"/>
      <c r="UY111" s="31"/>
      <c r="UZ111" s="31"/>
      <c r="VA111" s="31"/>
      <c r="VB111" s="31"/>
      <c r="VC111" s="31"/>
      <c r="VD111" s="31"/>
      <c r="VE111" s="31"/>
      <c r="VF111" s="31"/>
      <c r="VG111" s="31"/>
      <c r="VH111" s="31"/>
      <c r="VI111" s="31"/>
      <c r="VJ111" s="31"/>
      <c r="VK111" s="31"/>
      <c r="VL111" s="31"/>
      <c r="VM111" s="31"/>
      <c r="VN111" s="31"/>
      <c r="VO111" s="31"/>
      <c r="VP111" s="31"/>
      <c r="VQ111" s="31"/>
      <c r="VR111" s="31"/>
      <c r="VS111" s="31"/>
      <c r="VT111" s="31"/>
      <c r="VU111" s="31"/>
      <c r="VV111" s="31"/>
      <c r="VW111" s="31"/>
      <c r="VX111" s="31"/>
      <c r="VY111" s="31"/>
      <c r="VZ111" s="31"/>
      <c r="WA111" s="31"/>
      <c r="WB111" s="31"/>
      <c r="WC111" s="31"/>
      <c r="WD111" s="31"/>
      <c r="WE111" s="31"/>
      <c r="WF111" s="31"/>
      <c r="WG111" s="31"/>
      <c r="WH111" s="31"/>
      <c r="WI111" s="31"/>
      <c r="WJ111" s="31"/>
      <c r="WK111" s="31"/>
      <c r="WL111" s="31"/>
      <c r="WM111" s="31"/>
      <c r="WN111" s="31"/>
      <c r="WO111" s="31"/>
      <c r="WP111" s="31"/>
      <c r="WQ111" s="31"/>
      <c r="WR111" s="31"/>
      <c r="WS111" s="31"/>
      <c r="WT111" s="31"/>
      <c r="WU111" s="31"/>
      <c r="WV111" s="31"/>
      <c r="WW111" s="31"/>
      <c r="WX111" s="31"/>
      <c r="WY111" s="31"/>
      <c r="WZ111" s="31"/>
      <c r="XA111" s="31"/>
      <c r="XB111" s="31"/>
      <c r="XC111" s="31"/>
      <c r="XD111" s="31"/>
      <c r="XE111" s="31"/>
      <c r="XF111" s="31"/>
      <c r="XG111" s="31"/>
      <c r="XH111" s="31"/>
      <c r="XI111" s="31"/>
      <c r="XJ111" s="31"/>
      <c r="XK111" s="31"/>
      <c r="XL111" s="31"/>
      <c r="XM111" s="31"/>
      <c r="XN111" s="31"/>
      <c r="XO111" s="31"/>
      <c r="XP111" s="31"/>
      <c r="XQ111" s="31"/>
      <c r="XR111" s="31"/>
      <c r="XS111" s="31"/>
      <c r="XT111" s="31"/>
      <c r="XU111" s="31"/>
      <c r="XV111" s="31"/>
      <c r="XW111" s="31"/>
      <c r="XX111" s="31"/>
      <c r="XY111" s="31"/>
      <c r="XZ111" s="31"/>
      <c r="YA111" s="31"/>
      <c r="YB111" s="31"/>
      <c r="YC111" s="31"/>
      <c r="YD111" s="31"/>
      <c r="YE111" s="31"/>
      <c r="YF111" s="31"/>
      <c r="YG111" s="31"/>
      <c r="YH111" s="31"/>
      <c r="YI111" s="31"/>
      <c r="YJ111" s="31"/>
      <c r="YK111" s="31"/>
      <c r="YL111" s="31"/>
      <c r="YM111" s="31"/>
      <c r="YN111" s="31"/>
      <c r="YO111" s="31"/>
      <c r="YP111" s="31"/>
      <c r="YQ111" s="31"/>
      <c r="YR111" s="31"/>
      <c r="YS111" s="31"/>
      <c r="YT111" s="31"/>
      <c r="YU111" s="31"/>
      <c r="YV111" s="31"/>
      <c r="YW111" s="31"/>
      <c r="YX111" s="31"/>
      <c r="YY111" s="31"/>
      <c r="YZ111" s="31"/>
      <c r="ZA111" s="31"/>
      <c r="ZB111" s="31"/>
      <c r="ZC111" s="31"/>
      <c r="ZD111" s="31"/>
      <c r="ZE111" s="31"/>
      <c r="ZF111" s="31"/>
      <c r="ZG111" s="31"/>
      <c r="ZH111" s="31"/>
      <c r="ZI111" s="31"/>
      <c r="ZJ111" s="31"/>
      <c r="ZK111" s="31"/>
      <c r="ZL111" s="31"/>
      <c r="ZM111" s="31"/>
      <c r="ZN111" s="31"/>
      <c r="ZO111" s="31"/>
      <c r="ZP111" s="31"/>
      <c r="ZQ111" s="31"/>
      <c r="ZR111" s="31"/>
      <c r="ZS111" s="31"/>
      <c r="ZT111" s="31"/>
      <c r="ZU111" s="31"/>
      <c r="ZV111" s="31"/>
      <c r="ZW111" s="31"/>
      <c r="ZX111" s="31"/>
      <c r="ZY111" s="31"/>
      <c r="ZZ111" s="31"/>
      <c r="AAA111" s="31"/>
      <c r="AAB111" s="31"/>
      <c r="AAC111" s="31"/>
      <c r="AAD111" s="31"/>
      <c r="AAE111" s="31"/>
      <c r="AAF111" s="31"/>
      <c r="AAG111" s="31"/>
      <c r="AAH111" s="31"/>
      <c r="AAI111" s="31"/>
      <c r="AAJ111" s="31"/>
      <c r="AAK111" s="31"/>
      <c r="AAL111" s="31"/>
      <c r="AAM111" s="31"/>
      <c r="AAN111" s="31"/>
      <c r="AAO111" s="31"/>
      <c r="AAP111" s="31"/>
      <c r="AAQ111" s="31"/>
      <c r="AAR111" s="31"/>
      <c r="AAS111" s="31"/>
      <c r="AAT111" s="31"/>
      <c r="AAU111" s="31"/>
      <c r="AAV111" s="31"/>
      <c r="AAW111" s="31"/>
      <c r="AAX111" s="31"/>
      <c r="AAY111" s="31"/>
      <c r="AAZ111" s="31"/>
      <c r="ABA111" s="31"/>
      <c r="ABB111" s="31"/>
      <c r="ABC111" s="31"/>
      <c r="ABD111" s="31"/>
      <c r="ABE111" s="31"/>
      <c r="ABF111" s="31"/>
      <c r="ABG111" s="31"/>
      <c r="ABH111" s="31"/>
      <c r="ABI111" s="31"/>
      <c r="ABJ111" s="31"/>
      <c r="ABK111" s="31"/>
      <c r="ABL111" s="31"/>
      <c r="ABM111" s="31"/>
      <c r="ABN111" s="31"/>
      <c r="ABO111" s="31"/>
      <c r="ABP111" s="31"/>
      <c r="ABQ111" s="31"/>
      <c r="ABR111" s="31"/>
      <c r="ABS111" s="31"/>
      <c r="ABT111" s="31"/>
      <c r="ABU111" s="31"/>
      <c r="ABV111" s="31"/>
      <c r="ABW111" s="31"/>
      <c r="ABX111" s="31"/>
      <c r="ABY111" s="31"/>
      <c r="ABZ111" s="31"/>
      <c r="ACA111" s="31"/>
      <c r="ACB111" s="31"/>
      <c r="ACC111" s="31"/>
      <c r="ACD111" s="31"/>
      <c r="ACE111" s="31"/>
      <c r="ACF111" s="31"/>
      <c r="ACG111" s="31"/>
      <c r="ACH111" s="31"/>
      <c r="ACI111" s="31"/>
      <c r="ACJ111" s="31"/>
      <c r="ACK111" s="31"/>
      <c r="ACL111" s="31"/>
      <c r="ACM111" s="31"/>
      <c r="ACN111" s="31"/>
      <c r="ACO111" s="31"/>
      <c r="ACP111" s="31"/>
      <c r="ACQ111" s="31"/>
      <c r="ACR111" s="31"/>
      <c r="ACS111" s="31"/>
      <c r="ACT111" s="31"/>
      <c r="ACU111" s="31"/>
      <c r="ACV111" s="31"/>
      <c r="ACW111" s="31"/>
      <c r="ACX111" s="31"/>
      <c r="ACY111" s="31"/>
      <c r="ACZ111" s="31"/>
      <c r="ADA111" s="31"/>
      <c r="ADB111" s="31"/>
      <c r="ADC111" s="31"/>
      <c r="ADD111" s="31"/>
      <c r="ADE111" s="31"/>
      <c r="ADF111" s="31"/>
      <c r="ADG111" s="31"/>
      <c r="ADH111" s="31"/>
      <c r="ADI111" s="31"/>
      <c r="ADJ111" s="31"/>
      <c r="ADK111" s="31"/>
      <c r="ADL111" s="31"/>
      <c r="ADM111" s="31"/>
      <c r="ADN111" s="31"/>
      <c r="ADO111" s="31"/>
      <c r="ADP111" s="31"/>
      <c r="ADQ111" s="31"/>
      <c r="ADR111" s="31"/>
      <c r="ADS111" s="31"/>
      <c r="ADT111" s="31"/>
      <c r="ADU111" s="31"/>
      <c r="ADV111" s="31"/>
      <c r="ADW111" s="31"/>
      <c r="ADX111" s="31"/>
      <c r="ADY111" s="31"/>
      <c r="ADZ111" s="31"/>
      <c r="AEA111" s="31"/>
      <c r="AEB111" s="31"/>
      <c r="AEC111" s="31"/>
      <c r="AED111" s="31"/>
      <c r="AEE111" s="31"/>
      <c r="AEF111" s="31"/>
      <c r="AEG111" s="31"/>
      <c r="AEH111" s="31"/>
      <c r="AEI111" s="31"/>
      <c r="AEJ111" s="31"/>
      <c r="AEK111" s="31"/>
      <c r="AEL111" s="31"/>
      <c r="AEM111" s="31"/>
      <c r="AEN111" s="31"/>
      <c r="AEO111" s="31"/>
      <c r="AEP111" s="31"/>
      <c r="AEQ111" s="31"/>
      <c r="AER111" s="31"/>
      <c r="AES111" s="31"/>
      <c r="AET111" s="31"/>
      <c r="AEU111" s="31"/>
      <c r="AEV111" s="31"/>
      <c r="AEW111" s="31"/>
      <c r="AEX111" s="31"/>
      <c r="AEY111" s="31"/>
      <c r="AEZ111" s="31"/>
      <c r="AFA111" s="31"/>
      <c r="AFB111" s="31"/>
      <c r="AFC111" s="31"/>
      <c r="AFD111" s="31"/>
      <c r="AFE111" s="31"/>
      <c r="AFF111" s="31"/>
      <c r="AFG111" s="31"/>
      <c r="AFH111" s="31"/>
      <c r="AFI111" s="31"/>
      <c r="AFJ111" s="31"/>
      <c r="AFK111" s="31"/>
      <c r="AFL111" s="31"/>
      <c r="AFM111" s="31"/>
      <c r="AFN111" s="31"/>
      <c r="AFO111" s="31"/>
      <c r="AFP111" s="31"/>
      <c r="AFQ111" s="31"/>
      <c r="AFR111" s="31"/>
      <c r="AFS111" s="31"/>
      <c r="AFT111" s="31"/>
      <c r="AFU111" s="31"/>
      <c r="AFV111" s="31"/>
      <c r="AFW111" s="31"/>
      <c r="AFX111" s="31"/>
      <c r="AFY111" s="31"/>
      <c r="AFZ111" s="31"/>
      <c r="AGA111" s="31"/>
      <c r="AGB111" s="31"/>
      <c r="AGC111" s="31"/>
      <c r="AGD111" s="31"/>
      <c r="AGE111" s="31"/>
      <c r="AGF111" s="31"/>
      <c r="AGG111" s="31"/>
      <c r="AGH111" s="31"/>
      <c r="AGI111" s="31"/>
      <c r="AGJ111" s="31"/>
      <c r="AGK111" s="31"/>
      <c r="AGL111" s="31"/>
      <c r="AGM111" s="31"/>
      <c r="AGN111" s="31"/>
      <c r="AGO111" s="31"/>
      <c r="AGP111" s="31"/>
      <c r="AGQ111" s="31"/>
      <c r="AGR111" s="31"/>
      <c r="AGS111" s="31"/>
      <c r="AGT111" s="31"/>
      <c r="AGU111" s="31"/>
      <c r="AGV111" s="31"/>
      <c r="AGW111" s="31"/>
      <c r="AGX111" s="31"/>
      <c r="AGY111" s="31"/>
      <c r="AGZ111" s="31"/>
      <c r="AHA111" s="31"/>
      <c r="AHB111" s="31"/>
      <c r="AHC111" s="31"/>
      <c r="AHD111" s="31"/>
      <c r="AHE111" s="31"/>
      <c r="AHF111" s="31"/>
      <c r="AHG111" s="31"/>
      <c r="AHH111" s="31"/>
      <c r="AHI111" s="31"/>
      <c r="AHJ111" s="31"/>
      <c r="AHK111" s="31"/>
      <c r="AHL111" s="31"/>
      <c r="AHM111" s="31"/>
      <c r="AHN111" s="31"/>
      <c r="AHO111" s="31"/>
      <c r="AHP111" s="31"/>
      <c r="AHQ111" s="31"/>
      <c r="AHR111" s="31"/>
      <c r="AHS111" s="31"/>
      <c r="AHT111" s="31"/>
      <c r="AHU111" s="31"/>
      <c r="AHV111" s="31"/>
      <c r="AHW111" s="31"/>
      <c r="AHX111" s="31"/>
      <c r="AHY111" s="31"/>
      <c r="AHZ111" s="31"/>
      <c r="AIA111" s="31"/>
      <c r="AIB111" s="31"/>
      <c r="AIC111" s="31"/>
      <c r="AID111" s="31"/>
      <c r="AIE111" s="31"/>
      <c r="AIF111" s="31"/>
      <c r="AIG111" s="31"/>
      <c r="AIH111" s="31"/>
      <c r="AII111" s="31"/>
      <c r="AIJ111" s="31"/>
      <c r="AIK111" s="31"/>
      <c r="AIL111" s="31"/>
      <c r="AIM111" s="31"/>
      <c r="AIN111" s="31"/>
      <c r="AIO111" s="31"/>
      <c r="AIP111" s="31"/>
      <c r="AIQ111" s="31"/>
      <c r="AIR111" s="31"/>
      <c r="AIS111" s="31"/>
      <c r="AIT111" s="31"/>
      <c r="AIU111" s="31"/>
      <c r="AIV111" s="31"/>
      <c r="AIW111" s="31"/>
      <c r="AIX111" s="31"/>
      <c r="AIY111" s="31"/>
      <c r="AIZ111" s="31"/>
      <c r="AJA111" s="31"/>
      <c r="AJB111" s="31"/>
      <c r="AJC111" s="31"/>
      <c r="AJD111" s="31"/>
      <c r="AJE111" s="31"/>
      <c r="AJF111" s="31"/>
      <c r="AJG111" s="31"/>
      <c r="AJH111" s="31"/>
      <c r="AJI111" s="31"/>
      <c r="AJJ111" s="31"/>
      <c r="AJK111" s="31"/>
      <c r="AJL111" s="31"/>
      <c r="AJM111" s="31"/>
      <c r="AJN111" s="31"/>
      <c r="AJO111" s="31"/>
      <c r="AJP111" s="31"/>
      <c r="AJQ111" s="31"/>
      <c r="AJR111" s="31"/>
      <c r="AJS111" s="31"/>
      <c r="AJT111" s="31"/>
      <c r="AJU111" s="31"/>
      <c r="AJV111" s="31"/>
      <c r="AJW111" s="31"/>
      <c r="AJX111" s="31"/>
      <c r="AJY111" s="31"/>
      <c r="AJZ111" s="31"/>
      <c r="AKA111" s="31"/>
      <c r="AKB111" s="31"/>
      <c r="AKC111" s="31"/>
      <c r="AKD111" s="31"/>
      <c r="AKE111" s="31"/>
      <c r="AKF111" s="31"/>
      <c r="AKG111" s="31"/>
      <c r="AKH111" s="31"/>
      <c r="AKI111" s="31"/>
      <c r="AKJ111" s="31"/>
      <c r="AKK111" s="31"/>
      <c r="AKL111" s="31"/>
      <c r="AKM111" s="31"/>
      <c r="AKN111" s="31"/>
      <c r="AKO111" s="31"/>
      <c r="AKP111" s="31"/>
      <c r="AKQ111" s="31"/>
      <c r="AKR111" s="31"/>
      <c r="AKS111" s="31"/>
      <c r="AKT111" s="31"/>
      <c r="AKU111" s="31"/>
      <c r="AKV111" s="31"/>
      <c r="AKW111" s="31"/>
      <c r="AKX111" s="31"/>
      <c r="AKY111" s="31"/>
      <c r="AKZ111" s="31"/>
      <c r="ALA111" s="31"/>
      <c r="ALB111" s="31"/>
      <c r="ALC111" s="31"/>
      <c r="ALD111" s="31"/>
      <c r="ALE111" s="31"/>
      <c r="ALF111" s="31"/>
      <c r="ALG111" s="31"/>
      <c r="ALH111" s="31"/>
      <c r="ALI111" s="31"/>
      <c r="ALJ111" s="31"/>
      <c r="ALK111" s="31"/>
      <c r="ALL111" s="31"/>
      <c r="ALM111" s="31"/>
      <c r="ALN111" s="31"/>
      <c r="ALO111" s="31"/>
      <c r="ALP111" s="31"/>
      <c r="ALQ111" s="31"/>
      <c r="ALR111" s="31"/>
      <c r="ALS111" s="31"/>
      <c r="ALT111" s="31"/>
      <c r="ALU111" s="31"/>
      <c r="ALV111" s="31"/>
      <c r="ALW111" s="31"/>
      <c r="ALX111" s="31"/>
      <c r="ALY111" s="31"/>
      <c r="ALZ111" s="31"/>
      <c r="AMA111" s="31"/>
      <c r="AMB111" s="31"/>
      <c r="AMC111" s="31"/>
      <c r="AMD111" s="31"/>
      <c r="AME111" s="31"/>
      <c r="AMF111" s="31"/>
      <c r="AMG111" s="31"/>
      <c r="AMH111" s="31"/>
      <c r="AMI111" s="31"/>
      <c r="AMJ111" s="31"/>
      <c r="AMK111" s="31"/>
      <c r="AML111" s="31"/>
      <c r="AMM111" s="31"/>
      <c r="AMN111" s="31"/>
      <c r="AMO111" s="31"/>
      <c r="AMP111" s="31"/>
      <c r="AMQ111" s="31"/>
      <c r="AMR111" s="31"/>
      <c r="AMS111" s="31"/>
      <c r="AMT111" s="31"/>
      <c r="AMU111" s="31"/>
      <c r="AMV111" s="31"/>
      <c r="AMW111" s="31"/>
      <c r="AMX111" s="31"/>
      <c r="AMY111" s="31"/>
      <c r="AMZ111" s="31"/>
      <c r="ANA111" s="31"/>
      <c r="ANB111" s="31"/>
      <c r="ANC111" s="31"/>
      <c r="AND111" s="31"/>
      <c r="ANE111" s="31"/>
      <c r="ANF111" s="31"/>
      <c r="ANG111" s="31"/>
      <c r="ANH111" s="31"/>
      <c r="ANI111" s="31"/>
      <c r="ANJ111" s="31"/>
      <c r="ANK111" s="31"/>
      <c r="ANL111" s="31"/>
      <c r="ANM111" s="31"/>
      <c r="ANN111" s="31"/>
      <c r="ANO111" s="31"/>
      <c r="ANP111" s="31"/>
      <c r="ANQ111" s="31"/>
      <c r="ANR111" s="31"/>
      <c r="ANS111" s="31"/>
      <c r="ANT111" s="31"/>
      <c r="ANU111" s="31"/>
      <c r="ANV111" s="31"/>
      <c r="ANW111" s="31"/>
      <c r="ANX111" s="31"/>
      <c r="ANY111" s="31"/>
      <c r="ANZ111" s="31"/>
      <c r="AOA111" s="31"/>
      <c r="AOB111" s="31"/>
      <c r="AOC111" s="31"/>
      <c r="AOD111" s="31"/>
      <c r="AOE111" s="31"/>
      <c r="AOF111" s="31"/>
      <c r="AOG111" s="31"/>
      <c r="AOH111" s="31"/>
      <c r="AOI111" s="31"/>
      <c r="AOJ111" s="31"/>
      <c r="AOK111" s="31"/>
      <c r="AOL111" s="31"/>
      <c r="AOM111" s="31"/>
      <c r="AON111" s="31"/>
      <c r="AOO111" s="31"/>
      <c r="AOP111" s="31"/>
      <c r="AOQ111" s="31"/>
      <c r="AOR111" s="31"/>
      <c r="AOS111" s="31"/>
      <c r="AOT111" s="31"/>
      <c r="AOU111" s="31"/>
      <c r="AOV111" s="31"/>
      <c r="AOW111" s="31"/>
      <c r="AOX111" s="31"/>
      <c r="AOY111" s="31"/>
      <c r="AOZ111" s="31"/>
      <c r="APA111" s="31"/>
      <c r="APB111" s="31"/>
      <c r="APC111" s="31"/>
      <c r="APD111" s="31"/>
      <c r="APE111" s="31"/>
      <c r="APF111" s="31"/>
      <c r="APG111" s="31"/>
      <c r="APH111" s="31"/>
      <c r="API111" s="31"/>
      <c r="APJ111" s="31"/>
      <c r="APK111" s="31"/>
      <c r="APL111" s="31"/>
      <c r="APM111" s="31"/>
      <c r="APN111" s="31"/>
      <c r="APO111" s="31"/>
      <c r="APP111" s="31"/>
      <c r="APQ111" s="31"/>
      <c r="APR111" s="31"/>
      <c r="APS111" s="31"/>
      <c r="APT111" s="31"/>
      <c r="APU111" s="31"/>
      <c r="APV111" s="31"/>
      <c r="APW111" s="31"/>
      <c r="APX111" s="31"/>
      <c r="APY111" s="31"/>
      <c r="APZ111" s="31"/>
      <c r="AQA111" s="31"/>
      <c r="AQB111" s="31"/>
      <c r="AQC111" s="31"/>
      <c r="AQD111" s="31"/>
      <c r="AQE111" s="31"/>
      <c r="AQF111" s="31"/>
      <c r="AQG111" s="31"/>
      <c r="AQH111" s="31"/>
      <c r="AQI111" s="31"/>
      <c r="AQJ111" s="31"/>
      <c r="AQK111" s="31"/>
      <c r="AQL111" s="31"/>
      <c r="AQM111" s="31"/>
      <c r="AQN111" s="31"/>
      <c r="AQO111" s="31"/>
      <c r="AQP111" s="31"/>
      <c r="AQQ111" s="31"/>
      <c r="AQR111" s="31"/>
      <c r="AQS111" s="31"/>
      <c r="AQT111" s="31"/>
      <c r="AQU111" s="31"/>
      <c r="AQV111" s="31"/>
      <c r="AQW111" s="31"/>
      <c r="AQX111" s="31"/>
      <c r="AQY111" s="31"/>
      <c r="AQZ111" s="31"/>
      <c r="ARA111" s="31"/>
      <c r="ARB111" s="31"/>
      <c r="ARC111" s="31"/>
      <c r="ARD111" s="31"/>
      <c r="ARE111" s="31"/>
      <c r="ARF111" s="31"/>
      <c r="ARG111" s="31"/>
      <c r="ARH111" s="31"/>
      <c r="ARI111" s="31"/>
      <c r="ARJ111" s="31"/>
      <c r="ARK111" s="31"/>
      <c r="ARL111" s="31"/>
      <c r="ARM111" s="31"/>
      <c r="ARN111" s="31"/>
      <c r="ARO111" s="31"/>
      <c r="ARP111" s="31"/>
      <c r="ARQ111" s="31"/>
      <c r="ARR111" s="31"/>
      <c r="ARS111" s="31"/>
      <c r="ART111" s="31"/>
      <c r="ARU111" s="31"/>
      <c r="ARV111" s="31"/>
      <c r="ARW111" s="31"/>
      <c r="ARX111" s="31"/>
      <c r="ARY111" s="31"/>
      <c r="ARZ111" s="31"/>
      <c r="ASA111" s="31"/>
      <c r="ASB111" s="31"/>
      <c r="ASC111" s="31"/>
      <c r="ASD111" s="31"/>
      <c r="ASE111" s="31"/>
      <c r="ASF111" s="31"/>
      <c r="ASG111" s="31"/>
      <c r="ASH111" s="31"/>
      <c r="ASI111" s="31"/>
      <c r="ASJ111" s="31"/>
      <c r="ASK111" s="31"/>
      <c r="ASL111" s="31"/>
      <c r="ASM111" s="31"/>
      <c r="ASN111" s="31"/>
      <c r="ASO111" s="31"/>
      <c r="ASP111" s="31"/>
      <c r="ASQ111" s="31"/>
      <c r="ASR111" s="31"/>
      <c r="ASS111" s="31"/>
      <c r="AST111" s="31"/>
      <c r="ASU111" s="31"/>
      <c r="ASV111" s="31"/>
      <c r="ASW111" s="31"/>
      <c r="ASX111" s="31"/>
      <c r="ASY111" s="31"/>
      <c r="ASZ111" s="31"/>
      <c r="ATA111" s="31"/>
      <c r="ATB111" s="31"/>
      <c r="ATC111" s="31"/>
      <c r="ATD111" s="31"/>
      <c r="ATE111" s="31"/>
      <c r="ATF111" s="31"/>
      <c r="ATG111" s="31"/>
      <c r="ATH111" s="31"/>
      <c r="ATI111" s="31"/>
      <c r="ATJ111" s="31"/>
      <c r="ATK111" s="31"/>
      <c r="ATL111" s="31"/>
      <c r="ATM111" s="31"/>
      <c r="ATN111" s="31"/>
      <c r="ATO111" s="31"/>
      <c r="ATP111" s="31"/>
      <c r="ATQ111" s="31"/>
      <c r="ATR111" s="31"/>
      <c r="ATS111" s="31"/>
      <c r="ATT111" s="31"/>
      <c r="ATU111" s="31"/>
      <c r="ATV111" s="31"/>
      <c r="ATW111" s="31"/>
      <c r="ATX111" s="31"/>
      <c r="ATY111" s="31"/>
      <c r="ATZ111" s="31"/>
      <c r="AUA111" s="31"/>
      <c r="AUB111" s="31"/>
      <c r="AUC111" s="31"/>
      <c r="AUD111" s="31"/>
      <c r="AUE111" s="31"/>
      <c r="AUF111" s="31"/>
      <c r="AUG111" s="31"/>
      <c r="AUH111" s="31"/>
      <c r="AUI111" s="31"/>
      <c r="AUJ111" s="31"/>
      <c r="AUK111" s="31"/>
      <c r="AUL111" s="31"/>
      <c r="AUM111" s="31"/>
      <c r="AUN111" s="31"/>
      <c r="AUO111" s="31"/>
      <c r="AUP111" s="31"/>
      <c r="AUQ111" s="31"/>
      <c r="AUR111" s="31"/>
      <c r="AUS111" s="31"/>
      <c r="AUT111" s="31"/>
      <c r="AUU111" s="31"/>
      <c r="AUV111" s="31"/>
      <c r="AUW111" s="31"/>
      <c r="AUX111" s="31"/>
      <c r="AUY111" s="31"/>
      <c r="AUZ111" s="31"/>
      <c r="AVA111" s="31"/>
      <c r="AVB111" s="31"/>
      <c r="AVC111" s="31"/>
      <c r="AVD111" s="31"/>
      <c r="AVE111" s="31"/>
      <c r="AVF111" s="31"/>
      <c r="AVG111" s="31"/>
      <c r="AVH111" s="31"/>
      <c r="AVI111" s="31"/>
      <c r="AVJ111" s="31"/>
      <c r="AVK111" s="31"/>
      <c r="AVL111" s="31"/>
      <c r="AVM111" s="31"/>
      <c r="AVN111" s="31"/>
      <c r="AVO111" s="31"/>
      <c r="AVP111" s="31"/>
      <c r="AVQ111" s="31"/>
      <c r="AVR111" s="31"/>
      <c r="AVS111" s="31"/>
      <c r="AVT111" s="31"/>
      <c r="AVU111" s="31"/>
      <c r="AVV111" s="31"/>
      <c r="AVW111" s="31"/>
      <c r="AVX111" s="31"/>
      <c r="AVY111" s="31"/>
      <c r="AVZ111" s="31"/>
      <c r="AWA111" s="31"/>
      <c r="AWB111" s="31"/>
      <c r="AWC111" s="31"/>
      <c r="AWD111" s="31"/>
      <c r="AWE111" s="31"/>
      <c r="AWF111" s="31"/>
      <c r="AWG111" s="31"/>
      <c r="AWH111" s="31"/>
      <c r="AWI111" s="31"/>
      <c r="AWJ111" s="31"/>
      <c r="AWK111" s="31"/>
      <c r="AWL111" s="31"/>
      <c r="AWM111" s="31"/>
      <c r="AWN111" s="31"/>
      <c r="AWO111" s="31"/>
      <c r="AWP111" s="31"/>
      <c r="AWQ111" s="31"/>
      <c r="AWR111" s="31"/>
      <c r="AWS111" s="31"/>
      <c r="AWT111" s="31"/>
      <c r="AWU111" s="31"/>
      <c r="AWV111" s="31"/>
      <c r="AWW111" s="31"/>
      <c r="AWX111" s="31"/>
      <c r="AWY111" s="31"/>
      <c r="AWZ111" s="31"/>
      <c r="AXA111" s="31"/>
      <c r="AXB111" s="31"/>
      <c r="AXC111" s="31"/>
      <c r="AXD111" s="31"/>
      <c r="AXE111" s="31"/>
      <c r="AXF111" s="31"/>
      <c r="AXG111" s="31"/>
      <c r="AXH111" s="31"/>
      <c r="AXI111" s="31"/>
      <c r="AXJ111" s="31"/>
      <c r="AXK111" s="31"/>
      <c r="AXL111" s="31"/>
      <c r="AXM111" s="31"/>
      <c r="AXN111" s="31"/>
      <c r="AXO111" s="31"/>
      <c r="AXP111" s="31"/>
      <c r="AXQ111" s="31"/>
      <c r="AXR111" s="31"/>
      <c r="AXS111" s="31"/>
      <c r="AXT111" s="31"/>
      <c r="AXU111" s="31"/>
      <c r="AXV111" s="31"/>
      <c r="AXW111" s="31"/>
      <c r="AXX111" s="31"/>
      <c r="AXY111" s="31"/>
      <c r="AXZ111" s="31"/>
      <c r="AYA111" s="31"/>
      <c r="AYB111" s="31"/>
      <c r="AYC111" s="31"/>
      <c r="AYD111" s="31"/>
      <c r="AYE111" s="31"/>
      <c r="AYF111" s="31"/>
      <c r="AYG111" s="31"/>
      <c r="AYH111" s="31"/>
      <c r="AYI111" s="31"/>
      <c r="AYJ111" s="31"/>
      <c r="AYK111" s="31"/>
      <c r="AYL111" s="31"/>
      <c r="AYM111" s="31"/>
      <c r="AYN111" s="31"/>
      <c r="AYO111" s="31"/>
      <c r="AYP111" s="31"/>
      <c r="AYQ111" s="31"/>
      <c r="AYR111" s="31"/>
      <c r="AYS111" s="31"/>
      <c r="AYT111" s="31"/>
      <c r="AYU111" s="31"/>
      <c r="AYV111" s="31"/>
      <c r="AYW111" s="31"/>
      <c r="AYX111" s="31"/>
      <c r="AYY111" s="31"/>
      <c r="AYZ111" s="31"/>
      <c r="AZA111" s="31"/>
      <c r="AZB111" s="31"/>
      <c r="AZC111" s="31"/>
      <c r="AZD111" s="31"/>
      <c r="AZE111" s="31"/>
      <c r="AZF111" s="31"/>
      <c r="AZG111" s="31"/>
      <c r="AZH111" s="31"/>
      <c r="AZI111" s="31"/>
      <c r="AZJ111" s="31"/>
      <c r="AZK111" s="31"/>
      <c r="AZL111" s="31"/>
      <c r="AZM111" s="31"/>
      <c r="AZN111" s="31"/>
      <c r="AZO111" s="31"/>
      <c r="AZP111" s="31"/>
      <c r="AZQ111" s="31"/>
      <c r="AZR111" s="31"/>
      <c r="AZS111" s="31"/>
      <c r="AZT111" s="31"/>
      <c r="AZU111" s="31"/>
      <c r="AZV111" s="31"/>
      <c r="AZW111" s="31"/>
      <c r="AZX111" s="31"/>
      <c r="AZY111" s="31"/>
      <c r="AZZ111" s="31"/>
      <c r="BAA111" s="31"/>
      <c r="BAB111" s="31"/>
      <c r="BAC111" s="31"/>
      <c r="BAD111" s="31"/>
      <c r="BAE111" s="31"/>
      <c r="BAF111" s="31"/>
      <c r="BAG111" s="31"/>
      <c r="BAH111" s="31"/>
      <c r="BAI111" s="31"/>
      <c r="BAJ111" s="31"/>
      <c r="BAK111" s="31"/>
      <c r="BAL111" s="31"/>
      <c r="BAM111" s="31"/>
      <c r="BAN111" s="31"/>
      <c r="BAO111" s="31"/>
      <c r="BAP111" s="31"/>
      <c r="BAQ111" s="31"/>
      <c r="BAR111" s="31"/>
      <c r="BAS111" s="31"/>
      <c r="BAT111" s="31"/>
      <c r="BAU111" s="31"/>
      <c r="BAV111" s="31"/>
      <c r="BAW111" s="31"/>
      <c r="BAX111" s="31"/>
      <c r="BAY111" s="31"/>
      <c r="BAZ111" s="31"/>
      <c r="BBA111" s="31"/>
      <c r="BBB111" s="31"/>
      <c r="BBC111" s="31"/>
      <c r="BBD111" s="31"/>
      <c r="BBE111" s="31"/>
      <c r="BBF111" s="31"/>
      <c r="BBG111" s="31"/>
      <c r="BBH111" s="31"/>
      <c r="BBI111" s="31"/>
      <c r="BBJ111" s="31"/>
      <c r="BBK111" s="31"/>
      <c r="BBL111" s="31"/>
      <c r="BBM111" s="31"/>
      <c r="BBN111" s="31"/>
      <c r="BBO111" s="31"/>
      <c r="BBP111" s="31"/>
      <c r="BBQ111" s="31"/>
      <c r="BBR111" s="31"/>
      <c r="BBS111" s="31"/>
      <c r="BBT111" s="31"/>
      <c r="BBU111" s="31"/>
      <c r="BBV111" s="31"/>
      <c r="BBW111" s="31"/>
      <c r="BBX111" s="31"/>
      <c r="BBY111" s="31"/>
      <c r="BBZ111" s="31"/>
      <c r="BCA111" s="31"/>
      <c r="BCB111" s="31"/>
      <c r="BCC111" s="31"/>
      <c r="BCD111" s="31"/>
      <c r="BCE111" s="31"/>
      <c r="BCF111" s="31"/>
      <c r="BCG111" s="31"/>
      <c r="BCH111" s="31"/>
      <c r="BCI111" s="31"/>
      <c r="BCJ111" s="31"/>
      <c r="BCK111" s="31"/>
      <c r="BCL111" s="31"/>
      <c r="BCM111" s="31"/>
      <c r="BCN111" s="31"/>
      <c r="BCO111" s="31"/>
      <c r="BCP111" s="31"/>
      <c r="BCQ111" s="31"/>
      <c r="BCR111" s="31"/>
      <c r="BCS111" s="31"/>
      <c r="BCT111" s="31"/>
      <c r="BCU111" s="31"/>
      <c r="BCV111" s="31"/>
      <c r="BCW111" s="31"/>
      <c r="BCX111" s="31"/>
      <c r="BCY111" s="31"/>
      <c r="BCZ111" s="31"/>
      <c r="BDA111" s="31"/>
      <c r="BDB111" s="31"/>
      <c r="BDC111" s="31"/>
      <c r="BDD111" s="31"/>
      <c r="BDE111" s="31"/>
      <c r="BDF111" s="31"/>
      <c r="BDG111" s="31"/>
      <c r="BDH111" s="31"/>
      <c r="BDI111" s="31"/>
      <c r="BDJ111" s="31"/>
      <c r="BDK111" s="31"/>
      <c r="BDL111" s="31"/>
      <c r="BDM111" s="31"/>
      <c r="BDN111" s="31"/>
      <c r="BDO111" s="31"/>
      <c r="BDP111" s="31"/>
      <c r="BDQ111" s="31"/>
      <c r="BDR111" s="31"/>
      <c r="BDS111" s="31"/>
      <c r="BDT111" s="31"/>
      <c r="BDU111" s="31"/>
      <c r="BDV111" s="31"/>
      <c r="BDW111" s="31"/>
      <c r="BDX111" s="31"/>
      <c r="BDY111" s="31"/>
      <c r="BDZ111" s="31"/>
      <c r="BEA111" s="31"/>
      <c r="BEB111" s="31"/>
      <c r="BEC111" s="31"/>
      <c r="BED111" s="31"/>
      <c r="BEE111" s="31"/>
      <c r="BEF111" s="31"/>
      <c r="BEG111" s="31"/>
      <c r="BEH111" s="31"/>
      <c r="BEI111" s="31"/>
      <c r="BEJ111" s="31"/>
      <c r="BEK111" s="31"/>
      <c r="BEL111" s="31"/>
      <c r="BEM111" s="31"/>
      <c r="BEN111" s="31"/>
      <c r="BEO111" s="31"/>
      <c r="BEP111" s="31"/>
      <c r="BEQ111" s="31"/>
      <c r="BER111" s="31"/>
      <c r="BES111" s="31"/>
      <c r="BET111" s="31"/>
      <c r="BEU111" s="31"/>
      <c r="BEV111" s="31"/>
      <c r="BEW111" s="31"/>
      <c r="BEX111" s="31"/>
      <c r="BEY111" s="31"/>
      <c r="BEZ111" s="31"/>
      <c r="BFA111" s="31"/>
      <c r="BFB111" s="31"/>
      <c r="BFC111" s="31"/>
      <c r="BFD111" s="31"/>
      <c r="BFE111" s="31"/>
      <c r="BFF111" s="31"/>
      <c r="BFG111" s="31"/>
      <c r="BFH111" s="31"/>
      <c r="BFI111" s="31"/>
      <c r="BFJ111" s="31"/>
      <c r="BFK111" s="31"/>
      <c r="BFL111" s="31"/>
      <c r="BFM111" s="31"/>
      <c r="BFN111" s="31"/>
      <c r="BFO111" s="31"/>
      <c r="BFP111" s="31"/>
      <c r="BFQ111" s="31"/>
      <c r="BFR111" s="31"/>
      <c r="BFS111" s="31"/>
      <c r="BFT111" s="31"/>
      <c r="BFU111" s="31"/>
      <c r="BFV111" s="31"/>
      <c r="BFW111" s="31"/>
      <c r="BFX111" s="31"/>
      <c r="BFY111" s="31"/>
      <c r="BFZ111" s="31"/>
      <c r="BGA111" s="31"/>
      <c r="BGB111" s="31"/>
      <c r="BGC111" s="31"/>
      <c r="BGD111" s="31"/>
      <c r="BGE111" s="31"/>
      <c r="BGF111" s="31"/>
      <c r="BGG111" s="31"/>
      <c r="BGH111" s="31"/>
      <c r="BGI111" s="31"/>
      <c r="BGJ111" s="31"/>
      <c r="BGK111" s="31"/>
      <c r="BGL111" s="31"/>
      <c r="BGM111" s="31"/>
      <c r="BGN111" s="31"/>
      <c r="BGO111" s="31"/>
      <c r="BGP111" s="31"/>
      <c r="BGQ111" s="31"/>
      <c r="BGR111" s="31"/>
      <c r="BGS111" s="31"/>
      <c r="BGT111" s="31"/>
      <c r="BGU111" s="31"/>
      <c r="BGV111" s="31"/>
      <c r="BGW111" s="31"/>
      <c r="BGX111" s="31"/>
      <c r="BGY111" s="31"/>
      <c r="BGZ111" s="31"/>
      <c r="BHA111" s="31"/>
      <c r="BHB111" s="31"/>
      <c r="BHC111" s="31"/>
      <c r="BHD111" s="31"/>
      <c r="BHE111" s="31"/>
      <c r="BHF111" s="31"/>
      <c r="BHG111" s="31"/>
      <c r="BHH111" s="31"/>
      <c r="BHI111" s="31"/>
      <c r="BHJ111" s="31"/>
      <c r="BHK111" s="31"/>
      <c r="BHL111" s="31"/>
      <c r="BHM111" s="31"/>
      <c r="BHN111" s="31"/>
      <c r="BHO111" s="31"/>
      <c r="BHP111" s="31"/>
      <c r="BHQ111" s="31"/>
      <c r="BHR111" s="31"/>
      <c r="BHS111" s="31"/>
      <c r="BHT111" s="31"/>
      <c r="BHU111" s="31"/>
      <c r="BHV111" s="31"/>
      <c r="BHW111" s="31"/>
      <c r="BHX111" s="31"/>
      <c r="BHY111" s="31"/>
      <c r="BHZ111" s="31"/>
      <c r="BIA111" s="31"/>
      <c r="BIB111" s="31"/>
      <c r="BIC111" s="31"/>
      <c r="BID111" s="31"/>
      <c r="BIE111" s="31"/>
      <c r="BIF111" s="31"/>
      <c r="BIG111" s="31"/>
      <c r="BIH111" s="31"/>
      <c r="BII111" s="31"/>
      <c r="BIJ111" s="31"/>
      <c r="BIK111" s="31"/>
      <c r="BIL111" s="31"/>
      <c r="BIM111" s="31"/>
      <c r="BIN111" s="31"/>
      <c r="BIO111" s="31"/>
      <c r="BIP111" s="31"/>
      <c r="BIQ111" s="31"/>
      <c r="BIR111" s="31"/>
      <c r="BIS111" s="31"/>
      <c r="BIT111" s="31"/>
      <c r="BIU111" s="31"/>
      <c r="BIV111" s="31"/>
      <c r="BIW111" s="31"/>
      <c r="BIX111" s="31"/>
      <c r="BIY111" s="31"/>
      <c r="BIZ111" s="31"/>
      <c r="BJA111" s="31"/>
      <c r="BJB111" s="31"/>
      <c r="BJC111" s="31"/>
      <c r="BJD111" s="31"/>
      <c r="BJE111" s="31"/>
      <c r="BJF111" s="31"/>
      <c r="BJG111" s="31"/>
      <c r="BJH111" s="31"/>
      <c r="BJI111" s="31"/>
      <c r="BJJ111" s="31"/>
      <c r="BJK111" s="31"/>
      <c r="BJL111" s="31"/>
      <c r="BJM111" s="31"/>
      <c r="BJN111" s="31"/>
      <c r="BJO111" s="31"/>
      <c r="BJP111" s="31"/>
      <c r="BJQ111" s="31"/>
      <c r="BJR111" s="31"/>
      <c r="BJS111" s="31"/>
      <c r="BJT111" s="31"/>
      <c r="BJU111" s="31"/>
      <c r="BJV111" s="31"/>
      <c r="BJW111" s="31"/>
      <c r="BJX111" s="31"/>
      <c r="BJY111" s="31"/>
      <c r="BJZ111" s="31"/>
      <c r="BKA111" s="31"/>
      <c r="BKB111" s="31"/>
      <c r="BKC111" s="31"/>
      <c r="BKD111" s="31"/>
      <c r="BKE111" s="31"/>
      <c r="BKF111" s="31"/>
      <c r="BKG111" s="31"/>
      <c r="BKH111" s="31"/>
      <c r="BKI111" s="31"/>
      <c r="BKJ111" s="31"/>
      <c r="BKK111" s="31"/>
      <c r="BKL111" s="31"/>
      <c r="BKM111" s="31"/>
      <c r="BKN111" s="31"/>
      <c r="BKO111" s="31"/>
      <c r="BKP111" s="31"/>
      <c r="BKQ111" s="31"/>
      <c r="BKR111" s="31"/>
      <c r="BKS111" s="31"/>
      <c r="BKT111" s="31"/>
      <c r="BKU111" s="31"/>
      <c r="BKV111" s="31"/>
      <c r="BKW111" s="31"/>
      <c r="BKX111" s="31"/>
      <c r="BKY111" s="31"/>
      <c r="BKZ111" s="31"/>
      <c r="BLA111" s="31"/>
      <c r="BLB111" s="31"/>
      <c r="BLC111" s="31"/>
      <c r="BLD111" s="31"/>
      <c r="BLE111" s="31"/>
      <c r="BLF111" s="31"/>
      <c r="BLG111" s="31"/>
      <c r="BLH111" s="31"/>
      <c r="BLI111" s="31"/>
      <c r="BLJ111" s="31"/>
      <c r="BLK111" s="31"/>
      <c r="BLL111" s="31"/>
      <c r="BLM111" s="31"/>
      <c r="BLN111" s="31"/>
      <c r="BLO111" s="31"/>
      <c r="BLP111" s="31"/>
      <c r="BLQ111" s="31"/>
      <c r="BLR111" s="31"/>
      <c r="BLS111" s="31"/>
      <c r="BLT111" s="31"/>
      <c r="BLU111" s="31"/>
      <c r="BLV111" s="31"/>
      <c r="BLW111" s="31"/>
      <c r="BLX111" s="31"/>
      <c r="BLY111" s="31"/>
      <c r="BLZ111" s="31"/>
      <c r="BMA111" s="31"/>
      <c r="BMB111" s="31"/>
      <c r="BMC111" s="31"/>
      <c r="BMD111" s="31"/>
      <c r="BME111" s="31"/>
      <c r="BMF111" s="31"/>
      <c r="BMG111" s="31"/>
      <c r="BMH111" s="31"/>
      <c r="BMI111" s="31"/>
      <c r="BMJ111" s="31"/>
      <c r="BMK111" s="31"/>
      <c r="BML111" s="31"/>
      <c r="BMM111" s="31"/>
      <c r="BMN111" s="31"/>
      <c r="BMO111" s="31"/>
      <c r="BMP111" s="31"/>
      <c r="BMQ111" s="31"/>
      <c r="BMR111" s="31"/>
      <c r="BMS111" s="31"/>
      <c r="BMT111" s="31"/>
      <c r="BMU111" s="31"/>
      <c r="BMV111" s="31"/>
      <c r="BMW111" s="31"/>
      <c r="BMX111" s="31"/>
      <c r="BMY111" s="31"/>
      <c r="BMZ111" s="31"/>
      <c r="BNA111" s="31"/>
      <c r="BNB111" s="31"/>
      <c r="BNC111" s="31"/>
      <c r="BND111" s="31"/>
      <c r="BNE111" s="31"/>
      <c r="BNF111" s="31"/>
      <c r="BNG111" s="31"/>
      <c r="BNH111" s="31"/>
      <c r="BNI111" s="31"/>
      <c r="BNJ111" s="31"/>
      <c r="BNK111" s="31"/>
      <c r="BNL111" s="31"/>
      <c r="BNM111" s="31"/>
      <c r="BNN111" s="31"/>
      <c r="BNO111" s="31"/>
      <c r="BNP111" s="31"/>
      <c r="BNQ111" s="31"/>
      <c r="BNR111" s="31"/>
      <c r="BNS111" s="31"/>
      <c r="BNT111" s="31"/>
      <c r="BNU111" s="31"/>
      <c r="BNV111" s="31"/>
      <c r="BNW111" s="31"/>
      <c r="BNX111" s="31"/>
      <c r="BNY111" s="31"/>
      <c r="BNZ111" s="31"/>
      <c r="BOA111" s="31"/>
      <c r="BOB111" s="31"/>
      <c r="BOC111" s="31"/>
      <c r="BOD111" s="31"/>
      <c r="BOE111" s="31"/>
      <c r="BOF111" s="31"/>
      <c r="BOG111" s="31"/>
      <c r="BOH111" s="31"/>
      <c r="BOI111" s="31"/>
      <c r="BOJ111" s="31"/>
      <c r="BOK111" s="31"/>
      <c r="BOL111" s="31"/>
      <c r="BOM111" s="31"/>
      <c r="BON111" s="31"/>
      <c r="BOO111" s="31"/>
      <c r="BOP111" s="31"/>
      <c r="BOQ111" s="31"/>
      <c r="BOR111" s="31"/>
      <c r="BOS111" s="31"/>
      <c r="BOT111" s="31"/>
      <c r="BOU111" s="31"/>
      <c r="BOV111" s="31"/>
      <c r="BOW111" s="31"/>
      <c r="BOX111" s="31"/>
      <c r="BOY111" s="31"/>
      <c r="BOZ111" s="31"/>
      <c r="BPA111" s="31"/>
      <c r="BPB111" s="31"/>
      <c r="BPC111" s="31"/>
      <c r="BPD111" s="31"/>
      <c r="BPE111" s="31"/>
      <c r="BPF111" s="31"/>
      <c r="BPG111" s="31"/>
      <c r="BPH111" s="31"/>
      <c r="BPI111" s="31"/>
      <c r="BPJ111" s="31"/>
      <c r="BPK111" s="31"/>
      <c r="BPL111" s="31"/>
      <c r="BPM111" s="31"/>
      <c r="BPN111" s="31"/>
      <c r="BPO111" s="31"/>
      <c r="BPP111" s="31"/>
      <c r="BPQ111" s="31"/>
      <c r="BPR111" s="31"/>
      <c r="BPS111" s="31"/>
      <c r="BPT111" s="31"/>
      <c r="BPU111" s="31"/>
      <c r="BPV111" s="31"/>
      <c r="BPW111" s="31"/>
      <c r="BPX111" s="31"/>
      <c r="BPY111" s="31"/>
      <c r="BPZ111" s="31"/>
      <c r="BQA111" s="31"/>
      <c r="BQB111" s="31"/>
      <c r="BQC111" s="31"/>
      <c r="BQD111" s="31"/>
      <c r="BQE111" s="31"/>
      <c r="BQF111" s="31"/>
      <c r="BQG111" s="31"/>
      <c r="BQH111" s="31"/>
      <c r="BQI111" s="31"/>
      <c r="BQJ111" s="31"/>
      <c r="BQK111" s="31"/>
      <c r="BQL111" s="31"/>
      <c r="BQM111" s="31"/>
      <c r="BQN111" s="31"/>
      <c r="BQO111" s="31"/>
      <c r="BQP111" s="31"/>
      <c r="BQQ111" s="31"/>
      <c r="BQR111" s="31"/>
      <c r="BQS111" s="31"/>
      <c r="BQT111" s="31"/>
      <c r="BQU111" s="31"/>
      <c r="BQV111" s="31"/>
      <c r="BQW111" s="31"/>
      <c r="BQX111" s="31"/>
      <c r="BQY111" s="31"/>
      <c r="BQZ111" s="31"/>
      <c r="BRA111" s="31"/>
      <c r="BRB111" s="31"/>
      <c r="BRC111" s="31"/>
      <c r="BRD111" s="31"/>
      <c r="BRE111" s="31"/>
      <c r="BRF111" s="31"/>
      <c r="BRG111" s="31"/>
      <c r="BRH111" s="31"/>
      <c r="BRI111" s="31"/>
      <c r="BRJ111" s="31"/>
      <c r="BRK111" s="31"/>
      <c r="BRL111" s="31"/>
      <c r="BRM111" s="31"/>
      <c r="BRN111" s="31"/>
      <c r="BRO111" s="31"/>
      <c r="BRP111" s="31"/>
      <c r="BRQ111" s="31"/>
      <c r="BRR111" s="31"/>
      <c r="BRS111" s="31"/>
      <c r="BRT111" s="31"/>
      <c r="BRU111" s="31"/>
      <c r="BRV111" s="31"/>
      <c r="BRW111" s="31"/>
      <c r="BRX111" s="31"/>
      <c r="BRY111" s="31"/>
      <c r="BRZ111" s="31"/>
      <c r="BSA111" s="31"/>
      <c r="BSB111" s="31"/>
      <c r="BSC111" s="31"/>
      <c r="BSD111" s="31"/>
      <c r="BSE111" s="31"/>
      <c r="BSF111" s="31"/>
      <c r="BSG111" s="31"/>
      <c r="BSH111" s="31"/>
      <c r="BSI111" s="31"/>
      <c r="BSJ111" s="31"/>
      <c r="BSK111" s="31"/>
      <c r="BSL111" s="31"/>
      <c r="BSM111" s="31"/>
      <c r="BSN111" s="31"/>
      <c r="BSO111" s="31"/>
      <c r="BSP111" s="31"/>
      <c r="BSQ111" s="31"/>
      <c r="BSR111" s="31"/>
      <c r="BSS111" s="31"/>
      <c r="BST111" s="31"/>
      <c r="BSU111" s="31"/>
      <c r="BSV111" s="31"/>
      <c r="BSW111" s="31"/>
      <c r="BSX111" s="31"/>
      <c r="BSY111" s="31"/>
      <c r="BSZ111" s="31"/>
      <c r="BTA111" s="31"/>
      <c r="BTB111" s="31"/>
      <c r="BTC111" s="31"/>
      <c r="BTD111" s="31"/>
      <c r="BTE111" s="31"/>
      <c r="BTF111" s="31"/>
      <c r="BTG111" s="31"/>
      <c r="BTH111" s="31"/>
      <c r="BTI111" s="31"/>
      <c r="BTJ111" s="31"/>
      <c r="BTK111" s="31"/>
      <c r="BTL111" s="31"/>
      <c r="BTM111" s="31"/>
      <c r="BTN111" s="31"/>
      <c r="BTO111" s="31"/>
      <c r="BTP111" s="31"/>
      <c r="BTQ111" s="31"/>
      <c r="BTR111" s="31"/>
      <c r="BTS111" s="31"/>
      <c r="BTT111" s="31"/>
      <c r="BTU111" s="31"/>
      <c r="BTV111" s="31"/>
      <c r="BTW111" s="31"/>
      <c r="BTX111" s="31"/>
      <c r="BTY111" s="31"/>
      <c r="BTZ111" s="31"/>
      <c r="BUA111" s="31"/>
      <c r="BUB111" s="31"/>
      <c r="BUC111" s="31"/>
      <c r="BUD111" s="31"/>
      <c r="BUE111" s="31"/>
      <c r="BUF111" s="31"/>
      <c r="BUG111" s="31"/>
      <c r="BUH111" s="31"/>
      <c r="BUI111" s="31"/>
      <c r="BUJ111" s="31"/>
      <c r="BUK111" s="31"/>
      <c r="BUL111" s="31"/>
      <c r="BUM111" s="31"/>
      <c r="BUN111" s="31"/>
      <c r="BUO111" s="31"/>
      <c r="BUP111" s="31"/>
      <c r="BUQ111" s="31"/>
      <c r="BUR111" s="31"/>
      <c r="BUS111" s="31"/>
      <c r="BUT111" s="31"/>
      <c r="BUU111" s="31"/>
      <c r="BUV111" s="31"/>
      <c r="BUW111" s="31"/>
      <c r="BUX111" s="31"/>
      <c r="BUY111" s="31"/>
      <c r="BUZ111" s="31"/>
      <c r="BVA111" s="31"/>
      <c r="BVB111" s="31"/>
      <c r="BVC111" s="31"/>
      <c r="BVD111" s="31"/>
      <c r="BVE111" s="31"/>
      <c r="BVF111" s="31"/>
      <c r="BVG111" s="31"/>
      <c r="BVH111" s="31"/>
      <c r="BVI111" s="31"/>
      <c r="BVJ111" s="31"/>
      <c r="BVK111" s="31"/>
      <c r="BVL111" s="31"/>
      <c r="BVM111" s="31"/>
      <c r="BVN111" s="31"/>
      <c r="BVO111" s="31"/>
      <c r="BVP111" s="31"/>
      <c r="BVQ111" s="31"/>
      <c r="BVR111" s="31"/>
      <c r="BVS111" s="31"/>
      <c r="BVT111" s="31"/>
      <c r="BVU111" s="31"/>
      <c r="BVV111" s="31"/>
      <c r="BVW111" s="31"/>
      <c r="BVX111" s="31"/>
      <c r="BVY111" s="31"/>
      <c r="BVZ111" s="31"/>
      <c r="BWA111" s="31"/>
      <c r="BWB111" s="31"/>
      <c r="BWC111" s="31"/>
      <c r="BWD111" s="31"/>
      <c r="BWE111" s="31"/>
      <c r="BWF111" s="31"/>
      <c r="BWG111" s="31"/>
      <c r="BWH111" s="31"/>
      <c r="BWI111" s="31"/>
      <c r="BWJ111" s="31"/>
      <c r="BWK111" s="31"/>
      <c r="BWL111" s="31"/>
      <c r="BWM111" s="31"/>
      <c r="BWN111" s="31"/>
      <c r="BWO111" s="31"/>
      <c r="BWP111" s="31"/>
      <c r="BWQ111" s="31"/>
      <c r="BWR111" s="31"/>
      <c r="BWS111" s="31"/>
      <c r="BWT111" s="31"/>
      <c r="BWU111" s="31"/>
      <c r="BWV111" s="31"/>
      <c r="BWW111" s="31"/>
      <c r="BWX111" s="31"/>
      <c r="BWY111" s="31"/>
      <c r="BWZ111" s="31"/>
      <c r="BXA111" s="31"/>
      <c r="BXB111" s="31"/>
      <c r="BXC111" s="31"/>
      <c r="BXD111" s="31"/>
      <c r="BXE111" s="31"/>
      <c r="BXF111" s="31"/>
      <c r="BXG111" s="31"/>
      <c r="BXH111" s="31"/>
      <c r="BXI111" s="31"/>
      <c r="BXJ111" s="31"/>
      <c r="BXK111" s="31"/>
      <c r="BXL111" s="31"/>
      <c r="BXM111" s="31"/>
      <c r="BXN111" s="31"/>
      <c r="BXO111" s="31"/>
      <c r="BXP111" s="31"/>
      <c r="BXQ111" s="31"/>
      <c r="BXR111" s="31"/>
      <c r="BXS111" s="31"/>
      <c r="BXT111" s="31"/>
      <c r="BXU111" s="31"/>
      <c r="BXV111" s="31"/>
      <c r="BXW111" s="31"/>
      <c r="BXX111" s="31"/>
      <c r="BXY111" s="31"/>
      <c r="BXZ111" s="31"/>
      <c r="BYA111" s="31"/>
      <c r="BYB111" s="31"/>
      <c r="BYC111" s="31"/>
      <c r="BYD111" s="31"/>
      <c r="BYE111" s="31"/>
      <c r="BYF111" s="31"/>
      <c r="BYG111" s="31"/>
      <c r="BYH111" s="31"/>
      <c r="BYI111" s="31"/>
      <c r="BYJ111" s="31"/>
      <c r="BYK111" s="31"/>
      <c r="BYL111" s="31"/>
      <c r="BYM111" s="31"/>
      <c r="BYN111" s="31"/>
      <c r="BYO111" s="31"/>
      <c r="BYP111" s="31"/>
      <c r="BYQ111" s="31"/>
      <c r="BYR111" s="31"/>
      <c r="BYS111" s="31"/>
      <c r="BYT111" s="31"/>
      <c r="BYU111" s="31"/>
      <c r="BYV111" s="31"/>
      <c r="BYW111" s="31"/>
      <c r="BYX111" s="31"/>
      <c r="BYY111" s="31"/>
      <c r="BYZ111" s="31"/>
      <c r="BZA111" s="31"/>
      <c r="BZB111" s="31"/>
      <c r="BZC111" s="31"/>
      <c r="BZD111" s="31"/>
      <c r="BZE111" s="31"/>
      <c r="BZF111" s="31"/>
      <c r="BZG111" s="31"/>
      <c r="BZH111" s="31"/>
      <c r="BZI111" s="31"/>
      <c r="BZJ111" s="31"/>
      <c r="BZK111" s="31"/>
      <c r="BZL111" s="31"/>
      <c r="BZM111" s="31"/>
      <c r="BZN111" s="31"/>
      <c r="BZO111" s="31"/>
      <c r="BZP111" s="31"/>
      <c r="BZQ111" s="31"/>
      <c r="BZR111" s="31"/>
      <c r="BZS111" s="31"/>
      <c r="BZT111" s="31"/>
      <c r="BZU111" s="31"/>
      <c r="BZV111" s="31"/>
      <c r="BZW111" s="31"/>
      <c r="BZX111" s="31"/>
      <c r="BZY111" s="31"/>
      <c r="BZZ111" s="31"/>
      <c r="CAA111" s="31"/>
      <c r="CAB111" s="31"/>
      <c r="CAC111" s="31"/>
      <c r="CAD111" s="31"/>
      <c r="CAE111" s="31"/>
      <c r="CAF111" s="31"/>
      <c r="CAG111" s="31"/>
      <c r="CAH111" s="31"/>
      <c r="CAI111" s="31"/>
      <c r="CAJ111" s="31"/>
      <c r="CAK111" s="31"/>
      <c r="CAL111" s="31"/>
      <c r="CAM111" s="31"/>
      <c r="CAN111" s="31"/>
      <c r="CAO111" s="31"/>
      <c r="CAP111" s="31"/>
      <c r="CAQ111" s="31"/>
      <c r="CAR111" s="31"/>
      <c r="CAS111" s="31"/>
      <c r="CAT111" s="31"/>
      <c r="CAU111" s="31"/>
      <c r="CAV111" s="31"/>
      <c r="CAW111" s="31"/>
      <c r="CAX111" s="31"/>
      <c r="CAY111" s="31"/>
      <c r="CAZ111" s="31"/>
      <c r="CBA111" s="31"/>
      <c r="CBB111" s="31"/>
      <c r="CBC111" s="31"/>
      <c r="CBD111" s="31"/>
      <c r="CBE111" s="31"/>
      <c r="CBF111" s="31"/>
      <c r="CBG111" s="31"/>
      <c r="CBH111" s="31"/>
      <c r="CBI111" s="31"/>
      <c r="CBJ111" s="31"/>
      <c r="CBK111" s="31"/>
      <c r="CBL111" s="31"/>
      <c r="CBM111" s="31"/>
      <c r="CBN111" s="31"/>
      <c r="CBO111" s="31"/>
      <c r="CBP111" s="31"/>
      <c r="CBQ111" s="31"/>
      <c r="CBR111" s="31"/>
      <c r="CBS111" s="31"/>
      <c r="CBT111" s="31"/>
      <c r="CBU111" s="31"/>
      <c r="CBV111" s="31"/>
      <c r="CBW111" s="31"/>
      <c r="CBX111" s="31"/>
      <c r="CBY111" s="31"/>
      <c r="CBZ111" s="31"/>
      <c r="CCA111" s="31"/>
      <c r="CCB111" s="31"/>
      <c r="CCC111" s="31"/>
      <c r="CCD111" s="31"/>
      <c r="CCE111" s="31"/>
      <c r="CCF111" s="31"/>
      <c r="CCG111" s="31"/>
      <c r="CCH111" s="31"/>
      <c r="CCI111" s="31"/>
      <c r="CCJ111" s="31"/>
      <c r="CCK111" s="31"/>
      <c r="CCL111" s="31"/>
      <c r="CCM111" s="31"/>
      <c r="CCN111" s="31"/>
      <c r="CCO111" s="31"/>
      <c r="CCP111" s="31"/>
      <c r="CCQ111" s="31"/>
      <c r="CCR111" s="31"/>
      <c r="CCS111" s="31"/>
      <c r="CCT111" s="31"/>
      <c r="CCU111" s="31"/>
      <c r="CCV111" s="31"/>
      <c r="CCW111" s="31"/>
      <c r="CCX111" s="31"/>
      <c r="CCY111" s="31"/>
      <c r="CCZ111" s="31"/>
      <c r="CDA111" s="31"/>
      <c r="CDB111" s="31"/>
      <c r="CDC111" s="31"/>
      <c r="CDD111" s="31"/>
      <c r="CDE111" s="31"/>
      <c r="CDF111" s="31"/>
      <c r="CDG111" s="31"/>
      <c r="CDH111" s="31"/>
      <c r="CDI111" s="31"/>
      <c r="CDJ111" s="31"/>
      <c r="CDK111" s="31"/>
      <c r="CDL111" s="31"/>
      <c r="CDM111" s="31"/>
      <c r="CDN111" s="31"/>
      <c r="CDO111" s="31"/>
      <c r="CDP111" s="31"/>
      <c r="CDQ111" s="31"/>
      <c r="CDR111" s="31"/>
      <c r="CDS111" s="31"/>
      <c r="CDT111" s="31"/>
      <c r="CDU111" s="31"/>
      <c r="CDV111" s="31"/>
      <c r="CDW111" s="31"/>
      <c r="CDX111" s="31"/>
      <c r="CDY111" s="31"/>
      <c r="CDZ111" s="31"/>
      <c r="CEA111" s="31"/>
      <c r="CEB111" s="31"/>
      <c r="CEC111" s="31"/>
      <c r="CED111" s="31"/>
      <c r="CEE111" s="31"/>
      <c r="CEF111" s="31"/>
      <c r="CEG111" s="31"/>
      <c r="CEH111" s="31"/>
      <c r="CEI111" s="31"/>
      <c r="CEJ111" s="31"/>
      <c r="CEK111" s="31"/>
      <c r="CEL111" s="31"/>
      <c r="CEM111" s="31"/>
      <c r="CEN111" s="31"/>
      <c r="CEO111" s="31"/>
      <c r="CEP111" s="31"/>
      <c r="CEQ111" s="31"/>
      <c r="CER111" s="31"/>
      <c r="CES111" s="31"/>
      <c r="CET111" s="31"/>
      <c r="CEU111" s="31"/>
      <c r="CEV111" s="31"/>
      <c r="CEW111" s="31"/>
      <c r="CEX111" s="31"/>
      <c r="CEY111" s="31"/>
      <c r="CEZ111" s="31"/>
      <c r="CFA111" s="31"/>
      <c r="CFB111" s="31"/>
      <c r="CFC111" s="31"/>
      <c r="CFD111" s="31"/>
      <c r="CFE111" s="31"/>
      <c r="CFF111" s="31"/>
      <c r="CFG111" s="31"/>
      <c r="CFH111" s="31"/>
      <c r="CFI111" s="31"/>
      <c r="CFJ111" s="31"/>
      <c r="CFK111" s="31"/>
      <c r="CFL111" s="31"/>
      <c r="CFM111" s="31"/>
      <c r="CFN111" s="31"/>
      <c r="CFO111" s="31"/>
      <c r="CFP111" s="31"/>
      <c r="CFQ111" s="31"/>
      <c r="CFR111" s="31"/>
      <c r="CFS111" s="31"/>
      <c r="CFT111" s="31"/>
      <c r="CFU111" s="31"/>
      <c r="CFV111" s="31"/>
      <c r="CFW111" s="31"/>
      <c r="CFX111" s="31"/>
      <c r="CFY111" s="31"/>
      <c r="CFZ111" s="31"/>
      <c r="CGA111" s="31"/>
      <c r="CGB111" s="31"/>
      <c r="CGC111" s="31"/>
      <c r="CGD111" s="31"/>
      <c r="CGE111" s="31"/>
      <c r="CGF111" s="31"/>
      <c r="CGG111" s="31"/>
      <c r="CGH111" s="31"/>
      <c r="CGI111" s="31"/>
      <c r="CGJ111" s="31"/>
      <c r="CGK111" s="31"/>
      <c r="CGL111" s="31"/>
      <c r="CGM111" s="31"/>
      <c r="CGN111" s="31"/>
      <c r="CGO111" s="31"/>
      <c r="CGP111" s="31"/>
      <c r="CGQ111" s="31"/>
      <c r="CGR111" s="31"/>
      <c r="CGS111" s="31"/>
      <c r="CGT111" s="31"/>
      <c r="CGU111" s="31"/>
      <c r="CGV111" s="31"/>
      <c r="CGW111" s="31"/>
      <c r="CGX111" s="31"/>
      <c r="CGY111" s="31"/>
      <c r="CGZ111" s="31"/>
      <c r="CHA111" s="31"/>
      <c r="CHB111" s="31"/>
      <c r="CHC111" s="31"/>
      <c r="CHD111" s="31"/>
      <c r="CHE111" s="31"/>
      <c r="CHF111" s="31"/>
      <c r="CHG111" s="31"/>
      <c r="CHH111" s="31"/>
      <c r="CHI111" s="31"/>
      <c r="CHJ111" s="31"/>
      <c r="CHK111" s="31"/>
      <c r="CHL111" s="31"/>
      <c r="CHM111" s="31"/>
      <c r="CHN111" s="31"/>
      <c r="CHO111" s="31"/>
      <c r="CHP111" s="31"/>
      <c r="CHQ111" s="31"/>
      <c r="CHR111" s="31"/>
      <c r="CHS111" s="31"/>
      <c r="CHT111" s="31"/>
      <c r="CHU111" s="31"/>
      <c r="CHV111" s="31"/>
      <c r="CHW111" s="31"/>
      <c r="CHX111" s="31"/>
      <c r="CHY111" s="31"/>
      <c r="CHZ111" s="31"/>
      <c r="CIA111" s="31"/>
      <c r="CIB111" s="31"/>
      <c r="CIC111" s="31"/>
      <c r="CID111" s="31"/>
      <c r="CIE111" s="31"/>
      <c r="CIF111" s="31"/>
      <c r="CIG111" s="31"/>
      <c r="CIH111" s="31"/>
      <c r="CII111" s="31"/>
      <c r="CIJ111" s="31"/>
      <c r="CIK111" s="31"/>
      <c r="CIL111" s="31"/>
      <c r="CIM111" s="31"/>
      <c r="CIN111" s="31"/>
      <c r="CIO111" s="31"/>
      <c r="CIP111" s="31"/>
      <c r="CIQ111" s="31"/>
      <c r="CIR111" s="31"/>
      <c r="CIS111" s="31"/>
      <c r="CIT111" s="31"/>
      <c r="CIU111" s="31"/>
      <c r="CIV111" s="31"/>
      <c r="CIW111" s="31"/>
      <c r="CIX111" s="31"/>
      <c r="CIY111" s="31"/>
      <c r="CIZ111" s="31"/>
      <c r="CJA111" s="31"/>
      <c r="CJB111" s="31"/>
      <c r="CJC111" s="31"/>
      <c r="CJD111" s="31"/>
      <c r="CJE111" s="31"/>
      <c r="CJF111" s="31"/>
      <c r="CJG111" s="31"/>
      <c r="CJH111" s="31"/>
      <c r="CJI111" s="31"/>
      <c r="CJJ111" s="31"/>
      <c r="CJK111" s="31"/>
      <c r="CJL111" s="31"/>
      <c r="CJM111" s="31"/>
      <c r="CJN111" s="31"/>
      <c r="CJO111" s="31"/>
      <c r="CJP111" s="31"/>
      <c r="CJQ111" s="31"/>
      <c r="CJR111" s="31"/>
      <c r="CJS111" s="31"/>
      <c r="CJT111" s="31"/>
      <c r="CJU111" s="31"/>
      <c r="CJV111" s="31"/>
      <c r="CJW111" s="31"/>
      <c r="CJX111" s="31"/>
      <c r="CJY111" s="31"/>
      <c r="CJZ111" s="31"/>
      <c r="CKA111" s="31"/>
      <c r="CKB111" s="31"/>
      <c r="CKC111" s="31"/>
      <c r="CKD111" s="31"/>
      <c r="CKE111" s="31"/>
      <c r="CKF111" s="31"/>
      <c r="CKG111" s="31"/>
      <c r="CKH111" s="31"/>
      <c r="CKI111" s="31"/>
      <c r="CKJ111" s="31"/>
      <c r="CKK111" s="31"/>
      <c r="CKL111" s="31"/>
      <c r="CKM111" s="31"/>
      <c r="CKN111" s="31"/>
      <c r="CKO111" s="31"/>
      <c r="CKP111" s="31"/>
      <c r="CKQ111" s="31"/>
      <c r="CKR111" s="31"/>
      <c r="CKS111" s="31"/>
      <c r="CKT111" s="31"/>
      <c r="CKU111" s="31"/>
      <c r="CKV111" s="31"/>
      <c r="CKW111" s="31"/>
      <c r="CKX111" s="31"/>
      <c r="CKY111" s="31"/>
      <c r="CKZ111" s="31"/>
      <c r="CLA111" s="31"/>
      <c r="CLB111" s="31"/>
      <c r="CLC111" s="31"/>
      <c r="CLD111" s="31"/>
      <c r="CLE111" s="31"/>
      <c r="CLF111" s="31"/>
      <c r="CLG111" s="31"/>
      <c r="CLH111" s="31"/>
      <c r="CLI111" s="31"/>
      <c r="CLJ111" s="31"/>
      <c r="CLK111" s="31"/>
      <c r="CLL111" s="31"/>
      <c r="CLM111" s="31"/>
      <c r="CLN111" s="31"/>
      <c r="CLO111" s="31"/>
      <c r="CLP111" s="31"/>
      <c r="CLQ111" s="31"/>
      <c r="CLR111" s="31"/>
      <c r="CLS111" s="31"/>
      <c r="CLT111" s="31"/>
      <c r="CLU111" s="31"/>
      <c r="CLV111" s="31"/>
      <c r="CLW111" s="31"/>
      <c r="CLX111" s="31"/>
      <c r="CLY111" s="31"/>
      <c r="CLZ111" s="31"/>
      <c r="CMA111" s="31"/>
      <c r="CMB111" s="31"/>
      <c r="CMC111" s="31"/>
      <c r="CMD111" s="31"/>
      <c r="CME111" s="31"/>
      <c r="CMF111" s="31"/>
      <c r="CMG111" s="31"/>
      <c r="CMH111" s="31"/>
      <c r="CMI111" s="31"/>
      <c r="CMJ111" s="31"/>
      <c r="CMK111" s="31"/>
      <c r="CML111" s="31"/>
      <c r="CMM111" s="31"/>
      <c r="CMN111" s="31"/>
      <c r="CMO111" s="31"/>
      <c r="CMP111" s="31"/>
      <c r="CMQ111" s="31"/>
      <c r="CMR111" s="31"/>
      <c r="CMS111" s="31"/>
      <c r="CMT111" s="31"/>
      <c r="CMU111" s="31"/>
      <c r="CMV111" s="31"/>
      <c r="CMW111" s="31"/>
      <c r="CMX111" s="31"/>
      <c r="CMY111" s="31"/>
      <c r="CMZ111" s="31"/>
      <c r="CNA111" s="31"/>
      <c r="CNB111" s="31"/>
      <c r="CNC111" s="31"/>
      <c r="CND111" s="31"/>
      <c r="CNE111" s="31"/>
      <c r="CNF111" s="31"/>
      <c r="CNG111" s="31"/>
      <c r="CNH111" s="31"/>
      <c r="CNI111" s="31"/>
      <c r="CNJ111" s="31"/>
      <c r="CNK111" s="31"/>
      <c r="CNL111" s="31"/>
      <c r="CNM111" s="31"/>
      <c r="CNN111" s="31"/>
      <c r="CNO111" s="31"/>
      <c r="CNP111" s="31"/>
      <c r="CNQ111" s="31"/>
      <c r="CNR111" s="31"/>
      <c r="CNS111" s="31"/>
      <c r="CNT111" s="31"/>
      <c r="CNU111" s="31"/>
      <c r="CNV111" s="31"/>
      <c r="CNW111" s="31"/>
      <c r="CNX111" s="31"/>
      <c r="CNY111" s="31"/>
      <c r="CNZ111" s="31"/>
      <c r="COA111" s="31"/>
      <c r="COB111" s="31"/>
      <c r="COC111" s="31"/>
      <c r="COD111" s="31"/>
      <c r="COE111" s="31"/>
      <c r="COF111" s="31"/>
      <c r="COG111" s="31"/>
      <c r="COH111" s="31"/>
      <c r="COI111" s="31"/>
      <c r="COJ111" s="31"/>
      <c r="COK111" s="31"/>
      <c r="COL111" s="31"/>
      <c r="COM111" s="31"/>
      <c r="CON111" s="31"/>
      <c r="COO111" s="31"/>
      <c r="COP111" s="31"/>
      <c r="COQ111" s="31"/>
      <c r="COR111" s="31"/>
      <c r="COS111" s="31"/>
      <c r="COT111" s="31"/>
      <c r="COU111" s="31"/>
      <c r="COV111" s="31"/>
      <c r="COW111" s="31"/>
      <c r="COX111" s="31"/>
      <c r="COY111" s="31"/>
      <c r="COZ111" s="31"/>
      <c r="CPA111" s="31"/>
      <c r="CPB111" s="31"/>
      <c r="CPC111" s="31"/>
      <c r="CPD111" s="31"/>
      <c r="CPE111" s="31"/>
      <c r="CPF111" s="31"/>
      <c r="CPG111" s="31"/>
      <c r="CPH111" s="31"/>
      <c r="CPI111" s="31"/>
      <c r="CPJ111" s="31"/>
      <c r="CPK111" s="31"/>
      <c r="CPL111" s="31"/>
      <c r="CPM111" s="31"/>
      <c r="CPN111" s="31"/>
      <c r="CPO111" s="31"/>
      <c r="CPP111" s="31"/>
      <c r="CPQ111" s="31"/>
      <c r="CPR111" s="31"/>
      <c r="CPS111" s="31"/>
      <c r="CPT111" s="31"/>
      <c r="CPU111" s="31"/>
      <c r="CPV111" s="31"/>
      <c r="CPW111" s="31"/>
      <c r="CPX111" s="31"/>
      <c r="CPY111" s="31"/>
      <c r="CPZ111" s="31"/>
      <c r="CQA111" s="31"/>
      <c r="CQB111" s="31"/>
      <c r="CQC111" s="31"/>
      <c r="CQD111" s="31"/>
      <c r="CQE111" s="31"/>
      <c r="CQF111" s="31"/>
      <c r="CQG111" s="31"/>
      <c r="CQH111" s="31"/>
      <c r="CQI111" s="31"/>
      <c r="CQJ111" s="31"/>
      <c r="CQK111" s="31"/>
      <c r="CQL111" s="31"/>
      <c r="CQM111" s="31"/>
      <c r="CQN111" s="31"/>
      <c r="CQO111" s="31"/>
      <c r="CQP111" s="31"/>
      <c r="CQQ111" s="31"/>
      <c r="CQR111" s="31"/>
      <c r="CQS111" s="31"/>
      <c r="CQT111" s="31"/>
      <c r="CQU111" s="31"/>
      <c r="CQV111" s="31"/>
      <c r="CQW111" s="31"/>
      <c r="CQX111" s="31"/>
      <c r="CQY111" s="31"/>
      <c r="CQZ111" s="31"/>
      <c r="CRA111" s="31"/>
      <c r="CRB111" s="31"/>
      <c r="CRC111" s="31"/>
      <c r="CRD111" s="31"/>
      <c r="CRE111" s="31"/>
      <c r="CRF111" s="31"/>
      <c r="CRG111" s="31"/>
      <c r="CRH111" s="31"/>
      <c r="CRI111" s="31"/>
      <c r="CRJ111" s="31"/>
      <c r="CRK111" s="31"/>
      <c r="CRL111" s="31"/>
      <c r="CRM111" s="31"/>
      <c r="CRN111" s="31"/>
      <c r="CRO111" s="31"/>
      <c r="CRP111" s="31"/>
      <c r="CRQ111" s="31"/>
      <c r="CRR111" s="31"/>
      <c r="CRS111" s="31"/>
      <c r="CRT111" s="31"/>
      <c r="CRU111" s="31"/>
      <c r="CRV111" s="31"/>
      <c r="CRW111" s="31"/>
      <c r="CRX111" s="31"/>
      <c r="CRY111" s="31"/>
      <c r="CRZ111" s="31"/>
      <c r="CSA111" s="31"/>
      <c r="CSB111" s="31"/>
      <c r="CSC111" s="31"/>
      <c r="CSD111" s="31"/>
      <c r="CSE111" s="31"/>
      <c r="CSF111" s="31"/>
      <c r="CSG111" s="31"/>
      <c r="CSH111" s="31"/>
      <c r="CSI111" s="31"/>
      <c r="CSJ111" s="31"/>
      <c r="CSK111" s="31"/>
      <c r="CSL111" s="31"/>
      <c r="CSM111" s="31"/>
      <c r="CSN111" s="31"/>
      <c r="CSO111" s="31"/>
      <c r="CSP111" s="31"/>
      <c r="CSQ111" s="31"/>
      <c r="CSR111" s="31"/>
      <c r="CSS111" s="31"/>
      <c r="CST111" s="31"/>
      <c r="CSU111" s="31"/>
      <c r="CSV111" s="31"/>
      <c r="CSW111" s="31"/>
      <c r="CSX111" s="31"/>
      <c r="CSY111" s="31"/>
      <c r="CSZ111" s="31"/>
      <c r="CTA111" s="31"/>
      <c r="CTB111" s="31"/>
      <c r="CTC111" s="31"/>
      <c r="CTD111" s="31"/>
      <c r="CTE111" s="31"/>
      <c r="CTF111" s="31"/>
      <c r="CTG111" s="31"/>
      <c r="CTH111" s="31"/>
      <c r="CTI111" s="31"/>
      <c r="CTJ111" s="31"/>
      <c r="CTK111" s="31"/>
      <c r="CTL111" s="31"/>
      <c r="CTM111" s="31"/>
      <c r="CTN111" s="31"/>
      <c r="CTO111" s="31"/>
      <c r="CTP111" s="31"/>
      <c r="CTQ111" s="31"/>
      <c r="CTR111" s="31"/>
      <c r="CTS111" s="31"/>
      <c r="CTT111" s="31"/>
      <c r="CTU111" s="31"/>
      <c r="CTV111" s="31"/>
      <c r="CTW111" s="31"/>
      <c r="CTX111" s="31"/>
      <c r="CTY111" s="31"/>
      <c r="CTZ111" s="31"/>
      <c r="CUA111" s="31"/>
      <c r="CUB111" s="31"/>
      <c r="CUC111" s="31"/>
      <c r="CUD111" s="31"/>
      <c r="CUE111" s="31"/>
      <c r="CUF111" s="31"/>
      <c r="CUG111" s="31"/>
      <c r="CUH111" s="31"/>
      <c r="CUI111" s="31"/>
      <c r="CUJ111" s="31"/>
      <c r="CUK111" s="31"/>
      <c r="CUL111" s="31"/>
      <c r="CUM111" s="31"/>
      <c r="CUN111" s="31"/>
      <c r="CUO111" s="31"/>
      <c r="CUP111" s="31"/>
      <c r="CUQ111" s="31"/>
      <c r="CUR111" s="31"/>
      <c r="CUS111" s="31"/>
      <c r="CUT111" s="31"/>
      <c r="CUU111" s="31"/>
      <c r="CUV111" s="31"/>
      <c r="CUW111" s="31"/>
      <c r="CUX111" s="31"/>
      <c r="CUY111" s="31"/>
      <c r="CUZ111" s="31"/>
      <c r="CVA111" s="31"/>
      <c r="CVB111" s="31"/>
      <c r="CVC111" s="31"/>
      <c r="CVD111" s="31"/>
      <c r="CVE111" s="31"/>
      <c r="CVF111" s="31"/>
      <c r="CVG111" s="31"/>
      <c r="CVH111" s="31"/>
      <c r="CVI111" s="31"/>
      <c r="CVJ111" s="31"/>
      <c r="CVK111" s="31"/>
      <c r="CVL111" s="31"/>
      <c r="CVM111" s="31"/>
      <c r="CVN111" s="31"/>
      <c r="CVO111" s="31"/>
      <c r="CVP111" s="31"/>
      <c r="CVQ111" s="31"/>
      <c r="CVR111" s="31"/>
      <c r="CVS111" s="31"/>
      <c r="CVT111" s="31"/>
      <c r="CVU111" s="31"/>
      <c r="CVV111" s="31"/>
      <c r="CVW111" s="31"/>
      <c r="CVX111" s="31"/>
      <c r="CVY111" s="31"/>
      <c r="CVZ111" s="31"/>
      <c r="CWA111" s="31"/>
      <c r="CWB111" s="31"/>
      <c r="CWC111" s="31"/>
      <c r="CWD111" s="31"/>
      <c r="CWE111" s="31"/>
      <c r="CWF111" s="31"/>
      <c r="CWG111" s="31"/>
      <c r="CWH111" s="31"/>
      <c r="CWI111" s="31"/>
      <c r="CWJ111" s="31"/>
      <c r="CWK111" s="31"/>
      <c r="CWL111" s="31"/>
      <c r="CWM111" s="31"/>
      <c r="CWN111" s="31"/>
      <c r="CWO111" s="31"/>
      <c r="CWP111" s="31"/>
      <c r="CWQ111" s="31"/>
      <c r="CWR111" s="31"/>
      <c r="CWS111" s="31"/>
    </row>
    <row r="112" spans="1:2645" s="32" customFormat="1" ht="15" customHeight="1">
      <c r="A112" s="23" t="s">
        <v>10</v>
      </c>
      <c r="B112" s="364" t="s">
        <v>12</v>
      </c>
      <c r="C112" s="364" t="s">
        <v>13</v>
      </c>
      <c r="D112" s="364" t="s">
        <v>14</v>
      </c>
      <c r="E112" s="364" t="s">
        <v>11</v>
      </c>
      <c r="F112" s="364" t="s">
        <v>12</v>
      </c>
      <c r="G112" s="364" t="s">
        <v>13</v>
      </c>
      <c r="H112" s="364" t="s">
        <v>14</v>
      </c>
      <c r="I112" s="364" t="s">
        <v>11</v>
      </c>
      <c r="J112" s="364" t="s">
        <v>12</v>
      </c>
      <c r="K112" s="364" t="s">
        <v>13</v>
      </c>
      <c r="L112" s="364" t="s">
        <v>14</v>
      </c>
      <c r="M112" s="364" t="s">
        <v>11</v>
      </c>
      <c r="N112" s="364" t="s">
        <v>12</v>
      </c>
      <c r="O112" s="364" t="s">
        <v>13</v>
      </c>
      <c r="P112" s="364" t="s">
        <v>14</v>
      </c>
      <c r="Q112" s="364" t="s">
        <v>11</v>
      </c>
      <c r="R112" s="364" t="s">
        <v>12</v>
      </c>
      <c r="S112" s="364" t="s">
        <v>13</v>
      </c>
      <c r="T112" s="364" t="s">
        <v>14</v>
      </c>
      <c r="U112" s="364" t="s">
        <v>11</v>
      </c>
      <c r="V112" s="364" t="s">
        <v>12</v>
      </c>
      <c r="W112" s="364" t="s">
        <v>13</v>
      </c>
      <c r="X112" s="364" t="s">
        <v>14</v>
      </c>
      <c r="Y112" s="364" t="s">
        <v>11</v>
      </c>
      <c r="Z112" s="364" t="s">
        <v>12</v>
      </c>
      <c r="AA112" s="364" t="s">
        <v>13</v>
      </c>
      <c r="AB112" s="364" t="s">
        <v>14</v>
      </c>
      <c r="AC112" s="364" t="s">
        <v>11</v>
      </c>
      <c r="AD112" s="364" t="s">
        <v>12</v>
      </c>
      <c r="AE112" s="364" t="s">
        <v>13</v>
      </c>
      <c r="AF112" s="364" t="s">
        <v>14</v>
      </c>
      <c r="AG112" s="364" t="s">
        <v>11</v>
      </c>
      <c r="AH112" s="364" t="s">
        <v>12</v>
      </c>
      <c r="AI112" s="364" t="s">
        <v>13</v>
      </c>
      <c r="AJ112" s="364" t="s">
        <v>14</v>
      </c>
      <c r="AK112" s="364" t="s">
        <v>11</v>
      </c>
      <c r="AL112" s="364" t="s">
        <v>12</v>
      </c>
      <c r="AM112" s="364" t="s">
        <v>13</v>
      </c>
      <c r="AN112" s="364" t="s">
        <v>14</v>
      </c>
      <c r="AO112" s="364" t="s">
        <v>11</v>
      </c>
      <c r="AP112"/>
      <c r="AQ112"/>
      <c r="AR112"/>
      <c r="AS112"/>
      <c r="AT112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  <c r="QR112" s="31"/>
      <c r="QS112" s="31"/>
      <c r="QT112" s="31"/>
      <c r="QU112" s="31"/>
      <c r="QV112" s="31"/>
      <c r="QW112" s="31"/>
      <c r="QX112" s="31"/>
      <c r="QY112" s="31"/>
      <c r="QZ112" s="31"/>
      <c r="RA112" s="31"/>
      <c r="RB112" s="31"/>
      <c r="RC112" s="31"/>
      <c r="RD112" s="31"/>
      <c r="RE112" s="31"/>
      <c r="RF112" s="31"/>
      <c r="RG112" s="31"/>
      <c r="RH112" s="31"/>
      <c r="RI112" s="31"/>
      <c r="RJ112" s="31"/>
      <c r="RK112" s="31"/>
      <c r="RL112" s="31"/>
      <c r="RM112" s="31"/>
      <c r="RN112" s="31"/>
      <c r="RO112" s="31"/>
      <c r="RP112" s="31"/>
      <c r="RQ112" s="31"/>
      <c r="RR112" s="31"/>
      <c r="RS112" s="31"/>
      <c r="RT112" s="31"/>
      <c r="RU112" s="31"/>
      <c r="RV112" s="31"/>
      <c r="RW112" s="31"/>
      <c r="RX112" s="31"/>
      <c r="RY112" s="31"/>
      <c r="RZ112" s="31"/>
      <c r="SA112" s="31"/>
      <c r="SB112" s="31"/>
      <c r="SC112" s="31"/>
      <c r="SD112" s="31"/>
      <c r="SE112" s="31"/>
      <c r="SF112" s="31"/>
      <c r="SG112" s="31"/>
      <c r="SH112" s="31"/>
      <c r="SI112" s="31"/>
      <c r="SJ112" s="31"/>
      <c r="SK112" s="31"/>
      <c r="SL112" s="31"/>
      <c r="SM112" s="31"/>
      <c r="SN112" s="31"/>
      <c r="SO112" s="31"/>
      <c r="SP112" s="31"/>
      <c r="SQ112" s="31"/>
      <c r="SR112" s="31"/>
      <c r="SS112" s="31"/>
      <c r="ST112" s="31"/>
      <c r="SU112" s="31"/>
      <c r="SV112" s="31"/>
      <c r="SW112" s="31"/>
      <c r="SX112" s="31"/>
      <c r="SY112" s="31"/>
      <c r="SZ112" s="31"/>
      <c r="TA112" s="31"/>
      <c r="TB112" s="31"/>
      <c r="TC112" s="31"/>
      <c r="TD112" s="31"/>
      <c r="TE112" s="31"/>
      <c r="TF112" s="31"/>
      <c r="TG112" s="31"/>
      <c r="TH112" s="31"/>
      <c r="TI112" s="31"/>
      <c r="TJ112" s="31"/>
      <c r="TK112" s="31"/>
      <c r="TL112" s="31"/>
      <c r="TM112" s="31"/>
      <c r="TN112" s="31"/>
      <c r="TO112" s="31"/>
      <c r="TP112" s="31"/>
      <c r="TQ112" s="31"/>
      <c r="TR112" s="31"/>
      <c r="TS112" s="31"/>
      <c r="TT112" s="31"/>
      <c r="TU112" s="31"/>
      <c r="TV112" s="31"/>
      <c r="TW112" s="31"/>
      <c r="TX112" s="31"/>
      <c r="TY112" s="31"/>
      <c r="TZ112" s="31"/>
      <c r="UA112" s="31"/>
      <c r="UB112" s="31"/>
      <c r="UC112" s="31"/>
      <c r="UD112" s="31"/>
      <c r="UE112" s="31"/>
      <c r="UF112" s="31"/>
      <c r="UG112" s="31"/>
      <c r="UH112" s="31"/>
      <c r="UI112" s="31"/>
      <c r="UJ112" s="31"/>
      <c r="UK112" s="31"/>
      <c r="UL112" s="31"/>
      <c r="UM112" s="31"/>
      <c r="UN112" s="31"/>
      <c r="UO112" s="31"/>
      <c r="UP112" s="31"/>
      <c r="UQ112" s="31"/>
      <c r="UR112" s="31"/>
      <c r="US112" s="31"/>
      <c r="UT112" s="31"/>
      <c r="UU112" s="31"/>
      <c r="UV112" s="31"/>
      <c r="UW112" s="31"/>
      <c r="UX112" s="31"/>
      <c r="UY112" s="31"/>
      <c r="UZ112" s="31"/>
      <c r="VA112" s="31"/>
      <c r="VB112" s="31"/>
      <c r="VC112" s="31"/>
      <c r="VD112" s="31"/>
      <c r="VE112" s="31"/>
      <c r="VF112" s="31"/>
      <c r="VG112" s="31"/>
      <c r="VH112" s="31"/>
      <c r="VI112" s="31"/>
      <c r="VJ112" s="31"/>
      <c r="VK112" s="31"/>
      <c r="VL112" s="31"/>
      <c r="VM112" s="31"/>
      <c r="VN112" s="31"/>
      <c r="VO112" s="31"/>
      <c r="VP112" s="31"/>
      <c r="VQ112" s="31"/>
      <c r="VR112" s="31"/>
      <c r="VS112" s="31"/>
      <c r="VT112" s="31"/>
      <c r="VU112" s="31"/>
      <c r="VV112" s="31"/>
      <c r="VW112" s="31"/>
      <c r="VX112" s="31"/>
      <c r="VY112" s="31"/>
      <c r="VZ112" s="31"/>
      <c r="WA112" s="31"/>
      <c r="WB112" s="31"/>
      <c r="WC112" s="31"/>
      <c r="WD112" s="31"/>
      <c r="WE112" s="31"/>
      <c r="WF112" s="31"/>
      <c r="WG112" s="31"/>
      <c r="WH112" s="31"/>
      <c r="WI112" s="31"/>
      <c r="WJ112" s="31"/>
      <c r="WK112" s="31"/>
      <c r="WL112" s="31"/>
      <c r="WM112" s="31"/>
      <c r="WN112" s="31"/>
      <c r="WO112" s="31"/>
      <c r="WP112" s="31"/>
      <c r="WQ112" s="31"/>
      <c r="WR112" s="31"/>
      <c r="WS112" s="31"/>
      <c r="WT112" s="31"/>
      <c r="WU112" s="31"/>
      <c r="WV112" s="31"/>
      <c r="WW112" s="31"/>
      <c r="WX112" s="31"/>
      <c r="WY112" s="31"/>
      <c r="WZ112" s="31"/>
      <c r="XA112" s="31"/>
      <c r="XB112" s="31"/>
      <c r="XC112" s="31"/>
      <c r="XD112" s="31"/>
      <c r="XE112" s="31"/>
      <c r="XF112" s="31"/>
      <c r="XG112" s="31"/>
      <c r="XH112" s="31"/>
      <c r="XI112" s="31"/>
      <c r="XJ112" s="31"/>
      <c r="XK112" s="31"/>
      <c r="XL112" s="31"/>
      <c r="XM112" s="31"/>
      <c r="XN112" s="31"/>
      <c r="XO112" s="31"/>
      <c r="XP112" s="31"/>
      <c r="XQ112" s="31"/>
      <c r="XR112" s="31"/>
      <c r="XS112" s="31"/>
      <c r="XT112" s="31"/>
      <c r="XU112" s="31"/>
      <c r="XV112" s="31"/>
      <c r="XW112" s="31"/>
      <c r="XX112" s="31"/>
      <c r="XY112" s="31"/>
      <c r="XZ112" s="31"/>
      <c r="YA112" s="31"/>
      <c r="YB112" s="31"/>
      <c r="YC112" s="31"/>
      <c r="YD112" s="31"/>
      <c r="YE112" s="31"/>
      <c r="YF112" s="31"/>
      <c r="YG112" s="31"/>
      <c r="YH112" s="31"/>
      <c r="YI112" s="31"/>
      <c r="YJ112" s="31"/>
      <c r="YK112" s="31"/>
      <c r="YL112" s="31"/>
      <c r="YM112" s="31"/>
      <c r="YN112" s="31"/>
      <c r="YO112" s="31"/>
      <c r="YP112" s="31"/>
      <c r="YQ112" s="31"/>
      <c r="YR112" s="31"/>
      <c r="YS112" s="31"/>
      <c r="YT112" s="31"/>
      <c r="YU112" s="31"/>
      <c r="YV112" s="31"/>
      <c r="YW112" s="31"/>
      <c r="YX112" s="31"/>
      <c r="YY112" s="31"/>
      <c r="YZ112" s="31"/>
      <c r="ZA112" s="31"/>
      <c r="ZB112" s="31"/>
      <c r="ZC112" s="31"/>
      <c r="ZD112" s="31"/>
      <c r="ZE112" s="31"/>
      <c r="ZF112" s="31"/>
      <c r="ZG112" s="31"/>
      <c r="ZH112" s="31"/>
      <c r="ZI112" s="31"/>
      <c r="ZJ112" s="31"/>
      <c r="ZK112" s="31"/>
      <c r="ZL112" s="31"/>
      <c r="ZM112" s="31"/>
      <c r="ZN112" s="31"/>
      <c r="ZO112" s="31"/>
      <c r="ZP112" s="31"/>
      <c r="ZQ112" s="31"/>
      <c r="ZR112" s="31"/>
      <c r="ZS112" s="31"/>
      <c r="ZT112" s="31"/>
      <c r="ZU112" s="31"/>
      <c r="ZV112" s="31"/>
      <c r="ZW112" s="31"/>
      <c r="ZX112" s="31"/>
      <c r="ZY112" s="31"/>
      <c r="ZZ112" s="31"/>
      <c r="AAA112" s="31"/>
      <c r="AAB112" s="31"/>
      <c r="AAC112" s="31"/>
      <c r="AAD112" s="31"/>
      <c r="AAE112" s="31"/>
      <c r="AAF112" s="31"/>
      <c r="AAG112" s="31"/>
      <c r="AAH112" s="31"/>
      <c r="AAI112" s="31"/>
      <c r="AAJ112" s="31"/>
      <c r="AAK112" s="31"/>
      <c r="AAL112" s="31"/>
      <c r="AAM112" s="31"/>
      <c r="AAN112" s="31"/>
      <c r="AAO112" s="31"/>
      <c r="AAP112" s="31"/>
      <c r="AAQ112" s="31"/>
      <c r="AAR112" s="31"/>
      <c r="AAS112" s="31"/>
      <c r="AAT112" s="31"/>
      <c r="AAU112" s="31"/>
      <c r="AAV112" s="31"/>
      <c r="AAW112" s="31"/>
      <c r="AAX112" s="31"/>
      <c r="AAY112" s="31"/>
      <c r="AAZ112" s="31"/>
      <c r="ABA112" s="31"/>
      <c r="ABB112" s="31"/>
      <c r="ABC112" s="31"/>
      <c r="ABD112" s="31"/>
      <c r="ABE112" s="31"/>
      <c r="ABF112" s="31"/>
      <c r="ABG112" s="31"/>
      <c r="ABH112" s="31"/>
      <c r="ABI112" s="31"/>
      <c r="ABJ112" s="31"/>
      <c r="ABK112" s="31"/>
      <c r="ABL112" s="31"/>
      <c r="ABM112" s="31"/>
      <c r="ABN112" s="31"/>
      <c r="ABO112" s="31"/>
      <c r="ABP112" s="31"/>
      <c r="ABQ112" s="31"/>
      <c r="ABR112" s="31"/>
      <c r="ABS112" s="31"/>
      <c r="ABT112" s="31"/>
      <c r="ABU112" s="31"/>
      <c r="ABV112" s="31"/>
      <c r="ABW112" s="31"/>
      <c r="ABX112" s="31"/>
      <c r="ABY112" s="31"/>
      <c r="ABZ112" s="31"/>
      <c r="ACA112" s="31"/>
      <c r="ACB112" s="31"/>
      <c r="ACC112" s="31"/>
      <c r="ACD112" s="31"/>
      <c r="ACE112" s="31"/>
      <c r="ACF112" s="31"/>
      <c r="ACG112" s="31"/>
      <c r="ACH112" s="31"/>
      <c r="ACI112" s="31"/>
      <c r="ACJ112" s="31"/>
      <c r="ACK112" s="31"/>
      <c r="ACL112" s="31"/>
      <c r="ACM112" s="31"/>
      <c r="ACN112" s="31"/>
      <c r="ACO112" s="31"/>
      <c r="ACP112" s="31"/>
      <c r="ACQ112" s="31"/>
      <c r="ACR112" s="31"/>
      <c r="ACS112" s="31"/>
      <c r="ACT112" s="31"/>
      <c r="ACU112" s="31"/>
      <c r="ACV112" s="31"/>
      <c r="ACW112" s="31"/>
      <c r="ACX112" s="31"/>
      <c r="ACY112" s="31"/>
      <c r="ACZ112" s="31"/>
      <c r="ADA112" s="31"/>
      <c r="ADB112" s="31"/>
      <c r="ADC112" s="31"/>
      <c r="ADD112" s="31"/>
      <c r="ADE112" s="31"/>
      <c r="ADF112" s="31"/>
      <c r="ADG112" s="31"/>
      <c r="ADH112" s="31"/>
      <c r="ADI112" s="31"/>
      <c r="ADJ112" s="31"/>
      <c r="ADK112" s="31"/>
      <c r="ADL112" s="31"/>
      <c r="ADM112" s="31"/>
      <c r="ADN112" s="31"/>
      <c r="ADO112" s="31"/>
      <c r="ADP112" s="31"/>
      <c r="ADQ112" s="31"/>
      <c r="ADR112" s="31"/>
      <c r="ADS112" s="31"/>
      <c r="ADT112" s="31"/>
      <c r="ADU112" s="31"/>
      <c r="ADV112" s="31"/>
      <c r="ADW112" s="31"/>
      <c r="ADX112" s="31"/>
      <c r="ADY112" s="31"/>
      <c r="ADZ112" s="31"/>
      <c r="AEA112" s="31"/>
      <c r="AEB112" s="31"/>
      <c r="AEC112" s="31"/>
      <c r="AED112" s="31"/>
      <c r="AEE112" s="31"/>
      <c r="AEF112" s="31"/>
      <c r="AEG112" s="31"/>
      <c r="AEH112" s="31"/>
      <c r="AEI112" s="31"/>
      <c r="AEJ112" s="31"/>
      <c r="AEK112" s="31"/>
      <c r="AEL112" s="31"/>
      <c r="AEM112" s="31"/>
      <c r="AEN112" s="31"/>
      <c r="AEO112" s="31"/>
      <c r="AEP112" s="31"/>
      <c r="AEQ112" s="31"/>
      <c r="AER112" s="31"/>
      <c r="AES112" s="31"/>
      <c r="AET112" s="31"/>
      <c r="AEU112" s="31"/>
      <c r="AEV112" s="31"/>
      <c r="AEW112" s="31"/>
      <c r="AEX112" s="31"/>
      <c r="AEY112" s="31"/>
      <c r="AEZ112" s="31"/>
      <c r="AFA112" s="31"/>
      <c r="AFB112" s="31"/>
      <c r="AFC112" s="31"/>
      <c r="AFD112" s="31"/>
      <c r="AFE112" s="31"/>
      <c r="AFF112" s="31"/>
      <c r="AFG112" s="31"/>
      <c r="AFH112" s="31"/>
      <c r="AFI112" s="31"/>
      <c r="AFJ112" s="31"/>
      <c r="AFK112" s="31"/>
      <c r="AFL112" s="31"/>
      <c r="AFM112" s="31"/>
      <c r="AFN112" s="31"/>
      <c r="AFO112" s="31"/>
      <c r="AFP112" s="31"/>
      <c r="AFQ112" s="31"/>
      <c r="AFR112" s="31"/>
      <c r="AFS112" s="31"/>
      <c r="AFT112" s="31"/>
      <c r="AFU112" s="31"/>
      <c r="AFV112" s="31"/>
      <c r="AFW112" s="31"/>
      <c r="AFX112" s="31"/>
      <c r="AFY112" s="31"/>
      <c r="AFZ112" s="31"/>
      <c r="AGA112" s="31"/>
      <c r="AGB112" s="31"/>
      <c r="AGC112" s="31"/>
      <c r="AGD112" s="31"/>
      <c r="AGE112" s="31"/>
      <c r="AGF112" s="31"/>
      <c r="AGG112" s="31"/>
      <c r="AGH112" s="31"/>
      <c r="AGI112" s="31"/>
      <c r="AGJ112" s="31"/>
      <c r="AGK112" s="31"/>
      <c r="AGL112" s="31"/>
      <c r="AGM112" s="31"/>
      <c r="AGN112" s="31"/>
      <c r="AGO112" s="31"/>
      <c r="AGP112" s="31"/>
      <c r="AGQ112" s="31"/>
      <c r="AGR112" s="31"/>
      <c r="AGS112" s="31"/>
      <c r="AGT112" s="31"/>
      <c r="AGU112" s="31"/>
      <c r="AGV112" s="31"/>
      <c r="AGW112" s="31"/>
      <c r="AGX112" s="31"/>
      <c r="AGY112" s="31"/>
      <c r="AGZ112" s="31"/>
      <c r="AHA112" s="31"/>
      <c r="AHB112" s="31"/>
      <c r="AHC112" s="31"/>
      <c r="AHD112" s="31"/>
      <c r="AHE112" s="31"/>
      <c r="AHF112" s="31"/>
      <c r="AHG112" s="31"/>
      <c r="AHH112" s="31"/>
      <c r="AHI112" s="31"/>
      <c r="AHJ112" s="31"/>
      <c r="AHK112" s="31"/>
      <c r="AHL112" s="31"/>
      <c r="AHM112" s="31"/>
      <c r="AHN112" s="31"/>
      <c r="AHO112" s="31"/>
      <c r="AHP112" s="31"/>
      <c r="AHQ112" s="31"/>
      <c r="AHR112" s="31"/>
      <c r="AHS112" s="31"/>
      <c r="AHT112" s="31"/>
      <c r="AHU112" s="31"/>
      <c r="AHV112" s="31"/>
      <c r="AHW112" s="31"/>
      <c r="AHX112" s="31"/>
      <c r="AHY112" s="31"/>
      <c r="AHZ112" s="31"/>
      <c r="AIA112" s="31"/>
      <c r="AIB112" s="31"/>
      <c r="AIC112" s="31"/>
      <c r="AID112" s="31"/>
      <c r="AIE112" s="31"/>
      <c r="AIF112" s="31"/>
      <c r="AIG112" s="31"/>
      <c r="AIH112" s="31"/>
      <c r="AII112" s="31"/>
      <c r="AIJ112" s="31"/>
      <c r="AIK112" s="31"/>
      <c r="AIL112" s="31"/>
      <c r="AIM112" s="31"/>
      <c r="AIN112" s="31"/>
      <c r="AIO112" s="31"/>
      <c r="AIP112" s="31"/>
      <c r="AIQ112" s="31"/>
      <c r="AIR112" s="31"/>
      <c r="AIS112" s="31"/>
      <c r="AIT112" s="31"/>
      <c r="AIU112" s="31"/>
      <c r="AIV112" s="31"/>
      <c r="AIW112" s="31"/>
      <c r="AIX112" s="31"/>
      <c r="AIY112" s="31"/>
      <c r="AIZ112" s="31"/>
      <c r="AJA112" s="31"/>
      <c r="AJB112" s="31"/>
      <c r="AJC112" s="31"/>
      <c r="AJD112" s="31"/>
      <c r="AJE112" s="31"/>
      <c r="AJF112" s="31"/>
      <c r="AJG112" s="31"/>
      <c r="AJH112" s="31"/>
      <c r="AJI112" s="31"/>
      <c r="AJJ112" s="31"/>
      <c r="AJK112" s="31"/>
      <c r="AJL112" s="31"/>
      <c r="AJM112" s="31"/>
      <c r="AJN112" s="31"/>
      <c r="AJO112" s="31"/>
      <c r="AJP112" s="31"/>
      <c r="AJQ112" s="31"/>
      <c r="AJR112" s="31"/>
      <c r="AJS112" s="31"/>
      <c r="AJT112" s="31"/>
      <c r="AJU112" s="31"/>
      <c r="AJV112" s="31"/>
      <c r="AJW112" s="31"/>
      <c r="AJX112" s="31"/>
      <c r="AJY112" s="31"/>
      <c r="AJZ112" s="31"/>
      <c r="AKA112" s="31"/>
      <c r="AKB112" s="31"/>
      <c r="AKC112" s="31"/>
      <c r="AKD112" s="31"/>
      <c r="AKE112" s="31"/>
      <c r="AKF112" s="31"/>
      <c r="AKG112" s="31"/>
      <c r="AKH112" s="31"/>
      <c r="AKI112" s="31"/>
      <c r="AKJ112" s="31"/>
      <c r="AKK112" s="31"/>
      <c r="AKL112" s="31"/>
      <c r="AKM112" s="31"/>
      <c r="AKN112" s="31"/>
      <c r="AKO112" s="31"/>
      <c r="AKP112" s="31"/>
      <c r="AKQ112" s="31"/>
      <c r="AKR112" s="31"/>
      <c r="AKS112" s="31"/>
      <c r="AKT112" s="31"/>
      <c r="AKU112" s="31"/>
      <c r="AKV112" s="31"/>
      <c r="AKW112" s="31"/>
      <c r="AKX112" s="31"/>
      <c r="AKY112" s="31"/>
      <c r="AKZ112" s="31"/>
      <c r="ALA112" s="31"/>
      <c r="ALB112" s="31"/>
      <c r="ALC112" s="31"/>
      <c r="ALD112" s="31"/>
      <c r="ALE112" s="31"/>
      <c r="ALF112" s="31"/>
      <c r="ALG112" s="31"/>
      <c r="ALH112" s="31"/>
      <c r="ALI112" s="31"/>
      <c r="ALJ112" s="31"/>
      <c r="ALK112" s="31"/>
      <c r="ALL112" s="31"/>
      <c r="ALM112" s="31"/>
      <c r="ALN112" s="31"/>
      <c r="ALO112" s="31"/>
      <c r="ALP112" s="31"/>
      <c r="ALQ112" s="31"/>
      <c r="ALR112" s="31"/>
      <c r="ALS112" s="31"/>
      <c r="ALT112" s="31"/>
      <c r="ALU112" s="31"/>
      <c r="ALV112" s="31"/>
      <c r="ALW112" s="31"/>
      <c r="ALX112" s="31"/>
      <c r="ALY112" s="31"/>
      <c r="ALZ112" s="31"/>
      <c r="AMA112" s="31"/>
      <c r="AMB112" s="31"/>
      <c r="AMC112" s="31"/>
      <c r="AMD112" s="31"/>
      <c r="AME112" s="31"/>
      <c r="AMF112" s="31"/>
      <c r="AMG112" s="31"/>
      <c r="AMH112" s="31"/>
      <c r="AMI112" s="31"/>
      <c r="AMJ112" s="31"/>
      <c r="AMK112" s="31"/>
      <c r="AML112" s="31"/>
      <c r="AMM112" s="31"/>
      <c r="AMN112" s="31"/>
      <c r="AMO112" s="31"/>
      <c r="AMP112" s="31"/>
      <c r="AMQ112" s="31"/>
      <c r="AMR112" s="31"/>
      <c r="AMS112" s="31"/>
      <c r="AMT112" s="31"/>
      <c r="AMU112" s="31"/>
      <c r="AMV112" s="31"/>
      <c r="AMW112" s="31"/>
      <c r="AMX112" s="31"/>
      <c r="AMY112" s="31"/>
      <c r="AMZ112" s="31"/>
      <c r="ANA112" s="31"/>
      <c r="ANB112" s="31"/>
      <c r="ANC112" s="31"/>
      <c r="AND112" s="31"/>
      <c r="ANE112" s="31"/>
      <c r="ANF112" s="31"/>
      <c r="ANG112" s="31"/>
      <c r="ANH112" s="31"/>
      <c r="ANI112" s="31"/>
      <c r="ANJ112" s="31"/>
      <c r="ANK112" s="31"/>
      <c r="ANL112" s="31"/>
      <c r="ANM112" s="31"/>
      <c r="ANN112" s="31"/>
      <c r="ANO112" s="31"/>
      <c r="ANP112" s="31"/>
      <c r="ANQ112" s="31"/>
      <c r="ANR112" s="31"/>
      <c r="ANS112" s="31"/>
      <c r="ANT112" s="31"/>
      <c r="ANU112" s="31"/>
      <c r="ANV112" s="31"/>
      <c r="ANW112" s="31"/>
      <c r="ANX112" s="31"/>
      <c r="ANY112" s="31"/>
      <c r="ANZ112" s="31"/>
      <c r="AOA112" s="31"/>
      <c r="AOB112" s="31"/>
      <c r="AOC112" s="31"/>
      <c r="AOD112" s="31"/>
      <c r="AOE112" s="31"/>
      <c r="AOF112" s="31"/>
      <c r="AOG112" s="31"/>
      <c r="AOH112" s="31"/>
      <c r="AOI112" s="31"/>
      <c r="AOJ112" s="31"/>
      <c r="AOK112" s="31"/>
      <c r="AOL112" s="31"/>
      <c r="AOM112" s="31"/>
      <c r="AON112" s="31"/>
      <c r="AOO112" s="31"/>
      <c r="AOP112" s="31"/>
      <c r="AOQ112" s="31"/>
      <c r="AOR112" s="31"/>
      <c r="AOS112" s="31"/>
      <c r="AOT112" s="31"/>
      <c r="AOU112" s="31"/>
      <c r="AOV112" s="31"/>
      <c r="AOW112" s="31"/>
      <c r="AOX112" s="31"/>
      <c r="AOY112" s="31"/>
      <c r="AOZ112" s="31"/>
      <c r="APA112" s="31"/>
      <c r="APB112" s="31"/>
      <c r="APC112" s="31"/>
      <c r="APD112" s="31"/>
      <c r="APE112" s="31"/>
      <c r="APF112" s="31"/>
      <c r="APG112" s="31"/>
      <c r="APH112" s="31"/>
      <c r="API112" s="31"/>
      <c r="APJ112" s="31"/>
      <c r="APK112" s="31"/>
      <c r="APL112" s="31"/>
      <c r="APM112" s="31"/>
      <c r="APN112" s="31"/>
      <c r="APO112" s="31"/>
      <c r="APP112" s="31"/>
      <c r="APQ112" s="31"/>
      <c r="APR112" s="31"/>
      <c r="APS112" s="31"/>
      <c r="APT112" s="31"/>
      <c r="APU112" s="31"/>
      <c r="APV112" s="31"/>
      <c r="APW112" s="31"/>
      <c r="APX112" s="31"/>
      <c r="APY112" s="31"/>
      <c r="APZ112" s="31"/>
      <c r="AQA112" s="31"/>
      <c r="AQB112" s="31"/>
      <c r="AQC112" s="31"/>
      <c r="AQD112" s="31"/>
      <c r="AQE112" s="31"/>
      <c r="AQF112" s="31"/>
      <c r="AQG112" s="31"/>
      <c r="AQH112" s="31"/>
      <c r="AQI112" s="31"/>
      <c r="AQJ112" s="31"/>
      <c r="AQK112" s="31"/>
      <c r="AQL112" s="31"/>
      <c r="AQM112" s="31"/>
      <c r="AQN112" s="31"/>
      <c r="AQO112" s="31"/>
      <c r="AQP112" s="31"/>
      <c r="AQQ112" s="31"/>
      <c r="AQR112" s="31"/>
      <c r="AQS112" s="31"/>
      <c r="AQT112" s="31"/>
      <c r="AQU112" s="31"/>
      <c r="AQV112" s="31"/>
      <c r="AQW112" s="31"/>
      <c r="AQX112" s="31"/>
      <c r="AQY112" s="31"/>
      <c r="AQZ112" s="31"/>
      <c r="ARA112" s="31"/>
      <c r="ARB112" s="31"/>
      <c r="ARC112" s="31"/>
      <c r="ARD112" s="31"/>
      <c r="ARE112" s="31"/>
      <c r="ARF112" s="31"/>
      <c r="ARG112" s="31"/>
      <c r="ARH112" s="31"/>
      <c r="ARI112" s="31"/>
      <c r="ARJ112" s="31"/>
      <c r="ARK112" s="31"/>
      <c r="ARL112" s="31"/>
      <c r="ARM112" s="31"/>
      <c r="ARN112" s="31"/>
      <c r="ARO112" s="31"/>
      <c r="ARP112" s="31"/>
      <c r="ARQ112" s="31"/>
      <c r="ARR112" s="31"/>
      <c r="ARS112" s="31"/>
      <c r="ART112" s="31"/>
      <c r="ARU112" s="31"/>
      <c r="ARV112" s="31"/>
      <c r="ARW112" s="31"/>
      <c r="ARX112" s="31"/>
      <c r="ARY112" s="31"/>
      <c r="ARZ112" s="31"/>
      <c r="ASA112" s="31"/>
      <c r="ASB112" s="31"/>
      <c r="ASC112" s="31"/>
      <c r="ASD112" s="31"/>
      <c r="ASE112" s="31"/>
      <c r="ASF112" s="31"/>
      <c r="ASG112" s="31"/>
      <c r="ASH112" s="31"/>
      <c r="ASI112" s="31"/>
      <c r="ASJ112" s="31"/>
      <c r="ASK112" s="31"/>
      <c r="ASL112" s="31"/>
      <c r="ASM112" s="31"/>
      <c r="ASN112" s="31"/>
      <c r="ASO112" s="31"/>
      <c r="ASP112" s="31"/>
      <c r="ASQ112" s="31"/>
      <c r="ASR112" s="31"/>
      <c r="ASS112" s="31"/>
      <c r="AST112" s="31"/>
      <c r="ASU112" s="31"/>
      <c r="ASV112" s="31"/>
      <c r="ASW112" s="31"/>
      <c r="ASX112" s="31"/>
      <c r="ASY112" s="31"/>
      <c r="ASZ112" s="31"/>
      <c r="ATA112" s="31"/>
      <c r="ATB112" s="31"/>
      <c r="ATC112" s="31"/>
      <c r="ATD112" s="31"/>
      <c r="ATE112" s="31"/>
      <c r="ATF112" s="31"/>
      <c r="ATG112" s="31"/>
      <c r="ATH112" s="31"/>
      <c r="ATI112" s="31"/>
      <c r="ATJ112" s="31"/>
      <c r="ATK112" s="31"/>
      <c r="ATL112" s="31"/>
      <c r="ATM112" s="31"/>
      <c r="ATN112" s="31"/>
      <c r="ATO112" s="31"/>
      <c r="ATP112" s="31"/>
      <c r="ATQ112" s="31"/>
      <c r="ATR112" s="31"/>
      <c r="ATS112" s="31"/>
      <c r="ATT112" s="31"/>
      <c r="ATU112" s="31"/>
      <c r="ATV112" s="31"/>
      <c r="ATW112" s="31"/>
      <c r="ATX112" s="31"/>
      <c r="ATY112" s="31"/>
      <c r="ATZ112" s="31"/>
      <c r="AUA112" s="31"/>
      <c r="AUB112" s="31"/>
      <c r="AUC112" s="31"/>
      <c r="AUD112" s="31"/>
      <c r="AUE112" s="31"/>
      <c r="AUF112" s="31"/>
      <c r="AUG112" s="31"/>
      <c r="AUH112" s="31"/>
      <c r="AUI112" s="31"/>
      <c r="AUJ112" s="31"/>
      <c r="AUK112" s="31"/>
      <c r="AUL112" s="31"/>
      <c r="AUM112" s="31"/>
      <c r="AUN112" s="31"/>
      <c r="AUO112" s="31"/>
      <c r="AUP112" s="31"/>
      <c r="AUQ112" s="31"/>
      <c r="AUR112" s="31"/>
      <c r="AUS112" s="31"/>
      <c r="AUT112" s="31"/>
      <c r="AUU112" s="31"/>
      <c r="AUV112" s="31"/>
      <c r="AUW112" s="31"/>
      <c r="AUX112" s="31"/>
      <c r="AUY112" s="31"/>
      <c r="AUZ112" s="31"/>
      <c r="AVA112" s="31"/>
      <c r="AVB112" s="31"/>
      <c r="AVC112" s="31"/>
      <c r="AVD112" s="31"/>
      <c r="AVE112" s="31"/>
      <c r="AVF112" s="31"/>
      <c r="AVG112" s="31"/>
      <c r="AVH112" s="31"/>
      <c r="AVI112" s="31"/>
      <c r="AVJ112" s="31"/>
      <c r="AVK112" s="31"/>
      <c r="AVL112" s="31"/>
      <c r="AVM112" s="31"/>
      <c r="AVN112" s="31"/>
      <c r="AVO112" s="31"/>
      <c r="AVP112" s="31"/>
      <c r="AVQ112" s="31"/>
      <c r="AVR112" s="31"/>
      <c r="AVS112" s="31"/>
      <c r="AVT112" s="31"/>
      <c r="AVU112" s="31"/>
      <c r="AVV112" s="31"/>
      <c r="AVW112" s="31"/>
      <c r="AVX112" s="31"/>
      <c r="AVY112" s="31"/>
      <c r="AVZ112" s="31"/>
      <c r="AWA112" s="31"/>
      <c r="AWB112" s="31"/>
      <c r="AWC112" s="31"/>
      <c r="AWD112" s="31"/>
      <c r="AWE112" s="31"/>
      <c r="AWF112" s="31"/>
      <c r="AWG112" s="31"/>
      <c r="AWH112" s="31"/>
      <c r="AWI112" s="31"/>
      <c r="AWJ112" s="31"/>
      <c r="AWK112" s="31"/>
      <c r="AWL112" s="31"/>
      <c r="AWM112" s="31"/>
      <c r="AWN112" s="31"/>
      <c r="AWO112" s="31"/>
      <c r="AWP112" s="31"/>
      <c r="AWQ112" s="31"/>
      <c r="AWR112" s="31"/>
      <c r="AWS112" s="31"/>
      <c r="AWT112" s="31"/>
      <c r="AWU112" s="31"/>
      <c r="AWV112" s="31"/>
      <c r="AWW112" s="31"/>
      <c r="AWX112" s="31"/>
      <c r="AWY112" s="31"/>
      <c r="AWZ112" s="31"/>
      <c r="AXA112" s="31"/>
      <c r="AXB112" s="31"/>
      <c r="AXC112" s="31"/>
      <c r="AXD112" s="31"/>
      <c r="AXE112" s="31"/>
      <c r="AXF112" s="31"/>
      <c r="AXG112" s="31"/>
      <c r="AXH112" s="31"/>
      <c r="AXI112" s="31"/>
      <c r="AXJ112" s="31"/>
      <c r="AXK112" s="31"/>
      <c r="AXL112" s="31"/>
      <c r="AXM112" s="31"/>
      <c r="AXN112" s="31"/>
      <c r="AXO112" s="31"/>
      <c r="AXP112" s="31"/>
      <c r="AXQ112" s="31"/>
      <c r="AXR112" s="31"/>
      <c r="AXS112" s="31"/>
      <c r="AXT112" s="31"/>
      <c r="AXU112" s="31"/>
      <c r="AXV112" s="31"/>
      <c r="AXW112" s="31"/>
      <c r="AXX112" s="31"/>
      <c r="AXY112" s="31"/>
      <c r="AXZ112" s="31"/>
      <c r="AYA112" s="31"/>
      <c r="AYB112" s="31"/>
      <c r="AYC112" s="31"/>
      <c r="AYD112" s="31"/>
      <c r="AYE112" s="31"/>
      <c r="AYF112" s="31"/>
      <c r="AYG112" s="31"/>
      <c r="AYH112" s="31"/>
      <c r="AYI112" s="31"/>
      <c r="AYJ112" s="31"/>
      <c r="AYK112" s="31"/>
      <c r="AYL112" s="31"/>
      <c r="AYM112" s="31"/>
      <c r="AYN112" s="31"/>
      <c r="AYO112" s="31"/>
      <c r="AYP112" s="31"/>
      <c r="AYQ112" s="31"/>
      <c r="AYR112" s="31"/>
      <c r="AYS112" s="31"/>
      <c r="AYT112" s="31"/>
      <c r="AYU112" s="31"/>
      <c r="AYV112" s="31"/>
      <c r="AYW112" s="31"/>
      <c r="AYX112" s="31"/>
      <c r="AYY112" s="31"/>
      <c r="AYZ112" s="31"/>
      <c r="AZA112" s="31"/>
      <c r="AZB112" s="31"/>
      <c r="AZC112" s="31"/>
      <c r="AZD112" s="31"/>
      <c r="AZE112" s="31"/>
      <c r="AZF112" s="31"/>
      <c r="AZG112" s="31"/>
      <c r="AZH112" s="31"/>
      <c r="AZI112" s="31"/>
      <c r="AZJ112" s="31"/>
      <c r="AZK112" s="31"/>
      <c r="AZL112" s="31"/>
      <c r="AZM112" s="31"/>
      <c r="AZN112" s="31"/>
      <c r="AZO112" s="31"/>
      <c r="AZP112" s="31"/>
      <c r="AZQ112" s="31"/>
      <c r="AZR112" s="31"/>
      <c r="AZS112" s="31"/>
      <c r="AZT112" s="31"/>
      <c r="AZU112" s="31"/>
      <c r="AZV112" s="31"/>
      <c r="AZW112" s="31"/>
      <c r="AZX112" s="31"/>
      <c r="AZY112" s="31"/>
      <c r="AZZ112" s="31"/>
      <c r="BAA112" s="31"/>
      <c r="BAB112" s="31"/>
      <c r="BAC112" s="31"/>
      <c r="BAD112" s="31"/>
      <c r="BAE112" s="31"/>
      <c r="BAF112" s="31"/>
      <c r="BAG112" s="31"/>
      <c r="BAH112" s="31"/>
      <c r="BAI112" s="31"/>
      <c r="BAJ112" s="31"/>
      <c r="BAK112" s="31"/>
      <c r="BAL112" s="31"/>
      <c r="BAM112" s="31"/>
      <c r="BAN112" s="31"/>
      <c r="BAO112" s="31"/>
      <c r="BAP112" s="31"/>
      <c r="BAQ112" s="31"/>
      <c r="BAR112" s="31"/>
      <c r="BAS112" s="31"/>
      <c r="BAT112" s="31"/>
      <c r="BAU112" s="31"/>
      <c r="BAV112" s="31"/>
      <c r="BAW112" s="31"/>
      <c r="BAX112" s="31"/>
      <c r="BAY112" s="31"/>
      <c r="BAZ112" s="31"/>
      <c r="BBA112" s="31"/>
      <c r="BBB112" s="31"/>
      <c r="BBC112" s="31"/>
      <c r="BBD112" s="31"/>
      <c r="BBE112" s="31"/>
      <c r="BBF112" s="31"/>
      <c r="BBG112" s="31"/>
      <c r="BBH112" s="31"/>
      <c r="BBI112" s="31"/>
      <c r="BBJ112" s="31"/>
      <c r="BBK112" s="31"/>
      <c r="BBL112" s="31"/>
      <c r="BBM112" s="31"/>
      <c r="BBN112" s="31"/>
      <c r="BBO112" s="31"/>
      <c r="BBP112" s="31"/>
      <c r="BBQ112" s="31"/>
      <c r="BBR112" s="31"/>
      <c r="BBS112" s="31"/>
      <c r="BBT112" s="31"/>
      <c r="BBU112" s="31"/>
      <c r="BBV112" s="31"/>
      <c r="BBW112" s="31"/>
      <c r="BBX112" s="31"/>
      <c r="BBY112" s="31"/>
      <c r="BBZ112" s="31"/>
      <c r="BCA112" s="31"/>
      <c r="BCB112" s="31"/>
      <c r="BCC112" s="31"/>
      <c r="BCD112" s="31"/>
      <c r="BCE112" s="31"/>
      <c r="BCF112" s="31"/>
      <c r="BCG112" s="31"/>
      <c r="BCH112" s="31"/>
      <c r="BCI112" s="31"/>
      <c r="BCJ112" s="31"/>
      <c r="BCK112" s="31"/>
      <c r="BCL112" s="31"/>
      <c r="BCM112" s="31"/>
      <c r="BCN112" s="31"/>
      <c r="BCO112" s="31"/>
      <c r="BCP112" s="31"/>
      <c r="BCQ112" s="31"/>
      <c r="BCR112" s="31"/>
      <c r="BCS112" s="31"/>
      <c r="BCT112" s="31"/>
      <c r="BCU112" s="31"/>
      <c r="BCV112" s="31"/>
      <c r="BCW112" s="31"/>
      <c r="BCX112" s="31"/>
      <c r="BCY112" s="31"/>
      <c r="BCZ112" s="31"/>
      <c r="BDA112" s="31"/>
      <c r="BDB112" s="31"/>
      <c r="BDC112" s="31"/>
      <c r="BDD112" s="31"/>
      <c r="BDE112" s="31"/>
      <c r="BDF112" s="31"/>
      <c r="BDG112" s="31"/>
      <c r="BDH112" s="31"/>
      <c r="BDI112" s="31"/>
      <c r="BDJ112" s="31"/>
      <c r="BDK112" s="31"/>
      <c r="BDL112" s="31"/>
      <c r="BDM112" s="31"/>
      <c r="BDN112" s="31"/>
      <c r="BDO112" s="31"/>
      <c r="BDP112" s="31"/>
      <c r="BDQ112" s="31"/>
      <c r="BDR112" s="31"/>
      <c r="BDS112" s="31"/>
      <c r="BDT112" s="31"/>
      <c r="BDU112" s="31"/>
      <c r="BDV112" s="31"/>
      <c r="BDW112" s="31"/>
      <c r="BDX112" s="31"/>
      <c r="BDY112" s="31"/>
      <c r="BDZ112" s="31"/>
      <c r="BEA112" s="31"/>
      <c r="BEB112" s="31"/>
      <c r="BEC112" s="31"/>
      <c r="BED112" s="31"/>
      <c r="BEE112" s="31"/>
      <c r="BEF112" s="31"/>
      <c r="BEG112" s="31"/>
      <c r="BEH112" s="31"/>
      <c r="BEI112" s="31"/>
      <c r="BEJ112" s="31"/>
      <c r="BEK112" s="31"/>
      <c r="BEL112" s="31"/>
      <c r="BEM112" s="31"/>
      <c r="BEN112" s="31"/>
      <c r="BEO112" s="31"/>
      <c r="BEP112" s="31"/>
      <c r="BEQ112" s="31"/>
      <c r="BER112" s="31"/>
      <c r="BES112" s="31"/>
      <c r="BET112" s="31"/>
      <c r="BEU112" s="31"/>
      <c r="BEV112" s="31"/>
      <c r="BEW112" s="31"/>
      <c r="BEX112" s="31"/>
      <c r="BEY112" s="31"/>
      <c r="BEZ112" s="31"/>
      <c r="BFA112" s="31"/>
      <c r="BFB112" s="31"/>
      <c r="BFC112" s="31"/>
      <c r="BFD112" s="31"/>
      <c r="BFE112" s="31"/>
      <c r="BFF112" s="31"/>
      <c r="BFG112" s="31"/>
      <c r="BFH112" s="31"/>
      <c r="BFI112" s="31"/>
      <c r="BFJ112" s="31"/>
      <c r="BFK112" s="31"/>
      <c r="BFL112" s="31"/>
      <c r="BFM112" s="31"/>
      <c r="BFN112" s="31"/>
      <c r="BFO112" s="31"/>
      <c r="BFP112" s="31"/>
      <c r="BFQ112" s="31"/>
      <c r="BFR112" s="31"/>
      <c r="BFS112" s="31"/>
      <c r="BFT112" s="31"/>
      <c r="BFU112" s="31"/>
      <c r="BFV112" s="31"/>
      <c r="BFW112" s="31"/>
      <c r="BFX112" s="31"/>
      <c r="BFY112" s="31"/>
      <c r="BFZ112" s="31"/>
      <c r="BGA112" s="31"/>
      <c r="BGB112" s="31"/>
      <c r="BGC112" s="31"/>
      <c r="BGD112" s="31"/>
      <c r="BGE112" s="31"/>
      <c r="BGF112" s="31"/>
      <c r="BGG112" s="31"/>
      <c r="BGH112" s="31"/>
      <c r="BGI112" s="31"/>
      <c r="BGJ112" s="31"/>
      <c r="BGK112" s="31"/>
      <c r="BGL112" s="31"/>
      <c r="BGM112" s="31"/>
      <c r="BGN112" s="31"/>
      <c r="BGO112" s="31"/>
      <c r="BGP112" s="31"/>
      <c r="BGQ112" s="31"/>
      <c r="BGR112" s="31"/>
      <c r="BGS112" s="31"/>
      <c r="BGT112" s="31"/>
      <c r="BGU112" s="31"/>
      <c r="BGV112" s="31"/>
      <c r="BGW112" s="31"/>
      <c r="BGX112" s="31"/>
      <c r="BGY112" s="31"/>
      <c r="BGZ112" s="31"/>
      <c r="BHA112" s="31"/>
      <c r="BHB112" s="31"/>
      <c r="BHC112" s="31"/>
      <c r="BHD112" s="31"/>
      <c r="BHE112" s="31"/>
      <c r="BHF112" s="31"/>
      <c r="BHG112" s="31"/>
      <c r="BHH112" s="31"/>
      <c r="BHI112" s="31"/>
      <c r="BHJ112" s="31"/>
      <c r="BHK112" s="31"/>
      <c r="BHL112" s="31"/>
      <c r="BHM112" s="31"/>
      <c r="BHN112" s="31"/>
      <c r="BHO112" s="31"/>
      <c r="BHP112" s="31"/>
      <c r="BHQ112" s="31"/>
      <c r="BHR112" s="31"/>
      <c r="BHS112" s="31"/>
      <c r="BHT112" s="31"/>
      <c r="BHU112" s="31"/>
      <c r="BHV112" s="31"/>
      <c r="BHW112" s="31"/>
      <c r="BHX112" s="31"/>
      <c r="BHY112" s="31"/>
      <c r="BHZ112" s="31"/>
      <c r="BIA112" s="31"/>
      <c r="BIB112" s="31"/>
      <c r="BIC112" s="31"/>
      <c r="BID112" s="31"/>
      <c r="BIE112" s="31"/>
      <c r="BIF112" s="31"/>
      <c r="BIG112" s="31"/>
      <c r="BIH112" s="31"/>
      <c r="BII112" s="31"/>
      <c r="BIJ112" s="31"/>
      <c r="BIK112" s="31"/>
      <c r="BIL112" s="31"/>
      <c r="BIM112" s="31"/>
      <c r="BIN112" s="31"/>
      <c r="BIO112" s="31"/>
      <c r="BIP112" s="31"/>
      <c r="BIQ112" s="31"/>
      <c r="BIR112" s="31"/>
      <c r="BIS112" s="31"/>
      <c r="BIT112" s="31"/>
      <c r="BIU112" s="31"/>
      <c r="BIV112" s="31"/>
      <c r="BIW112" s="31"/>
      <c r="BIX112" s="31"/>
      <c r="BIY112" s="31"/>
      <c r="BIZ112" s="31"/>
      <c r="BJA112" s="31"/>
      <c r="BJB112" s="31"/>
      <c r="BJC112" s="31"/>
      <c r="BJD112" s="31"/>
      <c r="BJE112" s="31"/>
      <c r="BJF112" s="31"/>
      <c r="BJG112" s="31"/>
      <c r="BJH112" s="31"/>
      <c r="BJI112" s="31"/>
      <c r="BJJ112" s="31"/>
      <c r="BJK112" s="31"/>
      <c r="BJL112" s="31"/>
      <c r="BJM112" s="31"/>
      <c r="BJN112" s="31"/>
      <c r="BJO112" s="31"/>
      <c r="BJP112" s="31"/>
      <c r="BJQ112" s="31"/>
      <c r="BJR112" s="31"/>
      <c r="BJS112" s="31"/>
      <c r="BJT112" s="31"/>
      <c r="BJU112" s="31"/>
      <c r="BJV112" s="31"/>
      <c r="BJW112" s="31"/>
      <c r="BJX112" s="31"/>
      <c r="BJY112" s="31"/>
      <c r="BJZ112" s="31"/>
      <c r="BKA112" s="31"/>
      <c r="BKB112" s="31"/>
      <c r="BKC112" s="31"/>
      <c r="BKD112" s="31"/>
      <c r="BKE112" s="31"/>
      <c r="BKF112" s="31"/>
      <c r="BKG112" s="31"/>
      <c r="BKH112" s="31"/>
      <c r="BKI112" s="31"/>
      <c r="BKJ112" s="31"/>
      <c r="BKK112" s="31"/>
      <c r="BKL112" s="31"/>
      <c r="BKM112" s="31"/>
      <c r="BKN112" s="31"/>
      <c r="BKO112" s="31"/>
      <c r="BKP112" s="31"/>
      <c r="BKQ112" s="31"/>
      <c r="BKR112" s="31"/>
      <c r="BKS112" s="31"/>
      <c r="BKT112" s="31"/>
      <c r="BKU112" s="31"/>
      <c r="BKV112" s="31"/>
      <c r="BKW112" s="31"/>
      <c r="BKX112" s="31"/>
      <c r="BKY112" s="31"/>
      <c r="BKZ112" s="31"/>
      <c r="BLA112" s="31"/>
      <c r="BLB112" s="31"/>
      <c r="BLC112" s="31"/>
      <c r="BLD112" s="31"/>
      <c r="BLE112" s="31"/>
      <c r="BLF112" s="31"/>
      <c r="BLG112" s="31"/>
      <c r="BLH112" s="31"/>
      <c r="BLI112" s="31"/>
      <c r="BLJ112" s="31"/>
      <c r="BLK112" s="31"/>
      <c r="BLL112" s="31"/>
      <c r="BLM112" s="31"/>
      <c r="BLN112" s="31"/>
      <c r="BLO112" s="31"/>
      <c r="BLP112" s="31"/>
      <c r="BLQ112" s="31"/>
      <c r="BLR112" s="31"/>
      <c r="BLS112" s="31"/>
      <c r="BLT112" s="31"/>
      <c r="BLU112" s="31"/>
      <c r="BLV112" s="31"/>
      <c r="BLW112" s="31"/>
      <c r="BLX112" s="31"/>
      <c r="BLY112" s="31"/>
      <c r="BLZ112" s="31"/>
      <c r="BMA112" s="31"/>
      <c r="BMB112" s="31"/>
      <c r="BMC112" s="31"/>
      <c r="BMD112" s="31"/>
      <c r="BME112" s="31"/>
      <c r="BMF112" s="31"/>
      <c r="BMG112" s="31"/>
      <c r="BMH112" s="31"/>
      <c r="BMI112" s="31"/>
      <c r="BMJ112" s="31"/>
      <c r="BMK112" s="31"/>
      <c r="BML112" s="31"/>
      <c r="BMM112" s="31"/>
      <c r="BMN112" s="31"/>
      <c r="BMO112" s="31"/>
      <c r="BMP112" s="31"/>
      <c r="BMQ112" s="31"/>
      <c r="BMR112" s="31"/>
      <c r="BMS112" s="31"/>
      <c r="BMT112" s="31"/>
      <c r="BMU112" s="31"/>
      <c r="BMV112" s="31"/>
      <c r="BMW112" s="31"/>
      <c r="BMX112" s="31"/>
      <c r="BMY112" s="31"/>
      <c r="BMZ112" s="31"/>
      <c r="BNA112" s="31"/>
      <c r="BNB112" s="31"/>
      <c r="BNC112" s="31"/>
      <c r="BND112" s="31"/>
      <c r="BNE112" s="31"/>
      <c r="BNF112" s="31"/>
      <c r="BNG112" s="31"/>
      <c r="BNH112" s="31"/>
      <c r="BNI112" s="31"/>
      <c r="BNJ112" s="31"/>
      <c r="BNK112" s="31"/>
      <c r="BNL112" s="31"/>
      <c r="BNM112" s="31"/>
      <c r="BNN112" s="31"/>
      <c r="BNO112" s="31"/>
      <c r="BNP112" s="31"/>
      <c r="BNQ112" s="31"/>
      <c r="BNR112" s="31"/>
      <c r="BNS112" s="31"/>
      <c r="BNT112" s="31"/>
      <c r="BNU112" s="31"/>
      <c r="BNV112" s="31"/>
      <c r="BNW112" s="31"/>
      <c r="BNX112" s="31"/>
      <c r="BNY112" s="31"/>
      <c r="BNZ112" s="31"/>
      <c r="BOA112" s="31"/>
      <c r="BOB112" s="31"/>
      <c r="BOC112" s="31"/>
      <c r="BOD112" s="31"/>
      <c r="BOE112" s="31"/>
      <c r="BOF112" s="31"/>
      <c r="BOG112" s="31"/>
      <c r="BOH112" s="31"/>
      <c r="BOI112" s="31"/>
      <c r="BOJ112" s="31"/>
      <c r="BOK112" s="31"/>
      <c r="BOL112" s="31"/>
      <c r="BOM112" s="31"/>
      <c r="BON112" s="31"/>
      <c r="BOO112" s="31"/>
      <c r="BOP112" s="31"/>
      <c r="BOQ112" s="31"/>
      <c r="BOR112" s="31"/>
      <c r="BOS112" s="31"/>
      <c r="BOT112" s="31"/>
      <c r="BOU112" s="31"/>
      <c r="BOV112" s="31"/>
      <c r="BOW112" s="31"/>
      <c r="BOX112" s="31"/>
      <c r="BOY112" s="31"/>
      <c r="BOZ112" s="31"/>
      <c r="BPA112" s="31"/>
      <c r="BPB112" s="31"/>
      <c r="BPC112" s="31"/>
      <c r="BPD112" s="31"/>
      <c r="BPE112" s="31"/>
      <c r="BPF112" s="31"/>
      <c r="BPG112" s="31"/>
      <c r="BPH112" s="31"/>
      <c r="BPI112" s="31"/>
      <c r="BPJ112" s="31"/>
      <c r="BPK112" s="31"/>
      <c r="BPL112" s="31"/>
      <c r="BPM112" s="31"/>
      <c r="BPN112" s="31"/>
      <c r="BPO112" s="31"/>
      <c r="BPP112" s="31"/>
      <c r="BPQ112" s="31"/>
      <c r="BPR112" s="31"/>
      <c r="BPS112" s="31"/>
      <c r="BPT112" s="31"/>
      <c r="BPU112" s="31"/>
      <c r="BPV112" s="31"/>
      <c r="BPW112" s="31"/>
      <c r="BPX112" s="31"/>
      <c r="BPY112" s="31"/>
      <c r="BPZ112" s="31"/>
      <c r="BQA112" s="31"/>
      <c r="BQB112" s="31"/>
      <c r="BQC112" s="31"/>
      <c r="BQD112" s="31"/>
      <c r="BQE112" s="31"/>
      <c r="BQF112" s="31"/>
      <c r="BQG112" s="31"/>
      <c r="BQH112" s="31"/>
      <c r="BQI112" s="31"/>
      <c r="BQJ112" s="31"/>
      <c r="BQK112" s="31"/>
      <c r="BQL112" s="31"/>
      <c r="BQM112" s="31"/>
      <c r="BQN112" s="31"/>
      <c r="BQO112" s="31"/>
      <c r="BQP112" s="31"/>
      <c r="BQQ112" s="31"/>
      <c r="BQR112" s="31"/>
      <c r="BQS112" s="31"/>
      <c r="BQT112" s="31"/>
      <c r="BQU112" s="31"/>
      <c r="BQV112" s="31"/>
      <c r="BQW112" s="31"/>
      <c r="BQX112" s="31"/>
      <c r="BQY112" s="31"/>
      <c r="BQZ112" s="31"/>
      <c r="BRA112" s="31"/>
      <c r="BRB112" s="31"/>
      <c r="BRC112" s="31"/>
      <c r="BRD112" s="31"/>
      <c r="BRE112" s="31"/>
      <c r="BRF112" s="31"/>
      <c r="BRG112" s="31"/>
      <c r="BRH112" s="31"/>
      <c r="BRI112" s="31"/>
      <c r="BRJ112" s="31"/>
      <c r="BRK112" s="31"/>
      <c r="BRL112" s="31"/>
      <c r="BRM112" s="31"/>
      <c r="BRN112" s="31"/>
      <c r="BRO112" s="31"/>
      <c r="BRP112" s="31"/>
      <c r="BRQ112" s="31"/>
      <c r="BRR112" s="31"/>
      <c r="BRS112" s="31"/>
      <c r="BRT112" s="31"/>
      <c r="BRU112" s="31"/>
      <c r="BRV112" s="31"/>
      <c r="BRW112" s="31"/>
      <c r="BRX112" s="31"/>
      <c r="BRY112" s="31"/>
      <c r="BRZ112" s="31"/>
      <c r="BSA112" s="31"/>
      <c r="BSB112" s="31"/>
      <c r="BSC112" s="31"/>
      <c r="BSD112" s="31"/>
      <c r="BSE112" s="31"/>
      <c r="BSF112" s="31"/>
      <c r="BSG112" s="31"/>
      <c r="BSH112" s="31"/>
      <c r="BSI112" s="31"/>
      <c r="BSJ112" s="31"/>
      <c r="BSK112" s="31"/>
      <c r="BSL112" s="31"/>
      <c r="BSM112" s="31"/>
      <c r="BSN112" s="31"/>
      <c r="BSO112" s="31"/>
      <c r="BSP112" s="31"/>
      <c r="BSQ112" s="31"/>
      <c r="BSR112" s="31"/>
      <c r="BSS112" s="31"/>
      <c r="BST112" s="31"/>
      <c r="BSU112" s="31"/>
      <c r="BSV112" s="31"/>
      <c r="BSW112" s="31"/>
      <c r="BSX112" s="31"/>
      <c r="BSY112" s="31"/>
      <c r="BSZ112" s="31"/>
      <c r="BTA112" s="31"/>
      <c r="BTB112" s="31"/>
      <c r="BTC112" s="31"/>
      <c r="BTD112" s="31"/>
      <c r="BTE112" s="31"/>
      <c r="BTF112" s="31"/>
      <c r="BTG112" s="31"/>
      <c r="BTH112" s="31"/>
      <c r="BTI112" s="31"/>
      <c r="BTJ112" s="31"/>
      <c r="BTK112" s="31"/>
      <c r="BTL112" s="31"/>
      <c r="BTM112" s="31"/>
      <c r="BTN112" s="31"/>
      <c r="BTO112" s="31"/>
      <c r="BTP112" s="31"/>
      <c r="BTQ112" s="31"/>
      <c r="BTR112" s="31"/>
      <c r="BTS112" s="31"/>
      <c r="BTT112" s="31"/>
      <c r="BTU112" s="31"/>
      <c r="BTV112" s="31"/>
      <c r="BTW112" s="31"/>
      <c r="BTX112" s="31"/>
      <c r="BTY112" s="31"/>
      <c r="BTZ112" s="31"/>
      <c r="BUA112" s="31"/>
      <c r="BUB112" s="31"/>
      <c r="BUC112" s="31"/>
      <c r="BUD112" s="31"/>
      <c r="BUE112" s="31"/>
      <c r="BUF112" s="31"/>
      <c r="BUG112" s="31"/>
      <c r="BUH112" s="31"/>
      <c r="BUI112" s="31"/>
      <c r="BUJ112" s="31"/>
      <c r="BUK112" s="31"/>
      <c r="BUL112" s="31"/>
      <c r="BUM112" s="31"/>
      <c r="BUN112" s="31"/>
      <c r="BUO112" s="31"/>
      <c r="BUP112" s="31"/>
      <c r="BUQ112" s="31"/>
      <c r="BUR112" s="31"/>
      <c r="BUS112" s="31"/>
      <c r="BUT112" s="31"/>
      <c r="BUU112" s="31"/>
      <c r="BUV112" s="31"/>
      <c r="BUW112" s="31"/>
      <c r="BUX112" s="31"/>
      <c r="BUY112" s="31"/>
      <c r="BUZ112" s="31"/>
      <c r="BVA112" s="31"/>
      <c r="BVB112" s="31"/>
      <c r="BVC112" s="31"/>
      <c r="BVD112" s="31"/>
      <c r="BVE112" s="31"/>
      <c r="BVF112" s="31"/>
      <c r="BVG112" s="31"/>
      <c r="BVH112" s="31"/>
      <c r="BVI112" s="31"/>
      <c r="BVJ112" s="31"/>
      <c r="BVK112" s="31"/>
      <c r="BVL112" s="31"/>
      <c r="BVM112" s="31"/>
      <c r="BVN112" s="31"/>
      <c r="BVO112" s="31"/>
      <c r="BVP112" s="31"/>
      <c r="BVQ112" s="31"/>
      <c r="BVR112" s="31"/>
      <c r="BVS112" s="31"/>
      <c r="BVT112" s="31"/>
      <c r="BVU112" s="31"/>
      <c r="BVV112" s="31"/>
      <c r="BVW112" s="31"/>
      <c r="BVX112" s="31"/>
      <c r="BVY112" s="31"/>
      <c r="BVZ112" s="31"/>
      <c r="BWA112" s="31"/>
      <c r="BWB112" s="31"/>
      <c r="BWC112" s="31"/>
      <c r="BWD112" s="31"/>
      <c r="BWE112" s="31"/>
      <c r="BWF112" s="31"/>
      <c r="BWG112" s="31"/>
      <c r="BWH112" s="31"/>
      <c r="BWI112" s="31"/>
      <c r="BWJ112" s="31"/>
      <c r="BWK112" s="31"/>
      <c r="BWL112" s="31"/>
      <c r="BWM112" s="31"/>
      <c r="BWN112" s="31"/>
      <c r="BWO112" s="31"/>
      <c r="BWP112" s="31"/>
      <c r="BWQ112" s="31"/>
      <c r="BWR112" s="31"/>
      <c r="BWS112" s="31"/>
      <c r="BWT112" s="31"/>
      <c r="BWU112" s="31"/>
      <c r="BWV112" s="31"/>
      <c r="BWW112" s="31"/>
      <c r="BWX112" s="31"/>
      <c r="BWY112" s="31"/>
      <c r="BWZ112" s="31"/>
      <c r="BXA112" s="31"/>
      <c r="BXB112" s="31"/>
      <c r="BXC112" s="31"/>
      <c r="BXD112" s="31"/>
      <c r="BXE112" s="31"/>
      <c r="BXF112" s="31"/>
      <c r="BXG112" s="31"/>
      <c r="BXH112" s="31"/>
      <c r="BXI112" s="31"/>
      <c r="BXJ112" s="31"/>
      <c r="BXK112" s="31"/>
      <c r="BXL112" s="31"/>
      <c r="BXM112" s="31"/>
      <c r="BXN112" s="31"/>
      <c r="BXO112" s="31"/>
      <c r="BXP112" s="31"/>
      <c r="BXQ112" s="31"/>
      <c r="BXR112" s="31"/>
      <c r="BXS112" s="31"/>
      <c r="BXT112" s="31"/>
      <c r="BXU112" s="31"/>
      <c r="BXV112" s="31"/>
      <c r="BXW112" s="31"/>
      <c r="BXX112" s="31"/>
      <c r="BXY112" s="31"/>
      <c r="BXZ112" s="31"/>
      <c r="BYA112" s="31"/>
      <c r="BYB112" s="31"/>
      <c r="BYC112" s="31"/>
      <c r="BYD112" s="31"/>
      <c r="BYE112" s="31"/>
      <c r="BYF112" s="31"/>
      <c r="BYG112" s="31"/>
      <c r="BYH112" s="31"/>
      <c r="BYI112" s="31"/>
      <c r="BYJ112" s="31"/>
      <c r="BYK112" s="31"/>
      <c r="BYL112" s="31"/>
      <c r="BYM112" s="31"/>
      <c r="BYN112" s="31"/>
      <c r="BYO112" s="31"/>
      <c r="BYP112" s="31"/>
      <c r="BYQ112" s="31"/>
      <c r="BYR112" s="31"/>
      <c r="BYS112" s="31"/>
      <c r="BYT112" s="31"/>
      <c r="BYU112" s="31"/>
      <c r="BYV112" s="31"/>
      <c r="BYW112" s="31"/>
      <c r="BYX112" s="31"/>
      <c r="BYY112" s="31"/>
      <c r="BYZ112" s="31"/>
      <c r="BZA112" s="31"/>
      <c r="BZB112" s="31"/>
      <c r="BZC112" s="31"/>
      <c r="BZD112" s="31"/>
      <c r="BZE112" s="31"/>
      <c r="BZF112" s="31"/>
      <c r="BZG112" s="31"/>
      <c r="BZH112" s="31"/>
      <c r="BZI112" s="31"/>
      <c r="BZJ112" s="31"/>
      <c r="BZK112" s="31"/>
      <c r="BZL112" s="31"/>
      <c r="BZM112" s="31"/>
      <c r="BZN112" s="31"/>
      <c r="BZO112" s="31"/>
      <c r="BZP112" s="31"/>
      <c r="BZQ112" s="31"/>
      <c r="BZR112" s="31"/>
      <c r="BZS112" s="31"/>
      <c r="BZT112" s="31"/>
      <c r="BZU112" s="31"/>
      <c r="BZV112" s="31"/>
      <c r="BZW112" s="31"/>
      <c r="BZX112" s="31"/>
      <c r="BZY112" s="31"/>
      <c r="BZZ112" s="31"/>
      <c r="CAA112" s="31"/>
      <c r="CAB112" s="31"/>
      <c r="CAC112" s="31"/>
      <c r="CAD112" s="31"/>
      <c r="CAE112" s="31"/>
      <c r="CAF112" s="31"/>
      <c r="CAG112" s="31"/>
      <c r="CAH112" s="31"/>
      <c r="CAI112" s="31"/>
      <c r="CAJ112" s="31"/>
      <c r="CAK112" s="31"/>
      <c r="CAL112" s="31"/>
      <c r="CAM112" s="31"/>
      <c r="CAN112" s="31"/>
      <c r="CAO112" s="31"/>
      <c r="CAP112" s="31"/>
      <c r="CAQ112" s="31"/>
      <c r="CAR112" s="31"/>
      <c r="CAS112" s="31"/>
      <c r="CAT112" s="31"/>
      <c r="CAU112" s="31"/>
      <c r="CAV112" s="31"/>
      <c r="CAW112" s="31"/>
      <c r="CAX112" s="31"/>
      <c r="CAY112" s="31"/>
      <c r="CAZ112" s="31"/>
      <c r="CBA112" s="31"/>
      <c r="CBB112" s="31"/>
      <c r="CBC112" s="31"/>
      <c r="CBD112" s="31"/>
      <c r="CBE112" s="31"/>
      <c r="CBF112" s="31"/>
      <c r="CBG112" s="31"/>
      <c r="CBH112" s="31"/>
      <c r="CBI112" s="31"/>
      <c r="CBJ112" s="31"/>
      <c r="CBK112" s="31"/>
      <c r="CBL112" s="31"/>
      <c r="CBM112" s="31"/>
      <c r="CBN112" s="31"/>
      <c r="CBO112" s="31"/>
      <c r="CBP112" s="31"/>
      <c r="CBQ112" s="31"/>
      <c r="CBR112" s="31"/>
      <c r="CBS112" s="31"/>
      <c r="CBT112" s="31"/>
      <c r="CBU112" s="31"/>
      <c r="CBV112" s="31"/>
      <c r="CBW112" s="31"/>
      <c r="CBX112" s="31"/>
      <c r="CBY112" s="31"/>
      <c r="CBZ112" s="31"/>
      <c r="CCA112" s="31"/>
      <c r="CCB112" s="31"/>
      <c r="CCC112" s="31"/>
      <c r="CCD112" s="31"/>
      <c r="CCE112" s="31"/>
      <c r="CCF112" s="31"/>
      <c r="CCG112" s="31"/>
      <c r="CCH112" s="31"/>
      <c r="CCI112" s="31"/>
      <c r="CCJ112" s="31"/>
      <c r="CCK112" s="31"/>
      <c r="CCL112" s="31"/>
      <c r="CCM112" s="31"/>
      <c r="CCN112" s="31"/>
      <c r="CCO112" s="31"/>
      <c r="CCP112" s="31"/>
      <c r="CCQ112" s="31"/>
      <c r="CCR112" s="31"/>
      <c r="CCS112" s="31"/>
      <c r="CCT112" s="31"/>
      <c r="CCU112" s="31"/>
      <c r="CCV112" s="31"/>
      <c r="CCW112" s="31"/>
      <c r="CCX112" s="31"/>
      <c r="CCY112" s="31"/>
      <c r="CCZ112" s="31"/>
      <c r="CDA112" s="31"/>
      <c r="CDB112" s="31"/>
      <c r="CDC112" s="31"/>
      <c r="CDD112" s="31"/>
      <c r="CDE112" s="31"/>
      <c r="CDF112" s="31"/>
      <c r="CDG112" s="31"/>
      <c r="CDH112" s="31"/>
      <c r="CDI112" s="31"/>
      <c r="CDJ112" s="31"/>
      <c r="CDK112" s="31"/>
      <c r="CDL112" s="31"/>
      <c r="CDM112" s="31"/>
      <c r="CDN112" s="31"/>
      <c r="CDO112" s="31"/>
      <c r="CDP112" s="31"/>
      <c r="CDQ112" s="31"/>
      <c r="CDR112" s="31"/>
      <c r="CDS112" s="31"/>
      <c r="CDT112" s="31"/>
      <c r="CDU112" s="31"/>
      <c r="CDV112" s="31"/>
      <c r="CDW112" s="31"/>
      <c r="CDX112" s="31"/>
      <c r="CDY112" s="31"/>
      <c r="CDZ112" s="31"/>
      <c r="CEA112" s="31"/>
      <c r="CEB112" s="31"/>
      <c r="CEC112" s="31"/>
      <c r="CED112" s="31"/>
      <c r="CEE112" s="31"/>
      <c r="CEF112" s="31"/>
      <c r="CEG112" s="31"/>
      <c r="CEH112" s="31"/>
      <c r="CEI112" s="31"/>
      <c r="CEJ112" s="31"/>
      <c r="CEK112" s="31"/>
      <c r="CEL112" s="31"/>
      <c r="CEM112" s="31"/>
      <c r="CEN112" s="31"/>
      <c r="CEO112" s="31"/>
      <c r="CEP112" s="31"/>
      <c r="CEQ112" s="31"/>
      <c r="CER112" s="31"/>
      <c r="CES112" s="31"/>
      <c r="CET112" s="31"/>
      <c r="CEU112" s="31"/>
      <c r="CEV112" s="31"/>
      <c r="CEW112" s="31"/>
      <c r="CEX112" s="31"/>
      <c r="CEY112" s="31"/>
      <c r="CEZ112" s="31"/>
      <c r="CFA112" s="31"/>
      <c r="CFB112" s="31"/>
      <c r="CFC112" s="31"/>
      <c r="CFD112" s="31"/>
      <c r="CFE112" s="31"/>
      <c r="CFF112" s="31"/>
      <c r="CFG112" s="31"/>
      <c r="CFH112" s="31"/>
      <c r="CFI112" s="31"/>
      <c r="CFJ112" s="31"/>
      <c r="CFK112" s="31"/>
      <c r="CFL112" s="31"/>
      <c r="CFM112" s="31"/>
      <c r="CFN112" s="31"/>
      <c r="CFO112" s="31"/>
      <c r="CFP112" s="31"/>
      <c r="CFQ112" s="31"/>
      <c r="CFR112" s="31"/>
      <c r="CFS112" s="31"/>
      <c r="CFT112" s="31"/>
      <c r="CFU112" s="31"/>
      <c r="CFV112" s="31"/>
      <c r="CFW112" s="31"/>
      <c r="CFX112" s="31"/>
      <c r="CFY112" s="31"/>
      <c r="CFZ112" s="31"/>
      <c r="CGA112" s="31"/>
      <c r="CGB112" s="31"/>
      <c r="CGC112" s="31"/>
      <c r="CGD112" s="31"/>
      <c r="CGE112" s="31"/>
      <c r="CGF112" s="31"/>
      <c r="CGG112" s="31"/>
      <c r="CGH112" s="31"/>
      <c r="CGI112" s="31"/>
      <c r="CGJ112" s="31"/>
      <c r="CGK112" s="31"/>
      <c r="CGL112" s="31"/>
      <c r="CGM112" s="31"/>
      <c r="CGN112" s="31"/>
      <c r="CGO112" s="31"/>
      <c r="CGP112" s="31"/>
      <c r="CGQ112" s="31"/>
      <c r="CGR112" s="31"/>
      <c r="CGS112" s="31"/>
      <c r="CGT112" s="31"/>
      <c r="CGU112" s="31"/>
      <c r="CGV112" s="31"/>
      <c r="CGW112" s="31"/>
      <c r="CGX112" s="31"/>
      <c r="CGY112" s="31"/>
      <c r="CGZ112" s="31"/>
      <c r="CHA112" s="31"/>
      <c r="CHB112" s="31"/>
      <c r="CHC112" s="31"/>
      <c r="CHD112" s="31"/>
      <c r="CHE112" s="31"/>
      <c r="CHF112" s="31"/>
      <c r="CHG112" s="31"/>
      <c r="CHH112" s="31"/>
      <c r="CHI112" s="31"/>
      <c r="CHJ112" s="31"/>
      <c r="CHK112" s="31"/>
      <c r="CHL112" s="31"/>
      <c r="CHM112" s="31"/>
      <c r="CHN112" s="31"/>
      <c r="CHO112" s="31"/>
      <c r="CHP112" s="31"/>
      <c r="CHQ112" s="31"/>
      <c r="CHR112" s="31"/>
      <c r="CHS112" s="31"/>
      <c r="CHT112" s="31"/>
      <c r="CHU112" s="31"/>
      <c r="CHV112" s="31"/>
      <c r="CHW112" s="31"/>
      <c r="CHX112" s="31"/>
      <c r="CHY112" s="31"/>
      <c r="CHZ112" s="31"/>
      <c r="CIA112" s="31"/>
      <c r="CIB112" s="31"/>
      <c r="CIC112" s="31"/>
      <c r="CID112" s="31"/>
      <c r="CIE112" s="31"/>
      <c r="CIF112" s="31"/>
      <c r="CIG112" s="31"/>
      <c r="CIH112" s="31"/>
      <c r="CII112" s="31"/>
      <c r="CIJ112" s="31"/>
      <c r="CIK112" s="31"/>
      <c r="CIL112" s="31"/>
      <c r="CIM112" s="31"/>
      <c r="CIN112" s="31"/>
      <c r="CIO112" s="31"/>
      <c r="CIP112" s="31"/>
      <c r="CIQ112" s="31"/>
      <c r="CIR112" s="31"/>
      <c r="CIS112" s="31"/>
      <c r="CIT112" s="31"/>
      <c r="CIU112" s="31"/>
      <c r="CIV112" s="31"/>
      <c r="CIW112" s="31"/>
      <c r="CIX112" s="31"/>
      <c r="CIY112" s="31"/>
      <c r="CIZ112" s="31"/>
      <c r="CJA112" s="31"/>
      <c r="CJB112" s="31"/>
      <c r="CJC112" s="31"/>
      <c r="CJD112" s="31"/>
      <c r="CJE112" s="31"/>
      <c r="CJF112" s="31"/>
      <c r="CJG112" s="31"/>
      <c r="CJH112" s="31"/>
      <c r="CJI112" s="31"/>
      <c r="CJJ112" s="31"/>
      <c r="CJK112" s="31"/>
      <c r="CJL112" s="31"/>
      <c r="CJM112" s="31"/>
      <c r="CJN112" s="31"/>
      <c r="CJO112" s="31"/>
      <c r="CJP112" s="31"/>
      <c r="CJQ112" s="31"/>
      <c r="CJR112" s="31"/>
      <c r="CJS112" s="31"/>
      <c r="CJT112" s="31"/>
      <c r="CJU112" s="31"/>
      <c r="CJV112" s="31"/>
      <c r="CJW112" s="31"/>
      <c r="CJX112" s="31"/>
      <c r="CJY112" s="31"/>
      <c r="CJZ112" s="31"/>
      <c r="CKA112" s="31"/>
      <c r="CKB112" s="31"/>
      <c r="CKC112" s="31"/>
      <c r="CKD112" s="31"/>
      <c r="CKE112" s="31"/>
      <c r="CKF112" s="31"/>
      <c r="CKG112" s="31"/>
      <c r="CKH112" s="31"/>
      <c r="CKI112" s="31"/>
      <c r="CKJ112" s="31"/>
      <c r="CKK112" s="31"/>
      <c r="CKL112" s="31"/>
      <c r="CKM112" s="31"/>
      <c r="CKN112" s="31"/>
      <c r="CKO112" s="31"/>
      <c r="CKP112" s="31"/>
      <c r="CKQ112" s="31"/>
      <c r="CKR112" s="31"/>
      <c r="CKS112" s="31"/>
      <c r="CKT112" s="31"/>
      <c r="CKU112" s="31"/>
      <c r="CKV112" s="31"/>
      <c r="CKW112" s="31"/>
      <c r="CKX112" s="31"/>
      <c r="CKY112" s="31"/>
      <c r="CKZ112" s="31"/>
      <c r="CLA112" s="31"/>
      <c r="CLB112" s="31"/>
      <c r="CLC112" s="31"/>
      <c r="CLD112" s="31"/>
      <c r="CLE112" s="31"/>
      <c r="CLF112" s="31"/>
      <c r="CLG112" s="31"/>
      <c r="CLH112" s="31"/>
      <c r="CLI112" s="31"/>
      <c r="CLJ112" s="31"/>
      <c r="CLK112" s="31"/>
      <c r="CLL112" s="31"/>
      <c r="CLM112" s="31"/>
      <c r="CLN112" s="31"/>
      <c r="CLO112" s="31"/>
      <c r="CLP112" s="31"/>
      <c r="CLQ112" s="31"/>
      <c r="CLR112" s="31"/>
      <c r="CLS112" s="31"/>
      <c r="CLT112" s="31"/>
      <c r="CLU112" s="31"/>
      <c r="CLV112" s="31"/>
      <c r="CLW112" s="31"/>
      <c r="CLX112" s="31"/>
      <c r="CLY112" s="31"/>
      <c r="CLZ112" s="31"/>
      <c r="CMA112" s="31"/>
      <c r="CMB112" s="31"/>
      <c r="CMC112" s="31"/>
      <c r="CMD112" s="31"/>
      <c r="CME112" s="31"/>
      <c r="CMF112" s="31"/>
      <c r="CMG112" s="31"/>
      <c r="CMH112" s="31"/>
      <c r="CMI112" s="31"/>
      <c r="CMJ112" s="31"/>
      <c r="CMK112" s="31"/>
      <c r="CML112" s="31"/>
      <c r="CMM112" s="31"/>
      <c r="CMN112" s="31"/>
      <c r="CMO112" s="31"/>
      <c r="CMP112" s="31"/>
      <c r="CMQ112" s="31"/>
      <c r="CMR112" s="31"/>
      <c r="CMS112" s="31"/>
      <c r="CMT112" s="31"/>
      <c r="CMU112" s="31"/>
      <c r="CMV112" s="31"/>
      <c r="CMW112" s="31"/>
      <c r="CMX112" s="31"/>
      <c r="CMY112" s="31"/>
      <c r="CMZ112" s="31"/>
      <c r="CNA112" s="31"/>
      <c r="CNB112" s="31"/>
      <c r="CNC112" s="31"/>
      <c r="CND112" s="31"/>
      <c r="CNE112" s="31"/>
      <c r="CNF112" s="31"/>
      <c r="CNG112" s="31"/>
      <c r="CNH112" s="31"/>
      <c r="CNI112" s="31"/>
      <c r="CNJ112" s="31"/>
      <c r="CNK112" s="31"/>
      <c r="CNL112" s="31"/>
      <c r="CNM112" s="31"/>
      <c r="CNN112" s="31"/>
      <c r="CNO112" s="31"/>
      <c r="CNP112" s="31"/>
      <c r="CNQ112" s="31"/>
      <c r="CNR112" s="31"/>
      <c r="CNS112" s="31"/>
      <c r="CNT112" s="31"/>
      <c r="CNU112" s="31"/>
      <c r="CNV112" s="31"/>
      <c r="CNW112" s="31"/>
      <c r="CNX112" s="31"/>
      <c r="CNY112" s="31"/>
      <c r="CNZ112" s="31"/>
      <c r="COA112" s="31"/>
      <c r="COB112" s="31"/>
      <c r="COC112" s="31"/>
      <c r="COD112" s="31"/>
      <c r="COE112" s="31"/>
      <c r="COF112" s="31"/>
      <c r="COG112" s="31"/>
      <c r="COH112" s="31"/>
      <c r="COI112" s="31"/>
      <c r="COJ112" s="31"/>
      <c r="COK112" s="31"/>
      <c r="COL112" s="31"/>
      <c r="COM112" s="31"/>
      <c r="CON112" s="31"/>
      <c r="COO112" s="31"/>
      <c r="COP112" s="31"/>
      <c r="COQ112" s="31"/>
      <c r="COR112" s="31"/>
      <c r="COS112" s="31"/>
      <c r="COT112" s="31"/>
      <c r="COU112" s="31"/>
      <c r="COV112" s="31"/>
      <c r="COW112" s="31"/>
      <c r="COX112" s="31"/>
      <c r="COY112" s="31"/>
      <c r="COZ112" s="31"/>
      <c r="CPA112" s="31"/>
      <c r="CPB112" s="31"/>
      <c r="CPC112" s="31"/>
      <c r="CPD112" s="31"/>
      <c r="CPE112" s="31"/>
      <c r="CPF112" s="31"/>
      <c r="CPG112" s="31"/>
      <c r="CPH112" s="31"/>
      <c r="CPI112" s="31"/>
      <c r="CPJ112" s="31"/>
      <c r="CPK112" s="31"/>
      <c r="CPL112" s="31"/>
      <c r="CPM112" s="31"/>
      <c r="CPN112" s="31"/>
      <c r="CPO112" s="31"/>
      <c r="CPP112" s="31"/>
      <c r="CPQ112" s="31"/>
      <c r="CPR112" s="31"/>
      <c r="CPS112" s="31"/>
      <c r="CPT112" s="31"/>
      <c r="CPU112" s="31"/>
      <c r="CPV112" s="31"/>
      <c r="CPW112" s="31"/>
      <c r="CPX112" s="31"/>
      <c r="CPY112" s="31"/>
      <c r="CPZ112" s="31"/>
      <c r="CQA112" s="31"/>
      <c r="CQB112" s="31"/>
      <c r="CQC112" s="31"/>
      <c r="CQD112" s="31"/>
      <c r="CQE112" s="31"/>
      <c r="CQF112" s="31"/>
      <c r="CQG112" s="31"/>
      <c r="CQH112" s="31"/>
      <c r="CQI112" s="31"/>
      <c r="CQJ112" s="31"/>
      <c r="CQK112" s="31"/>
      <c r="CQL112" s="31"/>
      <c r="CQM112" s="31"/>
      <c r="CQN112" s="31"/>
      <c r="CQO112" s="31"/>
      <c r="CQP112" s="31"/>
      <c r="CQQ112" s="31"/>
      <c r="CQR112" s="31"/>
      <c r="CQS112" s="31"/>
      <c r="CQT112" s="31"/>
      <c r="CQU112" s="31"/>
      <c r="CQV112" s="31"/>
      <c r="CQW112" s="31"/>
      <c r="CQX112" s="31"/>
      <c r="CQY112" s="31"/>
      <c r="CQZ112" s="31"/>
      <c r="CRA112" s="31"/>
      <c r="CRB112" s="31"/>
      <c r="CRC112" s="31"/>
      <c r="CRD112" s="31"/>
      <c r="CRE112" s="31"/>
      <c r="CRF112" s="31"/>
      <c r="CRG112" s="31"/>
      <c r="CRH112" s="31"/>
      <c r="CRI112" s="31"/>
      <c r="CRJ112" s="31"/>
      <c r="CRK112" s="31"/>
      <c r="CRL112" s="31"/>
      <c r="CRM112" s="31"/>
      <c r="CRN112" s="31"/>
      <c r="CRO112" s="31"/>
      <c r="CRP112" s="31"/>
      <c r="CRQ112" s="31"/>
      <c r="CRR112" s="31"/>
      <c r="CRS112" s="31"/>
      <c r="CRT112" s="31"/>
      <c r="CRU112" s="31"/>
      <c r="CRV112" s="31"/>
      <c r="CRW112" s="31"/>
      <c r="CRX112" s="31"/>
      <c r="CRY112" s="31"/>
      <c r="CRZ112" s="31"/>
      <c r="CSA112" s="31"/>
      <c r="CSB112" s="31"/>
      <c r="CSC112" s="31"/>
      <c r="CSD112" s="31"/>
      <c r="CSE112" s="31"/>
      <c r="CSF112" s="31"/>
      <c r="CSG112" s="31"/>
      <c r="CSH112" s="31"/>
      <c r="CSI112" s="31"/>
      <c r="CSJ112" s="31"/>
      <c r="CSK112" s="31"/>
      <c r="CSL112" s="31"/>
      <c r="CSM112" s="31"/>
      <c r="CSN112" s="31"/>
      <c r="CSO112" s="31"/>
      <c r="CSP112" s="31"/>
      <c r="CSQ112" s="31"/>
      <c r="CSR112" s="31"/>
      <c r="CSS112" s="31"/>
      <c r="CST112" s="31"/>
      <c r="CSU112" s="31"/>
      <c r="CSV112" s="31"/>
      <c r="CSW112" s="31"/>
      <c r="CSX112" s="31"/>
      <c r="CSY112" s="31"/>
      <c r="CSZ112" s="31"/>
      <c r="CTA112" s="31"/>
      <c r="CTB112" s="31"/>
      <c r="CTC112" s="31"/>
      <c r="CTD112" s="31"/>
      <c r="CTE112" s="31"/>
      <c r="CTF112" s="31"/>
      <c r="CTG112" s="31"/>
      <c r="CTH112" s="31"/>
      <c r="CTI112" s="31"/>
      <c r="CTJ112" s="31"/>
      <c r="CTK112" s="31"/>
      <c r="CTL112" s="31"/>
      <c r="CTM112" s="31"/>
      <c r="CTN112" s="31"/>
      <c r="CTO112" s="31"/>
      <c r="CTP112" s="31"/>
      <c r="CTQ112" s="31"/>
      <c r="CTR112" s="31"/>
      <c r="CTS112" s="31"/>
      <c r="CTT112" s="31"/>
      <c r="CTU112" s="31"/>
      <c r="CTV112" s="31"/>
      <c r="CTW112" s="31"/>
      <c r="CTX112" s="31"/>
      <c r="CTY112" s="31"/>
      <c r="CTZ112" s="31"/>
      <c r="CUA112" s="31"/>
      <c r="CUB112" s="31"/>
      <c r="CUC112" s="31"/>
      <c r="CUD112" s="31"/>
      <c r="CUE112" s="31"/>
      <c r="CUF112" s="31"/>
      <c r="CUG112" s="31"/>
      <c r="CUH112" s="31"/>
      <c r="CUI112" s="31"/>
      <c r="CUJ112" s="31"/>
      <c r="CUK112" s="31"/>
      <c r="CUL112" s="31"/>
      <c r="CUM112" s="31"/>
      <c r="CUN112" s="31"/>
      <c r="CUO112" s="31"/>
      <c r="CUP112" s="31"/>
      <c r="CUQ112" s="31"/>
      <c r="CUR112" s="31"/>
      <c r="CUS112" s="31"/>
      <c r="CUT112" s="31"/>
      <c r="CUU112" s="31"/>
      <c r="CUV112" s="31"/>
      <c r="CUW112" s="31"/>
      <c r="CUX112" s="31"/>
      <c r="CUY112" s="31"/>
      <c r="CUZ112" s="31"/>
      <c r="CVA112" s="31"/>
      <c r="CVB112" s="31"/>
      <c r="CVC112" s="31"/>
      <c r="CVD112" s="31"/>
      <c r="CVE112" s="31"/>
      <c r="CVF112" s="31"/>
      <c r="CVG112" s="31"/>
      <c r="CVH112" s="31"/>
      <c r="CVI112" s="31"/>
      <c r="CVJ112" s="31"/>
      <c r="CVK112" s="31"/>
      <c r="CVL112" s="31"/>
      <c r="CVM112" s="31"/>
      <c r="CVN112" s="31"/>
      <c r="CVO112" s="31"/>
      <c r="CVP112" s="31"/>
      <c r="CVQ112" s="31"/>
      <c r="CVR112" s="31"/>
      <c r="CVS112" s="31"/>
      <c r="CVT112" s="31"/>
      <c r="CVU112" s="31"/>
      <c r="CVV112" s="31"/>
      <c r="CVW112" s="31"/>
      <c r="CVX112" s="31"/>
      <c r="CVY112" s="31"/>
      <c r="CVZ112" s="31"/>
      <c r="CWA112" s="31"/>
      <c r="CWB112" s="31"/>
      <c r="CWC112" s="31"/>
      <c r="CWD112" s="31"/>
      <c r="CWE112" s="31"/>
      <c r="CWF112" s="31"/>
      <c r="CWG112" s="31"/>
      <c r="CWH112" s="31"/>
      <c r="CWI112" s="31"/>
      <c r="CWJ112" s="31"/>
      <c r="CWK112" s="31"/>
      <c r="CWL112" s="31"/>
      <c r="CWM112" s="31"/>
      <c r="CWN112" s="31"/>
      <c r="CWO112" s="31"/>
      <c r="CWP112" s="31"/>
      <c r="CWQ112" s="31"/>
      <c r="CWR112" s="31"/>
      <c r="CWS112" s="31"/>
    </row>
    <row r="113" spans="1:46" s="34" customFormat="1">
      <c r="A113" s="21" t="s">
        <v>737</v>
      </c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AA113" s="220"/>
      <c r="AB113" s="220"/>
      <c r="AC113" s="220"/>
      <c r="AD113" s="220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</row>
    <row r="114" spans="1:46" s="37" customFormat="1">
      <c r="A114" s="35" t="s">
        <v>38</v>
      </c>
      <c r="B114" s="68">
        <v>3712.2080000000001</v>
      </c>
      <c r="C114" s="68">
        <v>4380.4769999999999</v>
      </c>
      <c r="D114" s="68">
        <v>4665.5209999999988</v>
      </c>
      <c r="E114" s="68">
        <v>3462.2539999999999</v>
      </c>
      <c r="F114" s="68">
        <v>4588.9409999999998</v>
      </c>
      <c r="G114" s="68">
        <v>5164.9090000000006</v>
      </c>
      <c r="H114" s="68">
        <v>4926.2700000000004</v>
      </c>
      <c r="I114" s="68">
        <v>4715.1349213800004</v>
      </c>
      <c r="J114" s="68">
        <v>5035.0331933399993</v>
      </c>
      <c r="K114" s="68">
        <v>5922.7757254999997</v>
      </c>
      <c r="L114" s="68">
        <v>7066.1688976900014</v>
      </c>
      <c r="M114" s="68">
        <v>6515.0537451399987</v>
      </c>
      <c r="N114" s="68">
        <v>6823.0956041100007</v>
      </c>
      <c r="O114" s="68">
        <v>6916.2598959400002</v>
      </c>
      <c r="P114" s="68">
        <v>7444.4562490799999</v>
      </c>
      <c r="Q114" s="68">
        <v>9415.0837074017545</v>
      </c>
      <c r="R114" s="68">
        <v>10065.420933897531</v>
      </c>
      <c r="S114" s="68">
        <v>10785.983641373943</v>
      </c>
      <c r="T114" s="68">
        <v>8661.6680267834126</v>
      </c>
      <c r="U114" s="68">
        <v>8182.982208639999</v>
      </c>
      <c r="V114" s="68">
        <v>8963.3932843800012</v>
      </c>
      <c r="W114" s="68">
        <v>10187.68173439</v>
      </c>
      <c r="X114" s="36">
        <v>14524.74672888</v>
      </c>
      <c r="Y114" s="36">
        <v>13342.036997560001</v>
      </c>
      <c r="Z114" s="36">
        <v>15065.841469240002</v>
      </c>
      <c r="AA114" s="36">
        <v>14953.928035630002</v>
      </c>
      <c r="AB114" s="36">
        <v>13820.9561338</v>
      </c>
      <c r="AC114" s="36">
        <v>12182.196349350001</v>
      </c>
      <c r="AD114" s="36">
        <v>12766.230366060001</v>
      </c>
      <c r="AE114" s="36">
        <v>13129.02055259</v>
      </c>
      <c r="AF114" s="36">
        <v>15423.452907780002</v>
      </c>
      <c r="AG114" s="36">
        <v>14673.58786869</v>
      </c>
      <c r="AH114" s="209">
        <v>15178.586743150001</v>
      </c>
      <c r="AI114" s="209">
        <v>17715.497362409998</v>
      </c>
      <c r="AJ114" s="209">
        <v>18145.927673450005</v>
      </c>
      <c r="AK114" s="209">
        <v>18315.694773720003</v>
      </c>
      <c r="AL114" s="209">
        <v>18862.085740480008</v>
      </c>
      <c r="AM114" s="209">
        <v>21136.045467889999</v>
      </c>
      <c r="AN114" s="209">
        <v>23196.718435600003</v>
      </c>
      <c r="AO114" s="209">
        <v>23389.366307680008</v>
      </c>
      <c r="AP114"/>
      <c r="AQ114"/>
      <c r="AR114"/>
      <c r="AS114"/>
      <c r="AT114"/>
    </row>
    <row r="115" spans="1:46">
      <c r="A115" s="38" t="s">
        <v>39</v>
      </c>
      <c r="B115" s="244">
        <v>1054.914</v>
      </c>
      <c r="C115" s="244">
        <v>988.36699999999996</v>
      </c>
      <c r="D115" s="244">
        <v>1136.8820000000001</v>
      </c>
      <c r="E115" s="244">
        <v>1254.07</v>
      </c>
      <c r="F115" s="244">
        <v>1278.1579999999999</v>
      </c>
      <c r="G115" s="244">
        <v>1471.6849999999999</v>
      </c>
      <c r="H115" s="244">
        <v>1194.8889999999999</v>
      </c>
      <c r="I115" s="97">
        <v>1616.1692775500001</v>
      </c>
      <c r="J115" s="97">
        <v>1490.5364866700002</v>
      </c>
      <c r="K115" s="97">
        <v>1892.1612164000001</v>
      </c>
      <c r="L115" s="97">
        <v>2324.59443637</v>
      </c>
      <c r="M115" s="97">
        <v>2487.8603372600001</v>
      </c>
      <c r="N115" s="97">
        <v>2390.2647930500002</v>
      </c>
      <c r="O115" s="97">
        <v>2002.7668555499999</v>
      </c>
      <c r="P115" s="97">
        <v>2168.2909736900001</v>
      </c>
      <c r="Q115" s="97">
        <v>2178.3085439699998</v>
      </c>
      <c r="R115" s="97">
        <v>2026.7719096600001</v>
      </c>
      <c r="S115" s="97">
        <v>2089.0986932800001</v>
      </c>
      <c r="T115" s="97">
        <v>2948.9015175700001</v>
      </c>
      <c r="U115" s="97">
        <v>3875.706700329999</v>
      </c>
      <c r="V115" s="97">
        <v>3962.9355553899991</v>
      </c>
      <c r="W115" s="97">
        <v>3689.4420870900003</v>
      </c>
      <c r="X115" s="39">
        <v>5069.2013913500004</v>
      </c>
      <c r="Y115" s="39">
        <v>4845.7503045499998</v>
      </c>
      <c r="Z115" s="39">
        <v>4324.3668640700007</v>
      </c>
      <c r="AA115" s="39">
        <v>5145.2974762800004</v>
      </c>
      <c r="AB115" s="39">
        <v>5763.2939993700002</v>
      </c>
      <c r="AC115" s="39">
        <v>5702.2466915200002</v>
      </c>
      <c r="AD115" s="39">
        <v>5637.0525396599996</v>
      </c>
      <c r="AE115" s="39">
        <v>4942.6633589900011</v>
      </c>
      <c r="AF115" s="39">
        <v>4795.9517341699993</v>
      </c>
      <c r="AG115" s="39">
        <v>6334.9646554500005</v>
      </c>
      <c r="AH115" s="212">
        <v>4665.9394174400004</v>
      </c>
      <c r="AI115" s="79">
        <v>5332.4832223600006</v>
      </c>
      <c r="AJ115" s="79">
        <v>4577.4111629999998</v>
      </c>
      <c r="AK115" s="79">
        <v>6357.7413040399997</v>
      </c>
      <c r="AL115" s="79">
        <v>5315.0499930100004</v>
      </c>
      <c r="AM115" s="79">
        <v>5921.9030389800009</v>
      </c>
      <c r="AN115" s="79">
        <v>8012.5955809900006</v>
      </c>
      <c r="AO115" s="79">
        <v>7640.2725187800006</v>
      </c>
    </row>
    <row r="116" spans="1:46">
      <c r="A116" s="38" t="s">
        <v>40</v>
      </c>
      <c r="B116" s="244">
        <v>51.274000000000001</v>
      </c>
      <c r="C116" s="244">
        <v>75.95</v>
      </c>
      <c r="D116" s="244">
        <v>276.24900000000002</v>
      </c>
      <c r="E116" s="244">
        <v>187.94399999999999</v>
      </c>
      <c r="F116" s="244">
        <v>60.235999999999997</v>
      </c>
      <c r="G116" s="244">
        <v>52.54</v>
      </c>
      <c r="H116" s="244">
        <v>88.051000000000002</v>
      </c>
      <c r="I116" s="97">
        <v>94.267780720000005</v>
      </c>
      <c r="J116" s="97">
        <v>131.75386584999998</v>
      </c>
      <c r="K116" s="97">
        <v>87.364491430000001</v>
      </c>
      <c r="L116" s="97">
        <v>90.923064780000004</v>
      </c>
      <c r="M116" s="97">
        <v>92.596277579999992</v>
      </c>
      <c r="N116" s="97">
        <v>109.304</v>
      </c>
      <c r="O116" s="97">
        <v>103.89700000000001</v>
      </c>
      <c r="P116" s="97">
        <v>89.153499999999994</v>
      </c>
      <c r="Q116" s="97">
        <v>152.291</v>
      </c>
      <c r="R116" s="97">
        <v>232.7415</v>
      </c>
      <c r="S116" s="97">
        <v>135.54249999999999</v>
      </c>
      <c r="T116" s="97">
        <v>101.562</v>
      </c>
      <c r="U116" s="97">
        <v>94.311999999999998</v>
      </c>
      <c r="V116" s="97">
        <v>62.786499999999997</v>
      </c>
      <c r="W116" s="97">
        <v>94.813999999999993</v>
      </c>
      <c r="X116" s="39">
        <v>378.32900000000001</v>
      </c>
      <c r="Y116" s="39">
        <v>437.30250000000001</v>
      </c>
      <c r="Z116" s="39">
        <v>565.3415</v>
      </c>
      <c r="AA116" s="39">
        <v>431.52850000000001</v>
      </c>
      <c r="AB116" s="39">
        <v>291.64049999999997</v>
      </c>
      <c r="AC116" s="39">
        <v>162.61850000000001</v>
      </c>
      <c r="AD116" s="39">
        <v>110.422</v>
      </c>
      <c r="AE116" s="39">
        <v>81.602500000000006</v>
      </c>
      <c r="AF116" s="39">
        <v>122.12</v>
      </c>
      <c r="AG116" s="39">
        <v>71.802999999999997</v>
      </c>
      <c r="AH116" s="212">
        <v>115.67385859999999</v>
      </c>
      <c r="AI116" s="79">
        <v>182.14852109999998</v>
      </c>
      <c r="AJ116" s="79">
        <v>86.536000000000001</v>
      </c>
      <c r="AK116" s="79">
        <v>137.85799993999998</v>
      </c>
      <c r="AL116" s="79">
        <v>111.86391675</v>
      </c>
      <c r="AM116" s="79">
        <v>137.34499994000001</v>
      </c>
      <c r="AN116" s="79">
        <v>301.80499994000002</v>
      </c>
      <c r="AO116" s="79">
        <v>105.53500000999999</v>
      </c>
    </row>
    <row r="117" spans="1:46">
      <c r="A117" s="38" t="s">
        <v>41</v>
      </c>
      <c r="B117" s="244">
        <v>0</v>
      </c>
      <c r="C117" s="244">
        <v>0</v>
      </c>
      <c r="D117" s="244">
        <v>0</v>
      </c>
      <c r="E117" s="244">
        <v>0</v>
      </c>
      <c r="F117" s="244">
        <v>0</v>
      </c>
      <c r="G117" s="244">
        <v>0</v>
      </c>
      <c r="H117" s="244">
        <v>0</v>
      </c>
      <c r="I117" s="97">
        <v>0</v>
      </c>
      <c r="J117" s="97">
        <v>0</v>
      </c>
      <c r="K117" s="97">
        <v>0</v>
      </c>
      <c r="L117" s="97">
        <v>0</v>
      </c>
      <c r="M117" s="97">
        <v>105.85611158</v>
      </c>
      <c r="N117" s="97">
        <v>114.18977429</v>
      </c>
      <c r="O117" s="97">
        <v>105.65849521999999</v>
      </c>
      <c r="P117" s="97">
        <v>87.97816555</v>
      </c>
      <c r="Q117" s="97">
        <v>120.87530416</v>
      </c>
      <c r="R117" s="97">
        <v>194.43220066999999</v>
      </c>
      <c r="S117" s="97">
        <v>202.35247631999999</v>
      </c>
      <c r="T117" s="97">
        <v>149.73518527000002</v>
      </c>
      <c r="U117" s="39">
        <v>45.774947869999998</v>
      </c>
      <c r="V117" s="39">
        <v>74.556935170000003</v>
      </c>
      <c r="W117" s="39">
        <v>89.926425800000004</v>
      </c>
      <c r="X117" s="39">
        <v>0</v>
      </c>
      <c r="Y117" s="39">
        <v>0</v>
      </c>
      <c r="Z117" s="39">
        <v>0</v>
      </c>
      <c r="AA117" s="39">
        <v>0</v>
      </c>
      <c r="AB117" s="39">
        <v>371.16710185000005</v>
      </c>
      <c r="AC117" s="39">
        <v>381.09111193000001</v>
      </c>
      <c r="AD117" s="39">
        <v>389.02133083000001</v>
      </c>
      <c r="AE117" s="39">
        <v>526.75660775999995</v>
      </c>
      <c r="AF117" s="39">
        <v>700.03482384000006</v>
      </c>
      <c r="AG117" s="39">
        <v>932.17259336999996</v>
      </c>
      <c r="AH117" s="212">
        <v>1316.6503186500001</v>
      </c>
      <c r="AI117" s="79">
        <v>1351.7808374599999</v>
      </c>
      <c r="AJ117" s="79">
        <v>1375.0855614700001</v>
      </c>
      <c r="AK117" s="79">
        <v>1303.4696680499999</v>
      </c>
      <c r="AL117" s="79">
        <v>1307.1284532399998</v>
      </c>
      <c r="AM117" s="79">
        <v>1279.1443646</v>
      </c>
      <c r="AN117" s="79">
        <v>1435.85440675</v>
      </c>
      <c r="AO117" s="79">
        <v>1846.6109993099999</v>
      </c>
    </row>
    <row r="118" spans="1:46">
      <c r="A118" s="38" t="s">
        <v>42</v>
      </c>
      <c r="B118" s="244">
        <v>619.12699999999995</v>
      </c>
      <c r="C118" s="244">
        <v>760.03099999999995</v>
      </c>
      <c r="D118" s="244">
        <v>657.45299999999997</v>
      </c>
      <c r="E118" s="244">
        <v>594.85699999999997</v>
      </c>
      <c r="F118" s="244">
        <v>825.22500000000002</v>
      </c>
      <c r="G118" s="244">
        <v>983.72400000000005</v>
      </c>
      <c r="H118" s="244">
        <v>1022.292</v>
      </c>
      <c r="I118" s="97">
        <v>963.58646388999989</v>
      </c>
      <c r="J118" s="97">
        <v>1047.78982363</v>
      </c>
      <c r="K118" s="97">
        <v>1098.8197568200003</v>
      </c>
      <c r="L118" s="97">
        <v>1857.29091737</v>
      </c>
      <c r="M118" s="97">
        <v>1752.59305182</v>
      </c>
      <c r="N118" s="97">
        <v>1815.34524588</v>
      </c>
      <c r="O118" s="97">
        <v>1814.48165144</v>
      </c>
      <c r="P118" s="97">
        <v>1770.40337808</v>
      </c>
      <c r="Q118" s="97">
        <v>1616.5735613900001</v>
      </c>
      <c r="R118" s="97">
        <v>1771.6646418500002</v>
      </c>
      <c r="S118" s="97">
        <v>1851.5814294500001</v>
      </c>
      <c r="T118" s="97">
        <v>1965.18368089</v>
      </c>
      <c r="U118" s="97">
        <v>1588.4266827600002</v>
      </c>
      <c r="V118" s="97">
        <v>1780.25960347</v>
      </c>
      <c r="W118" s="97">
        <v>1838.39703575</v>
      </c>
      <c r="X118" s="39">
        <v>1980.58500308</v>
      </c>
      <c r="Y118" s="39">
        <v>1582.1984842099998</v>
      </c>
      <c r="Z118" s="39">
        <v>1812.8665068800001</v>
      </c>
      <c r="AA118" s="39">
        <v>1924.0876913499999</v>
      </c>
      <c r="AB118" s="39">
        <v>2130.5007230600008</v>
      </c>
      <c r="AC118" s="39">
        <v>1655.3545890299999</v>
      </c>
      <c r="AD118" s="39">
        <v>1845.3949461099999</v>
      </c>
      <c r="AE118" s="39">
        <v>2141.6099109299998</v>
      </c>
      <c r="AF118" s="39">
        <v>2386.9252152900003</v>
      </c>
      <c r="AG118" s="39">
        <v>2350.1279405299997</v>
      </c>
      <c r="AH118" s="212">
        <v>2599.7651866900005</v>
      </c>
      <c r="AI118" s="79">
        <v>3044.3771511800001</v>
      </c>
      <c r="AJ118" s="79">
        <v>2935.0933927300007</v>
      </c>
      <c r="AK118" s="79">
        <v>3088.4572978400006</v>
      </c>
      <c r="AL118" s="79">
        <v>3424.3906629899998</v>
      </c>
      <c r="AM118" s="79">
        <v>3396.4150157100012</v>
      </c>
      <c r="AN118" s="79">
        <v>3217.4947789600001</v>
      </c>
      <c r="AO118" s="79">
        <v>3131.045705089999</v>
      </c>
    </row>
    <row r="119" spans="1:46">
      <c r="A119" s="38" t="s">
        <v>43</v>
      </c>
      <c r="B119" s="244">
        <v>144.50700000000001</v>
      </c>
      <c r="C119" s="244">
        <v>165.98099999999999</v>
      </c>
      <c r="D119" s="244">
        <v>180.00299999999999</v>
      </c>
      <c r="E119" s="244">
        <v>55.682000000000002</v>
      </c>
      <c r="F119" s="244">
        <v>60.238</v>
      </c>
      <c r="G119" s="244">
        <v>29.434000000000001</v>
      </c>
      <c r="H119" s="244">
        <v>59.585999999999999</v>
      </c>
      <c r="I119" s="97">
        <v>19.59</v>
      </c>
      <c r="J119" s="97">
        <v>114.91796437000001</v>
      </c>
      <c r="K119" s="97">
        <v>75.803673910000001</v>
      </c>
      <c r="L119" s="97">
        <v>115.09039288</v>
      </c>
      <c r="M119" s="97">
        <v>115.36449076999999</v>
      </c>
      <c r="N119" s="97">
        <v>241.09685852000001</v>
      </c>
      <c r="O119" s="97">
        <v>107.64033000000001</v>
      </c>
      <c r="P119" s="97">
        <v>162.78650003999999</v>
      </c>
      <c r="Q119" s="97">
        <v>140.63849997</v>
      </c>
      <c r="R119" s="97">
        <v>68.659427120000004</v>
      </c>
      <c r="S119" s="97">
        <v>116.58758681</v>
      </c>
      <c r="T119" s="97">
        <v>270.60831730000001</v>
      </c>
      <c r="U119" s="97">
        <v>600.16090896000003</v>
      </c>
      <c r="V119" s="97">
        <v>376.93489702999995</v>
      </c>
      <c r="W119" s="97">
        <v>800.78694316999997</v>
      </c>
      <c r="X119" s="39">
        <v>380.96035712000003</v>
      </c>
      <c r="Y119" s="39">
        <v>336.90607935000003</v>
      </c>
      <c r="Z119" s="39">
        <v>451.02599735000001</v>
      </c>
      <c r="AA119" s="39">
        <v>236.75577977</v>
      </c>
      <c r="AB119" s="39">
        <v>423.18126229000001</v>
      </c>
      <c r="AC119" s="39">
        <v>435.48140511000003</v>
      </c>
      <c r="AD119" s="39">
        <v>463.66098192999999</v>
      </c>
      <c r="AE119" s="39">
        <v>357.98700981999997</v>
      </c>
      <c r="AF119" s="39">
        <v>466.91093699999999</v>
      </c>
      <c r="AG119" s="39">
        <v>277.96891309</v>
      </c>
      <c r="AH119" s="212">
        <v>409.84701852999996</v>
      </c>
      <c r="AI119" s="79">
        <v>970.8669372999999</v>
      </c>
      <c r="AJ119" s="79">
        <v>870.63140878999968</v>
      </c>
      <c r="AK119" s="79">
        <v>584.55673732000002</v>
      </c>
      <c r="AL119" s="79">
        <v>772.63819996000007</v>
      </c>
      <c r="AM119" s="79">
        <v>1008.61274273</v>
      </c>
      <c r="AN119" s="79">
        <v>883.49921654999991</v>
      </c>
      <c r="AO119" s="79">
        <v>2647.4747959799997</v>
      </c>
    </row>
    <row r="120" spans="1:46">
      <c r="A120" s="38" t="s">
        <v>44</v>
      </c>
      <c r="B120" s="244">
        <v>1066.3399999999999</v>
      </c>
      <c r="C120" s="244">
        <v>1626.7639999999999</v>
      </c>
      <c r="D120" s="244">
        <v>1642.652</v>
      </c>
      <c r="E120" s="244">
        <v>670.33100000000002</v>
      </c>
      <c r="F120" s="244">
        <v>1001.95</v>
      </c>
      <c r="G120" s="244">
        <v>1361.809</v>
      </c>
      <c r="H120" s="244">
        <v>1354.432</v>
      </c>
      <c r="I120" s="97">
        <v>748.14965505999999</v>
      </c>
      <c r="J120" s="97">
        <v>927.04946042999995</v>
      </c>
      <c r="K120" s="97">
        <v>1477.57955556</v>
      </c>
      <c r="L120" s="97">
        <v>1706.62582757</v>
      </c>
      <c r="M120" s="97">
        <v>911.91015052</v>
      </c>
      <c r="N120" s="97">
        <v>1143.9617780399999</v>
      </c>
      <c r="O120" s="97">
        <v>1784.8457208</v>
      </c>
      <c r="P120" s="97">
        <v>1840.9760134400001</v>
      </c>
      <c r="Q120" s="97">
        <v>949.24879333000001</v>
      </c>
      <c r="R120" s="97">
        <v>1514.075569299999</v>
      </c>
      <c r="S120" s="97">
        <v>2131.85887877</v>
      </c>
      <c r="T120" s="97">
        <v>2070.2416956699999</v>
      </c>
      <c r="U120" s="97">
        <v>1036.2729529400001</v>
      </c>
      <c r="V120" s="97">
        <v>1744.5822778699999</v>
      </c>
      <c r="W120" s="97">
        <v>2210.3631464699997</v>
      </c>
      <c r="X120" s="39">
        <v>2258.76632526</v>
      </c>
      <c r="Y120" s="39">
        <v>1280.7887048800001</v>
      </c>
      <c r="Z120" s="39">
        <v>1779.4455296800002</v>
      </c>
      <c r="AA120" s="39">
        <v>2466.5673376199998</v>
      </c>
      <c r="AB120" s="39">
        <v>2547.331949280001</v>
      </c>
      <c r="AC120" s="39">
        <v>1522.9504335499998</v>
      </c>
      <c r="AD120" s="39">
        <v>1993.55697289</v>
      </c>
      <c r="AE120" s="39">
        <v>2644.6149789400001</v>
      </c>
      <c r="AF120" s="39">
        <v>2991.2976867600014</v>
      </c>
      <c r="AG120" s="39">
        <v>1662.1476820599999</v>
      </c>
      <c r="AH120" s="212">
        <v>2622.00649054</v>
      </c>
      <c r="AI120" s="79">
        <v>3350.8883604899988</v>
      </c>
      <c r="AJ120" s="79">
        <v>3942.8144266800014</v>
      </c>
      <c r="AK120" s="79">
        <v>2505.7682721400001</v>
      </c>
      <c r="AL120" s="79">
        <v>3430.3150720099989</v>
      </c>
      <c r="AM120" s="79">
        <v>4495.03059304</v>
      </c>
      <c r="AN120" s="79">
        <v>4888.77347328</v>
      </c>
      <c r="AO120" s="79">
        <v>3330.7238123900001</v>
      </c>
    </row>
    <row r="121" spans="1:46">
      <c r="A121" s="38" t="s">
        <v>45</v>
      </c>
      <c r="B121" s="244">
        <v>323.47199999999998</v>
      </c>
      <c r="C121" s="244">
        <v>293.87900000000002</v>
      </c>
      <c r="D121" s="244">
        <v>268.59500000000003</v>
      </c>
      <c r="E121" s="244">
        <v>229.32499999999999</v>
      </c>
      <c r="F121" s="244">
        <v>172.24799999999999</v>
      </c>
      <c r="G121" s="244">
        <v>141.89699999999999</v>
      </c>
      <c r="H121" s="244">
        <v>110.248</v>
      </c>
      <c r="I121" s="97">
        <v>159.02767704999999</v>
      </c>
      <c r="J121" s="97">
        <v>174.12876015000001</v>
      </c>
      <c r="K121" s="97">
        <v>126.83680523000002</v>
      </c>
      <c r="L121" s="97">
        <v>97.466173699999999</v>
      </c>
      <c r="M121" s="97">
        <v>141.78196805000002</v>
      </c>
      <c r="N121" s="97">
        <v>124.58221377</v>
      </c>
      <c r="O121" s="97">
        <v>97.664340760000002</v>
      </c>
      <c r="P121" s="97">
        <v>51.811183119999995</v>
      </c>
      <c r="Q121" s="97">
        <v>112.09082448000001</v>
      </c>
      <c r="R121" s="97">
        <v>131.10358398</v>
      </c>
      <c r="S121" s="97">
        <v>99.069812420000005</v>
      </c>
      <c r="T121" s="97">
        <v>33.106482929999999</v>
      </c>
      <c r="U121" s="97">
        <v>107.22165628</v>
      </c>
      <c r="V121" s="97">
        <v>125.47376256999999</v>
      </c>
      <c r="W121" s="97">
        <v>111.63732798999999</v>
      </c>
      <c r="X121" s="39">
        <v>45.649821509999995</v>
      </c>
      <c r="Y121" s="39">
        <v>109.87532173</v>
      </c>
      <c r="Z121" s="39">
        <v>123.18825198</v>
      </c>
      <c r="AA121" s="39">
        <v>94.665265460000001</v>
      </c>
      <c r="AB121" s="39">
        <v>37.638274109999998</v>
      </c>
      <c r="AC121" s="39">
        <v>148.01100480000002</v>
      </c>
      <c r="AD121" s="39">
        <v>156.43028009</v>
      </c>
      <c r="AE121" s="39">
        <v>124.59509187</v>
      </c>
      <c r="AF121" s="39">
        <v>69.651586809999998</v>
      </c>
      <c r="AG121" s="39">
        <v>139.78469028999999</v>
      </c>
      <c r="AH121" s="212">
        <v>179.85744369999998</v>
      </c>
      <c r="AI121" s="79">
        <v>178.11899690000001</v>
      </c>
      <c r="AJ121" s="79">
        <v>95.504926710000007</v>
      </c>
      <c r="AK121" s="79">
        <v>18.200875400000005</v>
      </c>
      <c r="AL121" s="79">
        <v>120.47888981999999</v>
      </c>
      <c r="AM121" s="79">
        <v>113.28771555</v>
      </c>
      <c r="AN121" s="79">
        <v>61.876451039999999</v>
      </c>
      <c r="AO121" s="79">
        <v>175.97751606999998</v>
      </c>
    </row>
    <row r="122" spans="1:46">
      <c r="A122" s="38" t="s">
        <v>46</v>
      </c>
      <c r="B122" s="244">
        <v>50.527000000000001</v>
      </c>
      <c r="C122" s="244">
        <v>21.806000000000001</v>
      </c>
      <c r="D122" s="244">
        <v>20.834</v>
      </c>
      <c r="E122" s="244">
        <v>14.669</v>
      </c>
      <c r="F122" s="244">
        <v>680.25900000000001</v>
      </c>
      <c r="G122" s="244">
        <v>416.03199999999998</v>
      </c>
      <c r="H122" s="244">
        <v>655.83699999999999</v>
      </c>
      <c r="I122" s="97">
        <v>122.44101459999999</v>
      </c>
      <c r="J122" s="97">
        <v>765.64818744000002</v>
      </c>
      <c r="K122" s="97">
        <v>217.43404205000002</v>
      </c>
      <c r="L122" s="97">
        <v>184.08662953000001</v>
      </c>
      <c r="M122" s="97">
        <v>218.72574406999999</v>
      </c>
      <c r="N122" s="97">
        <v>160.84638332</v>
      </c>
      <c r="O122" s="97">
        <v>165.08304319999999</v>
      </c>
      <c r="P122" s="97">
        <v>158.27545092</v>
      </c>
      <c r="Q122" s="97">
        <v>136.95120412</v>
      </c>
      <c r="R122" s="97">
        <v>147.0797163</v>
      </c>
      <c r="S122" s="97">
        <v>153.49913537</v>
      </c>
      <c r="T122" s="97">
        <v>148.35610384</v>
      </c>
      <c r="U122" s="97">
        <v>152.7475756</v>
      </c>
      <c r="V122" s="97">
        <v>161.59129772</v>
      </c>
      <c r="W122" s="97">
        <v>260.45291023999999</v>
      </c>
      <c r="X122" s="39">
        <v>218.66655080999999</v>
      </c>
      <c r="Y122" s="39">
        <v>246.25871556999999</v>
      </c>
      <c r="Z122" s="39">
        <v>257.77200223</v>
      </c>
      <c r="AA122" s="39">
        <v>219.72475700999999</v>
      </c>
      <c r="AB122" s="39">
        <v>202.11680128</v>
      </c>
      <c r="AC122" s="39">
        <v>224.09376603999999</v>
      </c>
      <c r="AD122" s="39">
        <v>255.44043481</v>
      </c>
      <c r="AE122" s="39">
        <v>415.79469181000002</v>
      </c>
      <c r="AF122" s="39">
        <v>256.26364562999998</v>
      </c>
      <c r="AG122" s="39">
        <v>275.57501310999999</v>
      </c>
      <c r="AH122" s="212">
        <v>362.43729421</v>
      </c>
      <c r="AI122" s="79">
        <v>321.18344701000001</v>
      </c>
      <c r="AJ122" s="79">
        <v>206.6846924499998</v>
      </c>
      <c r="AK122" s="79">
        <v>330.64379113999985</v>
      </c>
      <c r="AL122" s="79">
        <v>256.77999404999923</v>
      </c>
      <c r="AM122" s="79">
        <v>308.7610397800002</v>
      </c>
      <c r="AN122" s="79">
        <v>289.60143871999929</v>
      </c>
      <c r="AO122" s="79">
        <v>242.57788659999943</v>
      </c>
    </row>
    <row r="123" spans="1:46">
      <c r="A123" s="38" t="s">
        <v>47</v>
      </c>
      <c r="B123" s="244">
        <v>355.375</v>
      </c>
      <c r="C123" s="244">
        <v>396.38499999999999</v>
      </c>
      <c r="D123" s="244">
        <v>401.096</v>
      </c>
      <c r="E123" s="244">
        <v>374.99099999999999</v>
      </c>
      <c r="F123" s="244">
        <v>411.70600000000002</v>
      </c>
      <c r="G123" s="244">
        <v>0</v>
      </c>
      <c r="H123" s="244">
        <v>325.01</v>
      </c>
      <c r="I123" s="97">
        <v>325.09598316</v>
      </c>
      <c r="J123" s="97">
        <v>353.76485107999997</v>
      </c>
      <c r="K123" s="97">
        <v>384.28426222000002</v>
      </c>
      <c r="L123" s="97">
        <v>473.67888017000001</v>
      </c>
      <c r="M123" s="97">
        <v>381.93388919</v>
      </c>
      <c r="N123" s="97">
        <v>386.44713150000001</v>
      </c>
      <c r="O123" s="97">
        <v>405.86866843000001</v>
      </c>
      <c r="P123" s="97">
        <v>460.01010894000001</v>
      </c>
      <c r="Q123" s="97">
        <v>453.23450223999998</v>
      </c>
      <c r="R123" s="97">
        <v>477.49266367000001</v>
      </c>
      <c r="S123" s="97">
        <v>502.60201282999998</v>
      </c>
      <c r="T123" s="97">
        <v>392.18632319</v>
      </c>
      <c r="U123" s="97">
        <v>368.58784761000004</v>
      </c>
      <c r="V123" s="97">
        <v>320.17180988999996</v>
      </c>
      <c r="W123" s="97">
        <v>482.94720481999997</v>
      </c>
      <c r="X123" s="39">
        <v>689.64674707000006</v>
      </c>
      <c r="Y123" s="39">
        <v>600.79820953000001</v>
      </c>
      <c r="Z123" s="39">
        <v>670.55426584999998</v>
      </c>
      <c r="AA123" s="39">
        <v>766.68829132000008</v>
      </c>
      <c r="AB123" s="39">
        <v>912.26361455999995</v>
      </c>
      <c r="AC123" s="39">
        <v>1005.93003188</v>
      </c>
      <c r="AD123" s="39">
        <v>1070.61819345</v>
      </c>
      <c r="AE123" s="39">
        <v>1066.62935485</v>
      </c>
      <c r="AF123" s="39">
        <v>1118.7679004500001</v>
      </c>
      <c r="AG123" s="39">
        <v>1191.07630268</v>
      </c>
      <c r="AH123" s="212">
        <v>1398.3608681300002</v>
      </c>
      <c r="AI123" s="79">
        <v>1455.92738306</v>
      </c>
      <c r="AJ123" s="79">
        <v>2210.1189772000002</v>
      </c>
      <c r="AK123" s="79">
        <v>2166.6559952200005</v>
      </c>
      <c r="AL123" s="79">
        <v>2316.84451094</v>
      </c>
      <c r="AM123" s="79">
        <v>2257.9387017800004</v>
      </c>
      <c r="AN123" s="79">
        <v>2103.2893641100009</v>
      </c>
      <c r="AO123" s="79">
        <v>2306.0201624400001</v>
      </c>
    </row>
    <row r="124" spans="1:46">
      <c r="A124" s="38" t="s">
        <v>48</v>
      </c>
      <c r="B124" s="244">
        <v>0</v>
      </c>
      <c r="C124" s="244">
        <v>0</v>
      </c>
      <c r="D124" s="244">
        <v>0</v>
      </c>
      <c r="E124" s="244">
        <v>0</v>
      </c>
      <c r="F124" s="244">
        <v>0</v>
      </c>
      <c r="G124" s="244">
        <v>0</v>
      </c>
      <c r="H124" s="244">
        <v>0</v>
      </c>
      <c r="I124" s="97">
        <v>0</v>
      </c>
      <c r="J124" s="97">
        <v>0</v>
      </c>
      <c r="K124" s="97">
        <v>412.04627068999997</v>
      </c>
      <c r="L124" s="97">
        <v>0</v>
      </c>
      <c r="M124" s="97">
        <v>85.42645383</v>
      </c>
      <c r="N124" s="97">
        <v>0</v>
      </c>
      <c r="O124" s="97">
        <v>-4.5383000000000001E-4</v>
      </c>
      <c r="P124" s="97">
        <v>314.10401775000003</v>
      </c>
      <c r="Q124" s="97">
        <v>271.02990369000003</v>
      </c>
      <c r="R124" s="97">
        <v>347.89426925999999</v>
      </c>
      <c r="S124" s="97">
        <v>436.79976562000002</v>
      </c>
      <c r="T124" s="97">
        <v>25.08911088</v>
      </c>
      <c r="U124" s="97">
        <v>29.673294890000001</v>
      </c>
      <c r="V124" s="97">
        <v>42.728360700000003</v>
      </c>
      <c r="W124" s="97">
        <v>289.29457981000002</v>
      </c>
      <c r="X124" s="39">
        <v>-4.5383000000000001E-4</v>
      </c>
      <c r="Y124" s="39">
        <v>121.54300000000001</v>
      </c>
      <c r="Z124" s="39">
        <v>121.54299949999999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  <c r="AH124" s="212">
        <v>0</v>
      </c>
      <c r="AI124" s="79">
        <v>0</v>
      </c>
      <c r="AJ124" s="79">
        <v>0</v>
      </c>
      <c r="AK124" s="79">
        <v>0</v>
      </c>
      <c r="AL124" s="79">
        <v>0</v>
      </c>
      <c r="AM124" s="79">
        <v>0</v>
      </c>
      <c r="AN124" s="79">
        <v>0</v>
      </c>
      <c r="AO124" s="79">
        <v>0</v>
      </c>
    </row>
    <row r="125" spans="1:46">
      <c r="A125" s="38" t="s">
        <v>49</v>
      </c>
      <c r="B125" s="244">
        <v>0</v>
      </c>
      <c r="C125" s="244">
        <v>0</v>
      </c>
      <c r="D125" s="244">
        <v>0</v>
      </c>
      <c r="E125" s="244">
        <v>0</v>
      </c>
      <c r="F125" s="244">
        <v>0</v>
      </c>
      <c r="G125" s="244">
        <v>599.67899999999997</v>
      </c>
      <c r="H125" s="244">
        <v>0.86099999999999999</v>
      </c>
      <c r="I125" s="97">
        <v>0.86074855000000006</v>
      </c>
      <c r="J125" s="97">
        <v>-77.91068568</v>
      </c>
      <c r="K125" s="97">
        <v>12.984126880000002</v>
      </c>
      <c r="L125" s="97">
        <v>4.9599999999999999E-5</v>
      </c>
      <c r="M125" s="97">
        <v>1.0000000000000001E-7</v>
      </c>
      <c r="N125" s="97">
        <v>1.6E-7</v>
      </c>
      <c r="O125" s="97">
        <v>1.7000000000000001E-7</v>
      </c>
      <c r="P125" s="97">
        <v>0</v>
      </c>
      <c r="Q125" s="97">
        <v>106.38249974999999</v>
      </c>
      <c r="R125" s="97">
        <v>102.36232584999999</v>
      </c>
      <c r="S125" s="97">
        <v>1.4999999999999999E-7</v>
      </c>
      <c r="T125" s="97">
        <v>5.4061700000000001E-3</v>
      </c>
      <c r="U125" s="97">
        <v>4.3773299999999996E-3</v>
      </c>
      <c r="V125" s="97">
        <v>4.6898299999999999E-3</v>
      </c>
      <c r="W125" s="97">
        <v>-5.0686874299999998</v>
      </c>
      <c r="X125" s="39">
        <v>12.96099233</v>
      </c>
      <c r="Y125" s="39">
        <v>153.77749204</v>
      </c>
      <c r="Z125" s="39">
        <v>21.252491260000003</v>
      </c>
      <c r="AA125" s="39">
        <v>4.9806860999999998</v>
      </c>
      <c r="AB125" s="39">
        <v>142.85634480000002</v>
      </c>
      <c r="AC125" s="39">
        <v>6.3135040599999996</v>
      </c>
      <c r="AD125" s="39">
        <v>40.977504159999995</v>
      </c>
      <c r="AE125" s="39">
        <v>6.3139046299999997</v>
      </c>
      <c r="AF125" s="39">
        <v>6.3139046399999996</v>
      </c>
      <c r="AG125" s="39">
        <v>8.934404820000001</v>
      </c>
      <c r="AH125" s="212">
        <v>19.289552749999999</v>
      </c>
      <c r="AI125" s="79">
        <v>6.3150041100000003</v>
      </c>
      <c r="AJ125" s="79">
        <v>34.354433700000001</v>
      </c>
      <c r="AK125" s="79">
        <v>13.114004029999998</v>
      </c>
      <c r="AL125" s="79">
        <v>23.84550393</v>
      </c>
      <c r="AM125" s="79">
        <v>22.953003930000001</v>
      </c>
      <c r="AN125" s="79">
        <v>22.684129569999996</v>
      </c>
      <c r="AO125" s="79">
        <v>24.833234399999998</v>
      </c>
    </row>
    <row r="126" spans="1:46">
      <c r="A126" s="38" t="s">
        <v>50</v>
      </c>
      <c r="B126" s="244">
        <v>0</v>
      </c>
      <c r="C126" s="244">
        <v>0</v>
      </c>
      <c r="D126" s="244">
        <v>0</v>
      </c>
      <c r="E126" s="244">
        <v>0</v>
      </c>
      <c r="F126" s="244">
        <v>0</v>
      </c>
      <c r="G126" s="244">
        <v>0</v>
      </c>
      <c r="H126" s="244">
        <v>0</v>
      </c>
      <c r="I126" s="97">
        <v>40.08</v>
      </c>
      <c r="J126" s="97">
        <v>0</v>
      </c>
      <c r="K126" s="97">
        <v>0</v>
      </c>
      <c r="L126" s="97">
        <v>0</v>
      </c>
      <c r="M126" s="97">
        <v>0</v>
      </c>
      <c r="N126" s="97">
        <v>60.324811619999998</v>
      </c>
      <c r="O126" s="97">
        <v>61.567354000000002</v>
      </c>
      <c r="P126" s="97">
        <v>63.054278049999994</v>
      </c>
      <c r="Q126" s="97">
        <v>64.491943460000002</v>
      </c>
      <c r="R126" s="97">
        <v>66.087826930000006</v>
      </c>
      <c r="S126" s="97">
        <v>67.888295110000001</v>
      </c>
      <c r="T126" s="97">
        <v>88.335024569999987</v>
      </c>
      <c r="U126" s="97">
        <v>71.729975969999998</v>
      </c>
      <c r="V126" s="97">
        <v>74.984918969999995</v>
      </c>
      <c r="W126" s="97">
        <v>76.444727439999994</v>
      </c>
      <c r="X126" s="39">
        <v>-2.9999999999999997E-8</v>
      </c>
      <c r="Y126" s="39">
        <v>2E-8</v>
      </c>
      <c r="Z126" s="39">
        <v>2E-8</v>
      </c>
      <c r="AA126" s="39">
        <v>2E-8</v>
      </c>
      <c r="AB126" s="39">
        <v>2E-8</v>
      </c>
      <c r="AC126" s="39">
        <v>2E-8</v>
      </c>
      <c r="AD126" s="39">
        <v>26.73700002</v>
      </c>
      <c r="AE126" s="39">
        <v>29.16850002</v>
      </c>
      <c r="AF126" s="39">
        <v>165.97895002000001</v>
      </c>
      <c r="AG126" s="39">
        <v>206.17045271999999</v>
      </c>
      <c r="AH126" s="212">
        <v>274.75687912000001</v>
      </c>
      <c r="AI126" s="79">
        <v>282.77128532</v>
      </c>
      <c r="AJ126" s="79">
        <v>144.61316801999999</v>
      </c>
      <c r="AK126" s="79">
        <v>223.19818362000001</v>
      </c>
      <c r="AL126" s="79">
        <v>154.46695724</v>
      </c>
      <c r="AM126" s="79">
        <v>551.78674642999999</v>
      </c>
      <c r="AN126" s="79">
        <v>265.25792758</v>
      </c>
      <c r="AO126" s="79">
        <v>226.25269335000002</v>
      </c>
    </row>
    <row r="127" spans="1:46">
      <c r="A127" s="38" t="s">
        <v>354</v>
      </c>
      <c r="B127" s="244"/>
      <c r="C127" s="244"/>
      <c r="D127" s="244"/>
      <c r="E127" s="244"/>
      <c r="F127" s="244"/>
      <c r="G127" s="244"/>
      <c r="H127" s="244"/>
      <c r="I127" s="97"/>
      <c r="J127" s="97"/>
      <c r="K127" s="97"/>
      <c r="L127" s="97"/>
      <c r="M127" s="97"/>
      <c r="N127" s="97"/>
      <c r="O127" s="97"/>
      <c r="P127" s="97"/>
      <c r="Q127" s="97">
        <v>0</v>
      </c>
      <c r="R127" s="97">
        <v>0</v>
      </c>
      <c r="S127" s="97">
        <v>0</v>
      </c>
      <c r="T127" s="97">
        <v>0</v>
      </c>
      <c r="U127" s="39">
        <v>113.42533949</v>
      </c>
      <c r="V127" s="39">
        <v>116.93052513999999</v>
      </c>
      <c r="W127" s="39">
        <v>124.96397666999999</v>
      </c>
      <c r="X127" s="39">
        <v>0</v>
      </c>
      <c r="Y127" s="39">
        <v>0</v>
      </c>
      <c r="Z127" s="39">
        <v>51.659942000000001</v>
      </c>
      <c r="AA127" s="39">
        <v>72.553517839999998</v>
      </c>
      <c r="AB127" s="39">
        <v>70.487120180000005</v>
      </c>
      <c r="AC127" s="39">
        <v>196.30777728000001</v>
      </c>
      <c r="AD127" s="39">
        <v>198.60377468000001</v>
      </c>
      <c r="AE127" s="39">
        <v>277.58608518</v>
      </c>
      <c r="AF127" s="39">
        <v>1686.7175932800001</v>
      </c>
      <c r="AG127" s="39">
        <v>351.52940261999998</v>
      </c>
      <c r="AH127" s="212">
        <v>376.92506292000002</v>
      </c>
      <c r="AI127" s="79">
        <v>400.44946404000001</v>
      </c>
      <c r="AJ127" s="79">
        <v>454.44865750000002</v>
      </c>
      <c r="AK127" s="79">
        <v>511.92304660000002</v>
      </c>
      <c r="AL127" s="79">
        <v>554.16003951999994</v>
      </c>
      <c r="AM127" s="79">
        <v>664.9284237999999</v>
      </c>
      <c r="AN127" s="79">
        <v>708.78329610000003</v>
      </c>
      <c r="AO127" s="79">
        <v>533.26789869999993</v>
      </c>
    </row>
    <row r="128" spans="1:46">
      <c r="A128" s="38" t="s">
        <v>351</v>
      </c>
      <c r="B128" s="244"/>
      <c r="C128" s="244"/>
      <c r="D128" s="244"/>
      <c r="E128" s="244"/>
      <c r="F128" s="244"/>
      <c r="G128" s="244"/>
      <c r="H128" s="244"/>
      <c r="I128" s="97"/>
      <c r="J128" s="97"/>
      <c r="K128" s="97"/>
      <c r="L128" s="97"/>
      <c r="M128" s="97"/>
      <c r="N128" s="97"/>
      <c r="O128" s="97"/>
      <c r="P128" s="97"/>
      <c r="Q128" s="97">
        <v>305.05222433175589</v>
      </c>
      <c r="R128" s="97">
        <v>291.59365919753088</v>
      </c>
      <c r="S128" s="97">
        <v>260.34134945394328</v>
      </c>
      <c r="T128" s="97">
        <v>266.09447391341234</v>
      </c>
      <c r="U128" s="97">
        <v>0</v>
      </c>
      <c r="V128" s="97">
        <v>0</v>
      </c>
      <c r="W128" s="97">
        <v>0</v>
      </c>
      <c r="X128" s="39">
        <v>365.17399999999998</v>
      </c>
      <c r="Y128" s="39">
        <v>484.26049999999998</v>
      </c>
      <c r="Z128" s="39">
        <v>404.9205</v>
      </c>
      <c r="AA128" s="39">
        <v>389.53300000000002</v>
      </c>
      <c r="AB128" s="39">
        <v>559.81150000000002</v>
      </c>
      <c r="AC128" s="39">
        <v>638.16049999999996</v>
      </c>
      <c r="AD128" s="39">
        <v>445.71699999999998</v>
      </c>
      <c r="AE128" s="39">
        <v>393.28300000000002</v>
      </c>
      <c r="AF128" s="39">
        <v>440.334</v>
      </c>
      <c r="AG128" s="39">
        <v>473.90750000000003</v>
      </c>
      <c r="AH128" s="212">
        <v>419.38499999999999</v>
      </c>
      <c r="AI128" s="79">
        <v>342.28250000000003</v>
      </c>
      <c r="AJ128" s="79">
        <v>370.23649999999998</v>
      </c>
      <c r="AK128" s="79">
        <v>406.48250000000002</v>
      </c>
      <c r="AL128" s="79">
        <v>428.09449999999998</v>
      </c>
      <c r="AM128" s="79">
        <v>362.61900000000003</v>
      </c>
      <c r="AN128" s="79">
        <v>367.2475</v>
      </c>
      <c r="AO128" s="79">
        <v>448.65750000000003</v>
      </c>
    </row>
    <row r="129" spans="1:46">
      <c r="A129" s="38" t="s">
        <v>197</v>
      </c>
      <c r="B129" s="244"/>
      <c r="C129" s="244"/>
      <c r="D129" s="244"/>
      <c r="E129" s="244"/>
      <c r="F129" s="244"/>
      <c r="G129" s="244"/>
      <c r="H129" s="244"/>
      <c r="I129" s="97"/>
      <c r="J129" s="97"/>
      <c r="K129" s="97"/>
      <c r="L129" s="97"/>
      <c r="M129" s="97"/>
      <c r="N129" s="97"/>
      <c r="O129" s="97"/>
      <c r="P129" s="97"/>
      <c r="Q129" s="97">
        <v>2555.5730388899988</v>
      </c>
      <c r="R129" s="97">
        <v>2445.2474800800001</v>
      </c>
      <c r="S129" s="97">
        <v>2449.5261847900001</v>
      </c>
      <c r="T129" s="97">
        <v>0</v>
      </c>
      <c r="U129" s="97">
        <v>0</v>
      </c>
      <c r="V129" s="97">
        <v>0</v>
      </c>
      <c r="W129" s="97">
        <v>0</v>
      </c>
      <c r="X129" s="39">
        <v>3000.3559071700001</v>
      </c>
      <c r="Y129" s="39">
        <v>3011.9425753699998</v>
      </c>
      <c r="Z129" s="39">
        <v>4341.3839789400008</v>
      </c>
      <c r="AA129" s="39">
        <v>3067.0561118400001</v>
      </c>
      <c r="AB129" s="39">
        <v>4.0000000000000001E-8</v>
      </c>
      <c r="AC129" s="39">
        <v>0</v>
      </c>
      <c r="AD129" s="39">
        <v>0</v>
      </c>
      <c r="AE129" s="39">
        <v>0</v>
      </c>
      <c r="AF129" s="39">
        <v>0</v>
      </c>
      <c r="AG129" s="39">
        <v>0</v>
      </c>
      <c r="AH129" s="212">
        <v>0</v>
      </c>
      <c r="AI129" s="79">
        <v>0</v>
      </c>
      <c r="AJ129" s="79">
        <v>0</v>
      </c>
      <c r="AK129" s="79">
        <v>0</v>
      </c>
      <c r="AL129" s="79">
        <v>0</v>
      </c>
      <c r="AM129" s="79">
        <v>0</v>
      </c>
      <c r="AN129" s="79">
        <v>0</v>
      </c>
      <c r="AO129" s="79">
        <v>0</v>
      </c>
    </row>
    <row r="130" spans="1:46">
      <c r="A130" s="38" t="s">
        <v>427</v>
      </c>
      <c r="B130" s="244"/>
      <c r="C130" s="244"/>
      <c r="D130" s="244"/>
      <c r="E130" s="244"/>
      <c r="F130" s="244"/>
      <c r="G130" s="244"/>
      <c r="H130" s="244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39"/>
      <c r="Y130" s="39"/>
      <c r="Z130" s="39"/>
      <c r="AA130" s="39"/>
      <c r="AB130" s="39"/>
      <c r="AC130" s="39"/>
      <c r="AD130" s="39"/>
      <c r="AE130" s="39"/>
      <c r="AF130" s="39"/>
      <c r="AG130" s="39">
        <v>239.93725968000001</v>
      </c>
      <c r="AH130" s="212">
        <v>199.36799999999999</v>
      </c>
      <c r="AI130" s="79">
        <v>229.80950000000001</v>
      </c>
      <c r="AJ130" s="79">
        <v>236.18799999999999</v>
      </c>
      <c r="AK130" s="79">
        <v>246.947</v>
      </c>
      <c r="AL130" s="79">
        <v>253.578</v>
      </c>
      <c r="AM130" s="79">
        <v>263.58499999999998</v>
      </c>
      <c r="AN130" s="79">
        <v>265.2045</v>
      </c>
      <c r="AO130" s="79">
        <v>269.7405</v>
      </c>
    </row>
    <row r="131" spans="1:46">
      <c r="A131" s="38" t="s">
        <v>51</v>
      </c>
      <c r="B131" s="244">
        <v>46.671999999999997</v>
      </c>
      <c r="C131" s="244">
        <v>51.314</v>
      </c>
      <c r="D131" s="244">
        <v>81.757000000000005</v>
      </c>
      <c r="E131" s="244">
        <v>80.385000000000005</v>
      </c>
      <c r="F131" s="244">
        <v>98.921000000000006</v>
      </c>
      <c r="G131" s="244">
        <v>108.10899999999999</v>
      </c>
      <c r="H131" s="244">
        <v>115.06399999999999</v>
      </c>
      <c r="I131" s="97">
        <v>625.86632080000004</v>
      </c>
      <c r="J131" s="97">
        <v>107.3544794</v>
      </c>
      <c r="K131" s="97">
        <v>137.46152431000002</v>
      </c>
      <c r="L131" s="97">
        <v>216.41252572000002</v>
      </c>
      <c r="M131" s="97">
        <v>221.00527036999998</v>
      </c>
      <c r="N131" s="97">
        <v>276.73261396000004</v>
      </c>
      <c r="O131" s="97">
        <v>266.78689020000002</v>
      </c>
      <c r="P131" s="97">
        <v>277.61267949999996</v>
      </c>
      <c r="Q131" s="97">
        <v>252.34186362</v>
      </c>
      <c r="R131" s="97">
        <v>248.21416002999999</v>
      </c>
      <c r="S131" s="97">
        <v>289.23552100000001</v>
      </c>
      <c r="T131" s="97">
        <v>202.26270459</v>
      </c>
      <c r="U131" s="97">
        <v>98.937948609999992</v>
      </c>
      <c r="V131" s="97">
        <v>119.45215062999998</v>
      </c>
      <c r="W131" s="97">
        <v>123.28005657</v>
      </c>
      <c r="X131" s="39">
        <v>124.45108703999999</v>
      </c>
      <c r="Y131" s="39">
        <v>130.63511031000002</v>
      </c>
      <c r="Z131" s="39">
        <v>140.52063948</v>
      </c>
      <c r="AA131" s="39">
        <v>134.48962102000002</v>
      </c>
      <c r="AB131" s="39">
        <v>368.66694295999997</v>
      </c>
      <c r="AC131" s="39">
        <v>103.63703412999999</v>
      </c>
      <c r="AD131" s="39">
        <v>132.59740742999998</v>
      </c>
      <c r="AE131" s="39">
        <v>120.41555779000001</v>
      </c>
      <c r="AF131" s="39">
        <v>216.18492988999998</v>
      </c>
      <c r="AG131" s="39">
        <v>157.48805826999995</v>
      </c>
      <c r="AH131" s="212">
        <v>218.32435187000002</v>
      </c>
      <c r="AI131" s="79">
        <v>266.09475207999998</v>
      </c>
      <c r="AJ131" s="79">
        <v>606.20636519999994</v>
      </c>
      <c r="AK131" s="79">
        <v>420.67809837999999</v>
      </c>
      <c r="AL131" s="79">
        <v>392.45104701999998</v>
      </c>
      <c r="AM131" s="79">
        <v>351.73508162000007</v>
      </c>
      <c r="AN131" s="79">
        <v>372.75137201000001</v>
      </c>
      <c r="AO131" s="79">
        <v>460.37608455999992</v>
      </c>
    </row>
    <row r="132" spans="1:46" s="6" customFormat="1">
      <c r="A132" s="41" t="s">
        <v>52</v>
      </c>
      <c r="B132" s="98">
        <v>12786.360999999999</v>
      </c>
      <c r="C132" s="98">
        <v>12903.357</v>
      </c>
      <c r="D132" s="98">
        <v>13437.648999999999</v>
      </c>
      <c r="E132" s="98">
        <v>15282.401999999998</v>
      </c>
      <c r="F132" s="98">
        <v>17674.418000000001</v>
      </c>
      <c r="G132" s="98">
        <v>17710.728999999999</v>
      </c>
      <c r="H132" s="98">
        <v>17918.734</v>
      </c>
      <c r="I132" s="98">
        <v>17412.374783359999</v>
      </c>
      <c r="J132" s="98">
        <v>17445.784182880001</v>
      </c>
      <c r="K132" s="98">
        <v>18655.792045360005</v>
      </c>
      <c r="L132" s="98">
        <v>28893.865453500013</v>
      </c>
      <c r="M132" s="98">
        <v>27252.51708962</v>
      </c>
      <c r="N132" s="98">
        <v>27721.194081209997</v>
      </c>
      <c r="O132" s="98">
        <v>27931.665677389996</v>
      </c>
      <c r="P132" s="98">
        <v>28363.812202409987</v>
      </c>
      <c r="Q132" s="98">
        <v>26405.301471049996</v>
      </c>
      <c r="R132" s="98">
        <v>26469.91319118</v>
      </c>
      <c r="S132" s="98">
        <v>26675.059076009999</v>
      </c>
      <c r="T132" s="98">
        <v>27686.644611189327</v>
      </c>
      <c r="U132" s="98">
        <v>29115.833928780004</v>
      </c>
      <c r="V132" s="98">
        <v>28794.12545688001</v>
      </c>
      <c r="W132" s="98">
        <v>29286.010255329995</v>
      </c>
      <c r="X132" s="14">
        <v>27044.367893400005</v>
      </c>
      <c r="Y132" s="14">
        <v>26389.969208979994</v>
      </c>
      <c r="Z132" s="14">
        <v>25384.800989549993</v>
      </c>
      <c r="AA132" s="14">
        <v>25559.760581549992</v>
      </c>
      <c r="AB132" s="14">
        <v>24827.554593240005</v>
      </c>
      <c r="AC132" s="14">
        <v>24472.333041480008</v>
      </c>
      <c r="AD132" s="14">
        <v>24567.706365909995</v>
      </c>
      <c r="AE132" s="14">
        <v>24968.613950440005</v>
      </c>
      <c r="AF132" s="14">
        <v>24755.7638802</v>
      </c>
      <c r="AG132" s="14">
        <v>24956.092006390008</v>
      </c>
      <c r="AH132" s="205">
        <v>25795.841659149999</v>
      </c>
      <c r="AI132" s="205">
        <v>26001.785200779996</v>
      </c>
      <c r="AJ132" s="205">
        <v>28024.296932120043</v>
      </c>
      <c r="AK132" s="205">
        <v>31347.740473679998</v>
      </c>
      <c r="AL132" s="205">
        <v>31402.484417340002</v>
      </c>
      <c r="AM132" s="205">
        <v>32470.356633269948</v>
      </c>
      <c r="AN132" s="205">
        <v>32592.656209770004</v>
      </c>
      <c r="AO132" s="205">
        <v>36632.502319299943</v>
      </c>
      <c r="AP132"/>
      <c r="AQ132"/>
      <c r="AR132"/>
      <c r="AS132"/>
      <c r="AT132"/>
    </row>
    <row r="133" spans="1:46">
      <c r="A133" s="38" t="s">
        <v>53</v>
      </c>
      <c r="B133" s="244">
        <v>680.00599999999997</v>
      </c>
      <c r="C133" s="244">
        <v>744.33699999999999</v>
      </c>
      <c r="D133" s="244">
        <v>823.52499999999998</v>
      </c>
      <c r="E133" s="244">
        <v>715.33299999999997</v>
      </c>
      <c r="F133" s="244">
        <v>1026.3789999999999</v>
      </c>
      <c r="G133" s="244">
        <v>959.74400000000003</v>
      </c>
      <c r="H133" s="244">
        <v>1108.211</v>
      </c>
      <c r="I133" s="97">
        <v>543.02358207000009</v>
      </c>
      <c r="J133" s="97">
        <v>568.25526432000004</v>
      </c>
      <c r="K133" s="97">
        <v>431.78647699999999</v>
      </c>
      <c r="L133" s="97">
        <v>405.82687938999999</v>
      </c>
      <c r="M133" s="97">
        <v>405.60700701000002</v>
      </c>
      <c r="N133" s="97">
        <v>424.94684468999998</v>
      </c>
      <c r="O133" s="97">
        <v>401.18027975000001</v>
      </c>
      <c r="P133" s="97">
        <v>407.39678357999998</v>
      </c>
      <c r="Q133" s="97">
        <v>367.37244225300299</v>
      </c>
      <c r="R133" s="97">
        <v>414.14976295203951</v>
      </c>
      <c r="S133" s="97">
        <v>505.07056617725925</v>
      </c>
      <c r="T133" s="97">
        <v>377.58561437322135</v>
      </c>
      <c r="U133" s="97">
        <v>417.05505897</v>
      </c>
      <c r="V133" s="97">
        <v>428.03762852</v>
      </c>
      <c r="W133" s="97">
        <v>600.02760759</v>
      </c>
      <c r="X133" s="39">
        <v>649.92687854999997</v>
      </c>
      <c r="Y133" s="39">
        <v>438.45378289999996</v>
      </c>
      <c r="Z133" s="39">
        <v>542.13953586000002</v>
      </c>
      <c r="AA133" s="39">
        <v>522.52110465999999</v>
      </c>
      <c r="AB133" s="39">
        <v>401.94434802000001</v>
      </c>
      <c r="AC133" s="39">
        <v>390.22476305000004</v>
      </c>
      <c r="AD133" s="39">
        <v>573.62621311999999</v>
      </c>
      <c r="AE133" s="39">
        <v>501.79977781999997</v>
      </c>
      <c r="AF133" s="39">
        <v>534.16584206000005</v>
      </c>
      <c r="AG133" s="39">
        <v>518.95714329999998</v>
      </c>
      <c r="AH133" s="212">
        <v>684.6541083300001</v>
      </c>
      <c r="AI133" s="79">
        <v>797.67113974000006</v>
      </c>
      <c r="AJ133" s="79">
        <v>665.84848511999985</v>
      </c>
      <c r="AK133" s="79">
        <v>786.4803608200001</v>
      </c>
      <c r="AL133" s="79">
        <v>823.26007482</v>
      </c>
      <c r="AM133" s="79">
        <v>844.72683548999998</v>
      </c>
      <c r="AN133" s="79">
        <v>901.78939700000001</v>
      </c>
      <c r="AO133" s="79">
        <v>1048.87561676</v>
      </c>
    </row>
    <row r="134" spans="1:46">
      <c r="A134" s="38" t="s">
        <v>45</v>
      </c>
      <c r="B134" s="244">
        <v>52.494</v>
      </c>
      <c r="C134" s="244">
        <v>65.141999999999996</v>
      </c>
      <c r="D134" s="244">
        <v>85.477999999999994</v>
      </c>
      <c r="E134" s="244">
        <v>46.036999999999999</v>
      </c>
      <c r="F134" s="244">
        <v>27.486000000000001</v>
      </c>
      <c r="G134" s="244">
        <v>39.622999999999998</v>
      </c>
      <c r="H134" s="244">
        <v>49.747</v>
      </c>
      <c r="I134" s="97">
        <v>21.8645</v>
      </c>
      <c r="J134" s="97">
        <v>28.771000000000001</v>
      </c>
      <c r="K134" s="97">
        <v>35.305500000000002</v>
      </c>
      <c r="L134" s="97">
        <v>41.374499999999998</v>
      </c>
      <c r="M134" s="97">
        <v>14.855499999999999</v>
      </c>
      <c r="N134" s="97">
        <v>33.337499999999999</v>
      </c>
      <c r="O134" s="97">
        <v>33.914499999999997</v>
      </c>
      <c r="P134" s="97">
        <v>40.893000000000001</v>
      </c>
      <c r="Q134" s="97">
        <v>10.920500000000001</v>
      </c>
      <c r="R134" s="97">
        <v>40.884</v>
      </c>
      <c r="S134" s="97">
        <v>49.231200000000001</v>
      </c>
      <c r="T134" s="97">
        <v>55.768000000000001</v>
      </c>
      <c r="U134" s="97">
        <v>27.585999999999999</v>
      </c>
      <c r="V134" s="97">
        <v>38.621499999999997</v>
      </c>
      <c r="W134" s="97">
        <v>45.832500000000003</v>
      </c>
      <c r="X134" s="39">
        <v>45.546500000000002</v>
      </c>
      <c r="Y134" s="39">
        <v>17.41</v>
      </c>
      <c r="Z134" s="39">
        <v>26.7225</v>
      </c>
      <c r="AA134" s="39">
        <v>37.869500000000002</v>
      </c>
      <c r="AB134" s="39">
        <v>50.581000000000003</v>
      </c>
      <c r="AC134" s="39">
        <v>24.0215</v>
      </c>
      <c r="AD134" s="39">
        <v>33.301499999999997</v>
      </c>
      <c r="AE134" s="39">
        <v>40.847499999999997</v>
      </c>
      <c r="AF134" s="39">
        <v>44.887999999999998</v>
      </c>
      <c r="AG134" s="39">
        <v>23.731000000000002</v>
      </c>
      <c r="AH134" s="212">
        <v>28.315000000000001</v>
      </c>
      <c r="AI134" s="79">
        <v>30.830500000000001</v>
      </c>
      <c r="AJ134" s="79">
        <v>56.224499999999999</v>
      </c>
      <c r="AK134" s="79">
        <v>44.4</v>
      </c>
      <c r="AL134" s="79">
        <v>55.128500000000003</v>
      </c>
      <c r="AM134" s="79">
        <v>63.798999999999999</v>
      </c>
      <c r="AN134" s="79">
        <v>68.524000000000001</v>
      </c>
      <c r="AO134" s="79">
        <v>56.292999999999999</v>
      </c>
    </row>
    <row r="135" spans="1:46">
      <c r="A135" s="38" t="s">
        <v>54</v>
      </c>
      <c r="B135" s="244">
        <v>0</v>
      </c>
      <c r="C135" s="244">
        <v>0</v>
      </c>
      <c r="D135" s="244">
        <v>0</v>
      </c>
      <c r="E135" s="244">
        <v>0</v>
      </c>
      <c r="F135" s="244">
        <v>0</v>
      </c>
      <c r="G135" s="244">
        <v>0</v>
      </c>
      <c r="H135" s="244">
        <v>0</v>
      </c>
      <c r="I135" s="97">
        <v>0</v>
      </c>
      <c r="J135" s="97">
        <v>0</v>
      </c>
      <c r="K135" s="97">
        <v>0</v>
      </c>
      <c r="L135" s="97">
        <v>212.94913371999999</v>
      </c>
      <c r="M135" s="97">
        <v>224.55376102000002</v>
      </c>
      <c r="N135" s="97">
        <v>83.424485260000012</v>
      </c>
      <c r="O135" s="97">
        <v>107.46631779000001</v>
      </c>
      <c r="P135" s="97">
        <v>344.87382725999998</v>
      </c>
      <c r="Q135" s="97">
        <v>127.72345876999999</v>
      </c>
      <c r="R135" s="97">
        <v>141.92891177999999</v>
      </c>
      <c r="S135" s="97">
        <v>162.24838061000003</v>
      </c>
      <c r="T135" s="97">
        <v>162.07764094999999</v>
      </c>
      <c r="U135" s="97">
        <v>181.58724891999998</v>
      </c>
      <c r="V135" s="97">
        <v>189.20599121000001</v>
      </c>
      <c r="W135" s="97">
        <v>176.7055781</v>
      </c>
      <c r="X135" s="39">
        <v>169.05911040999999</v>
      </c>
      <c r="Y135" s="39">
        <v>177.19991393000001</v>
      </c>
      <c r="Z135" s="39">
        <v>194.88519807</v>
      </c>
      <c r="AA135" s="39">
        <v>181.56223237</v>
      </c>
      <c r="AB135" s="39">
        <v>224.23064400000001</v>
      </c>
      <c r="AC135" s="39">
        <v>260.74669724</v>
      </c>
      <c r="AD135" s="39">
        <v>245.73304250999999</v>
      </c>
      <c r="AE135" s="39">
        <v>244.15932359000001</v>
      </c>
      <c r="AF135" s="39">
        <v>247.45029991999999</v>
      </c>
      <c r="AG135" s="39">
        <v>253.9470618</v>
      </c>
      <c r="AH135" s="212">
        <v>253.87260421000002</v>
      </c>
      <c r="AI135" s="79">
        <v>259.40941289</v>
      </c>
      <c r="AJ135" s="79">
        <v>305.53828207999993</v>
      </c>
      <c r="AK135" s="79">
        <v>277.79585830000002</v>
      </c>
      <c r="AL135" s="79">
        <v>241.12209822000003</v>
      </c>
      <c r="AM135" s="79">
        <v>258.10317717999999</v>
      </c>
      <c r="AN135" s="79">
        <v>213.94038332</v>
      </c>
      <c r="AO135" s="79">
        <v>186.05564898999995</v>
      </c>
    </row>
    <row r="136" spans="1:46" ht="16.5" customHeight="1">
      <c r="A136" s="38" t="s">
        <v>46</v>
      </c>
      <c r="B136" s="244">
        <v>0</v>
      </c>
      <c r="C136" s="244">
        <v>0</v>
      </c>
      <c r="D136" s="244">
        <v>0</v>
      </c>
      <c r="E136" s="244">
        <v>91.953999999999994</v>
      </c>
      <c r="F136" s="244">
        <v>1215.4100000000001</v>
      </c>
      <c r="G136" s="244">
        <v>1176.606</v>
      </c>
      <c r="H136" s="244">
        <v>1195.796</v>
      </c>
      <c r="I136" s="97">
        <v>417.83603481</v>
      </c>
      <c r="J136" s="97">
        <v>731.63511312000003</v>
      </c>
      <c r="K136" s="97">
        <v>722.40196660000004</v>
      </c>
      <c r="L136" s="97">
        <v>720.47496559000001</v>
      </c>
      <c r="M136" s="97">
        <v>681.39012736999996</v>
      </c>
      <c r="N136" s="97">
        <v>662.32470432000002</v>
      </c>
      <c r="O136" s="97">
        <v>663.20128925999995</v>
      </c>
      <c r="P136" s="97">
        <v>626.42525438999996</v>
      </c>
      <c r="Q136" s="97">
        <v>579.44097025999997</v>
      </c>
      <c r="R136" s="97">
        <v>659.1556657000001</v>
      </c>
      <c r="S136" s="97">
        <v>604.16430707000006</v>
      </c>
      <c r="T136" s="97">
        <v>524.61989662999997</v>
      </c>
      <c r="U136" s="97">
        <v>444.44227726999998</v>
      </c>
      <c r="V136" s="97">
        <v>442.44539824999998</v>
      </c>
      <c r="W136" s="97">
        <v>453.52903206999997</v>
      </c>
      <c r="X136" s="39">
        <v>450.76312095999998</v>
      </c>
      <c r="Y136" s="39">
        <v>442.75447600999996</v>
      </c>
      <c r="Z136" s="39">
        <v>413.54942619000002</v>
      </c>
      <c r="AA136" s="39">
        <v>526.88924808000002</v>
      </c>
      <c r="AB136" s="39">
        <v>554.01220888</v>
      </c>
      <c r="AC136" s="39">
        <v>513.42480036000006</v>
      </c>
      <c r="AD136" s="39">
        <v>494.62233002999994</v>
      </c>
      <c r="AE136" s="39">
        <v>599.46065724000005</v>
      </c>
      <c r="AF136" s="39">
        <v>626.47216365999998</v>
      </c>
      <c r="AG136" s="39">
        <v>573.78581419000011</v>
      </c>
      <c r="AH136" s="212">
        <v>556.00858325000002</v>
      </c>
      <c r="AI136" s="79">
        <v>537.95205647</v>
      </c>
      <c r="AJ136" s="79">
        <v>544.10265092000009</v>
      </c>
      <c r="AK136" s="79">
        <v>518.47176538000076</v>
      </c>
      <c r="AL136" s="79">
        <v>515.98676538000132</v>
      </c>
      <c r="AM136" s="79">
        <v>598.71968473000038</v>
      </c>
      <c r="AN136" s="79">
        <v>533.14833384000008</v>
      </c>
      <c r="AO136" s="79">
        <v>484.50910523000147</v>
      </c>
    </row>
    <row r="137" spans="1:46">
      <c r="A137" s="38" t="s">
        <v>47</v>
      </c>
      <c r="B137" s="245">
        <v>38.811999999999998</v>
      </c>
      <c r="C137" s="245">
        <v>36.567</v>
      </c>
      <c r="D137" s="245">
        <v>35.963999999999999</v>
      </c>
      <c r="E137" s="245">
        <v>55.066000000000003</v>
      </c>
      <c r="F137" s="245">
        <v>124.467</v>
      </c>
      <c r="G137" s="245">
        <v>123.648</v>
      </c>
      <c r="H137" s="245">
        <v>122.173</v>
      </c>
      <c r="I137" s="97">
        <v>111.85634813999999</v>
      </c>
      <c r="J137" s="97">
        <v>98.354977510000012</v>
      </c>
      <c r="K137" s="97">
        <v>110.8265</v>
      </c>
      <c r="L137" s="97">
        <v>127.82882167</v>
      </c>
      <c r="M137" s="97">
        <v>136.30542389999999</v>
      </c>
      <c r="N137" s="97">
        <v>250.46772833</v>
      </c>
      <c r="O137" s="97">
        <v>263.65890302999998</v>
      </c>
      <c r="P137" s="97">
        <v>216.29282878000001</v>
      </c>
      <c r="Q137" s="97">
        <v>198.41183118000001</v>
      </c>
      <c r="R137" s="97">
        <v>175.29813722</v>
      </c>
      <c r="S137" s="97">
        <v>208.38422131999999</v>
      </c>
      <c r="T137" s="97">
        <v>489.8770429393266</v>
      </c>
      <c r="U137" s="97">
        <v>453.69395302999999</v>
      </c>
      <c r="V137" s="97">
        <v>454.88278026999996</v>
      </c>
      <c r="W137" s="97">
        <v>461.94512577999996</v>
      </c>
      <c r="X137" s="39">
        <v>520.61575862999996</v>
      </c>
      <c r="Y137" s="39">
        <v>475.50764508999998</v>
      </c>
      <c r="Z137" s="39">
        <v>463.91073650999999</v>
      </c>
      <c r="AA137" s="39">
        <v>482.28540196</v>
      </c>
      <c r="AB137" s="39">
        <v>504.75438199000001</v>
      </c>
      <c r="AC137" s="39">
        <v>287.56305233</v>
      </c>
      <c r="AD137" s="39">
        <v>289.87085788999997</v>
      </c>
      <c r="AE137" s="39">
        <v>295.22220611</v>
      </c>
      <c r="AF137" s="39">
        <v>408.56970004000004</v>
      </c>
      <c r="AG137" s="39">
        <v>380.71420599999999</v>
      </c>
      <c r="AH137" s="212">
        <v>390.64026428</v>
      </c>
      <c r="AI137" s="79">
        <v>384.53094161000001</v>
      </c>
      <c r="AJ137" s="79">
        <v>447.01763145000007</v>
      </c>
      <c r="AK137" s="79">
        <v>487.18789812</v>
      </c>
      <c r="AL137" s="79">
        <v>454.79554551999996</v>
      </c>
      <c r="AM137" s="79">
        <v>696.70766065000009</v>
      </c>
      <c r="AN137" s="79">
        <v>788.30348029999993</v>
      </c>
      <c r="AO137" s="79">
        <v>800.42344702000003</v>
      </c>
    </row>
    <row r="138" spans="1:46">
      <c r="A138" s="38" t="s">
        <v>55</v>
      </c>
      <c r="B138" s="245">
        <v>168.87</v>
      </c>
      <c r="C138" s="245">
        <v>173.64</v>
      </c>
      <c r="D138" s="245">
        <v>180.87799999999999</v>
      </c>
      <c r="E138" s="245">
        <v>218.37100000000001</v>
      </c>
      <c r="F138" s="245">
        <v>372.47699999999998</v>
      </c>
      <c r="G138" s="245">
        <v>491.05599999999998</v>
      </c>
      <c r="H138" s="245">
        <v>495.62799999999999</v>
      </c>
      <c r="I138" s="97">
        <v>509.23462494</v>
      </c>
      <c r="J138" s="97">
        <v>518.09237667000002</v>
      </c>
      <c r="K138" s="97">
        <v>528.22134813000002</v>
      </c>
      <c r="L138" s="97">
        <v>542.12985692999996</v>
      </c>
      <c r="M138" s="97">
        <v>544.89480948000005</v>
      </c>
      <c r="N138" s="97">
        <v>557.23002751000001</v>
      </c>
      <c r="O138" s="97">
        <v>558.87372072000005</v>
      </c>
      <c r="P138" s="97">
        <v>539.81206988999998</v>
      </c>
      <c r="Q138" s="97">
        <v>503.87734061000003</v>
      </c>
      <c r="R138" s="97">
        <v>550.71260657000005</v>
      </c>
      <c r="S138" s="97">
        <v>563.21832473999996</v>
      </c>
      <c r="T138" s="97">
        <v>585.50254351000001</v>
      </c>
      <c r="U138" s="97">
        <v>445.57316522000002</v>
      </c>
      <c r="V138" s="97">
        <v>457.28214861000004</v>
      </c>
      <c r="W138" s="97">
        <v>454.63814968999998</v>
      </c>
      <c r="X138" s="39">
        <v>469.62487470999997</v>
      </c>
      <c r="Y138" s="39">
        <v>474.50111869</v>
      </c>
      <c r="Z138" s="39">
        <v>484.65797422000003</v>
      </c>
      <c r="AA138" s="39">
        <v>471.31350961999999</v>
      </c>
      <c r="AB138" s="39">
        <v>482.10782348000004</v>
      </c>
      <c r="AC138" s="39">
        <v>493.33033738</v>
      </c>
      <c r="AD138" s="39">
        <v>503.61314062000002</v>
      </c>
      <c r="AE138" s="39">
        <v>508.18689968000001</v>
      </c>
      <c r="AF138" s="39">
        <v>518.35859801000004</v>
      </c>
      <c r="AG138" s="39">
        <v>575.1227245</v>
      </c>
      <c r="AH138" s="212">
        <v>584.49805185000002</v>
      </c>
      <c r="AI138" s="79">
        <v>601.56259035000005</v>
      </c>
      <c r="AJ138" s="79">
        <v>611.71421859000009</v>
      </c>
      <c r="AK138" s="79">
        <v>624.32136016000004</v>
      </c>
      <c r="AL138" s="79">
        <v>642.87077411999985</v>
      </c>
      <c r="AM138" s="79">
        <v>656.11188589999995</v>
      </c>
      <c r="AN138" s="79">
        <v>644.67381555999998</v>
      </c>
      <c r="AO138" s="79">
        <v>620.20503372000007</v>
      </c>
    </row>
    <row r="139" spans="1:46">
      <c r="A139" s="38" t="s">
        <v>50</v>
      </c>
      <c r="B139" s="244">
        <v>367.26299999999998</v>
      </c>
      <c r="C139" s="244">
        <v>378.226</v>
      </c>
      <c r="D139" s="244">
        <v>392.33</v>
      </c>
      <c r="E139" s="244">
        <v>420.41699999999997</v>
      </c>
      <c r="F139" s="244">
        <v>290.29199999999997</v>
      </c>
      <c r="G139" s="244">
        <v>418.64699999999999</v>
      </c>
      <c r="H139" s="244">
        <v>415.50799999999998</v>
      </c>
      <c r="I139" s="97">
        <v>790.40228683999999</v>
      </c>
      <c r="J139" s="97">
        <v>297.68079946</v>
      </c>
      <c r="K139" s="97">
        <v>323.34778188000001</v>
      </c>
      <c r="L139" s="97">
        <v>665.31794937999996</v>
      </c>
      <c r="M139" s="97">
        <v>475.96897387000001</v>
      </c>
      <c r="N139" s="97">
        <v>641.11951532</v>
      </c>
      <c r="O139" s="97">
        <v>658.04644960999997</v>
      </c>
      <c r="P139" s="97">
        <v>613.06281533000003</v>
      </c>
      <c r="Q139" s="97">
        <v>632.03870104999999</v>
      </c>
      <c r="R139" s="97">
        <v>646.08593183000005</v>
      </c>
      <c r="S139" s="97">
        <v>659.73625939999999</v>
      </c>
      <c r="T139" s="97">
        <v>609.64445065999996</v>
      </c>
      <c r="U139" s="97">
        <v>628.96969236999996</v>
      </c>
      <c r="V139" s="97">
        <v>609.16995639999993</v>
      </c>
      <c r="W139" s="97">
        <v>276.82600010000004</v>
      </c>
      <c r="X139" s="39">
        <v>296.08800000000002</v>
      </c>
      <c r="Y139" s="39">
        <v>313.61</v>
      </c>
      <c r="Z139" s="39">
        <v>331.82749999999999</v>
      </c>
      <c r="AA139" s="39">
        <v>343.2595</v>
      </c>
      <c r="AB139" s="39">
        <v>355.72649999999999</v>
      </c>
      <c r="AC139" s="39">
        <v>368.54450000000003</v>
      </c>
      <c r="AD139" s="39">
        <v>342.31150000000002</v>
      </c>
      <c r="AE139" s="39">
        <v>349.76</v>
      </c>
      <c r="AF139" s="39">
        <v>238.09049999999999</v>
      </c>
      <c r="AG139" s="39">
        <v>215.31549999999999</v>
      </c>
      <c r="AH139" s="212">
        <v>198.64576819999999</v>
      </c>
      <c r="AI139" s="79">
        <v>198.98078459999999</v>
      </c>
      <c r="AJ139" s="79">
        <v>258.94421460000001</v>
      </c>
      <c r="AK139" s="79">
        <v>289.40100689999997</v>
      </c>
      <c r="AL139" s="79">
        <v>295.76277820999996</v>
      </c>
      <c r="AM139" s="79">
        <v>290.81278931000003</v>
      </c>
      <c r="AN139" s="79">
        <v>170.64993136000001</v>
      </c>
      <c r="AO139" s="79">
        <v>82.071530389999992</v>
      </c>
    </row>
    <row r="140" spans="1:46">
      <c r="A140" s="38" t="s">
        <v>43</v>
      </c>
      <c r="B140" s="244">
        <v>0</v>
      </c>
      <c r="C140" s="244">
        <v>0</v>
      </c>
      <c r="D140" s="244">
        <v>0</v>
      </c>
      <c r="E140" s="244">
        <v>0</v>
      </c>
      <c r="F140" s="244">
        <v>0</v>
      </c>
      <c r="G140" s="244">
        <v>0</v>
      </c>
      <c r="H140" s="244">
        <v>0</v>
      </c>
      <c r="I140" s="97">
        <v>0</v>
      </c>
      <c r="J140" s="97">
        <v>0</v>
      </c>
      <c r="K140" s="97">
        <v>0</v>
      </c>
      <c r="L140" s="97">
        <v>125.76759243000001</v>
      </c>
      <c r="M140" s="97">
        <v>113.55513698</v>
      </c>
      <c r="N140" s="97">
        <v>300.95035925000002</v>
      </c>
      <c r="O140" s="97">
        <v>369.96891268000002</v>
      </c>
      <c r="P140" s="97">
        <v>516.83003876999999</v>
      </c>
      <c r="Q140" s="97">
        <v>470.32467664999996</v>
      </c>
      <c r="R140" s="97">
        <v>345.12114077999996</v>
      </c>
      <c r="S140" s="97">
        <v>642.36867413000004</v>
      </c>
      <c r="T140" s="97">
        <v>894.99739705999991</v>
      </c>
      <c r="U140" s="97">
        <v>1714.9848805399999</v>
      </c>
      <c r="V140" s="97">
        <v>1529.5629543599998</v>
      </c>
      <c r="W140" s="97">
        <v>2567.6634843800002</v>
      </c>
      <c r="X140" s="39">
        <v>2772.63971885</v>
      </c>
      <c r="Y140" s="39">
        <v>2196.7470007600004</v>
      </c>
      <c r="Z140" s="39">
        <v>1288.8487500000001</v>
      </c>
      <c r="AA140" s="39">
        <v>1496.57042084</v>
      </c>
      <c r="AB140" s="39">
        <v>1034.8899776599999</v>
      </c>
      <c r="AC140" s="39">
        <v>715.82555046000004</v>
      </c>
      <c r="AD140" s="39">
        <v>779.36030792999998</v>
      </c>
      <c r="AE140" s="39">
        <v>843.71266197</v>
      </c>
      <c r="AF140" s="39">
        <v>856.32960577999995</v>
      </c>
      <c r="AG140" s="39">
        <v>930.88770480999995</v>
      </c>
      <c r="AH140" s="212">
        <v>1501.4687592400001</v>
      </c>
      <c r="AI140" s="79">
        <v>1822.2894098499999</v>
      </c>
      <c r="AJ140" s="79">
        <v>1770.5994042200002</v>
      </c>
      <c r="AK140" s="79">
        <v>1828.6791917200003</v>
      </c>
      <c r="AL140" s="79">
        <v>1939.4668290800003</v>
      </c>
      <c r="AM140" s="79">
        <v>2569.4260821400003</v>
      </c>
      <c r="AN140" s="79">
        <v>2296.8734906400005</v>
      </c>
      <c r="AO140" s="79">
        <v>4813.41259567</v>
      </c>
    </row>
    <row r="141" spans="1:46">
      <c r="A141" s="38" t="s">
        <v>427</v>
      </c>
      <c r="B141" s="244"/>
      <c r="C141" s="244"/>
      <c r="D141" s="244"/>
      <c r="E141" s="244"/>
      <c r="F141" s="244"/>
      <c r="G141" s="244"/>
      <c r="H141" s="244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39"/>
      <c r="Y141" s="39"/>
      <c r="Z141" s="39"/>
      <c r="AA141" s="39"/>
      <c r="AB141" s="39"/>
      <c r="AC141" s="39"/>
      <c r="AD141" s="39"/>
      <c r="AE141" s="39"/>
      <c r="AF141" s="39"/>
      <c r="AG141" s="39">
        <v>1034.5461186550001</v>
      </c>
      <c r="AH141" s="212">
        <v>1101.9085</v>
      </c>
      <c r="AI141" s="79">
        <v>1073.1669999999999</v>
      </c>
      <c r="AJ141" s="79">
        <v>1080.1261845500003</v>
      </c>
      <c r="AK141" s="79">
        <v>1407.11784259</v>
      </c>
      <c r="AL141" s="79">
        <v>1468.0598882599998</v>
      </c>
      <c r="AM141" s="79">
        <v>1555.5052615000002</v>
      </c>
      <c r="AN141" s="79">
        <v>1728.1220351900001</v>
      </c>
      <c r="AO141" s="79">
        <v>1814.6764313899998</v>
      </c>
    </row>
    <row r="142" spans="1:46">
      <c r="A142" s="38" t="s">
        <v>51</v>
      </c>
      <c r="B142" s="244">
        <v>539.197</v>
      </c>
      <c r="C142" s="244">
        <v>542.34299999999996</v>
      </c>
      <c r="D142" s="244">
        <v>574.44600000000003</v>
      </c>
      <c r="E142" s="244">
        <v>443.75200000000001</v>
      </c>
      <c r="F142" s="244">
        <v>1103.5540000000001</v>
      </c>
      <c r="G142" s="244">
        <v>966.50800000000004</v>
      </c>
      <c r="H142" s="244">
        <v>966.50800000000004</v>
      </c>
      <c r="I142" s="97">
        <v>828.51287690999993</v>
      </c>
      <c r="J142" s="97">
        <v>985.79474542999992</v>
      </c>
      <c r="K142" s="97">
        <v>973.11426915000004</v>
      </c>
      <c r="L142" s="97">
        <v>418.33457730999999</v>
      </c>
      <c r="M142" s="97">
        <v>428.36418800000013</v>
      </c>
      <c r="N142" s="97">
        <v>430.9142109</v>
      </c>
      <c r="O142" s="97">
        <v>421.79907968000003</v>
      </c>
      <c r="P142" s="97">
        <v>516.98207269</v>
      </c>
      <c r="Q142" s="97">
        <v>508.70417062999996</v>
      </c>
      <c r="R142" s="97">
        <v>503.57864115999996</v>
      </c>
      <c r="S142" s="97">
        <v>497.28739260999987</v>
      </c>
      <c r="T142" s="97">
        <v>671.99882480000008</v>
      </c>
      <c r="U142" s="97">
        <v>782.03141319999986</v>
      </c>
      <c r="V142" s="97">
        <v>783.65471604000004</v>
      </c>
      <c r="W142" s="97">
        <v>843.59846014000016</v>
      </c>
      <c r="X142" s="39">
        <v>1090.49955295</v>
      </c>
      <c r="Y142" s="39">
        <v>1110.6744546899999</v>
      </c>
      <c r="Z142" s="39">
        <v>1080.2211440199999</v>
      </c>
      <c r="AA142" s="39">
        <v>1098.3982818299999</v>
      </c>
      <c r="AB142" s="39">
        <v>779.23491663000004</v>
      </c>
      <c r="AC142" s="39">
        <v>786.9442251700001</v>
      </c>
      <c r="AD142" s="39">
        <v>809.07675868999991</v>
      </c>
      <c r="AE142" s="39">
        <v>874.75092352000013</v>
      </c>
      <c r="AF142" s="39">
        <v>441.31266423000011</v>
      </c>
      <c r="AG142" s="39">
        <v>189.15046545500013</v>
      </c>
      <c r="AH142" s="212">
        <v>442.23874043000001</v>
      </c>
      <c r="AI142" s="79">
        <v>451.28230497999994</v>
      </c>
      <c r="AJ142" s="79">
        <v>196.54347274</v>
      </c>
      <c r="AK142" s="79">
        <v>245.96110437999999</v>
      </c>
      <c r="AL142" s="79">
        <v>228.32248532999998</v>
      </c>
      <c r="AM142" s="79">
        <v>215.96837564</v>
      </c>
      <c r="AN142" s="79">
        <v>376.38409108000002</v>
      </c>
      <c r="AO142" s="79">
        <v>322.44506767999997</v>
      </c>
    </row>
    <row r="143" spans="1:46">
      <c r="A143" s="38" t="s">
        <v>56</v>
      </c>
      <c r="B143" s="245">
        <v>267.42500000000001</v>
      </c>
      <c r="C143" s="245">
        <v>287.49400000000003</v>
      </c>
      <c r="D143" s="245">
        <v>294.67399999999998</v>
      </c>
      <c r="E143" s="245">
        <v>304.142</v>
      </c>
      <c r="F143" s="245">
        <v>333.90699999999998</v>
      </c>
      <c r="G143" s="245">
        <v>358.05200000000002</v>
      </c>
      <c r="H143" s="245">
        <v>368.63799999999998</v>
      </c>
      <c r="I143" s="97">
        <v>418.44230155000105</v>
      </c>
      <c r="J143" s="97">
        <v>440.71950375000296</v>
      </c>
      <c r="K143" s="97">
        <v>147.926548250004</v>
      </c>
      <c r="L143" s="97">
        <v>188.64840233000402</v>
      </c>
      <c r="M143" s="97">
        <v>167.89311786000201</v>
      </c>
      <c r="N143" s="97">
        <v>169.32743425000001</v>
      </c>
      <c r="O143" s="97">
        <v>198.482505169993</v>
      </c>
      <c r="P143" s="97">
        <v>415.44679966999695</v>
      </c>
      <c r="Q143" s="97">
        <v>296.32562225999999</v>
      </c>
      <c r="R143" s="97">
        <v>308.55892345999803</v>
      </c>
      <c r="S143" s="97">
        <v>330.27768561999795</v>
      </c>
      <c r="T143" s="97">
        <v>338.80041200000397</v>
      </c>
      <c r="U143" s="97">
        <v>345.62387701000102</v>
      </c>
      <c r="V143" s="97">
        <v>357.67730919000297</v>
      </c>
      <c r="W143" s="97">
        <v>366.06418797999601</v>
      </c>
      <c r="X143" s="39">
        <v>352.01944104</v>
      </c>
      <c r="Y143" s="39">
        <v>221.71038688999599</v>
      </c>
      <c r="Z143" s="39">
        <v>217.44665738999899</v>
      </c>
      <c r="AA143" s="39">
        <v>330.79403532999498</v>
      </c>
      <c r="AB143" s="39">
        <v>400.494926139999</v>
      </c>
      <c r="AC143" s="39">
        <v>314.58952900999805</v>
      </c>
      <c r="AD143" s="39">
        <v>335.86110804999498</v>
      </c>
      <c r="AE143" s="39">
        <v>377.49251426000103</v>
      </c>
      <c r="AF143" s="39">
        <v>408.82865545000101</v>
      </c>
      <c r="AG143" s="39">
        <v>403.54814512000104</v>
      </c>
      <c r="AH143" s="212">
        <v>630.50838265000107</v>
      </c>
      <c r="AI143" s="79">
        <v>630.71547374000102</v>
      </c>
      <c r="AJ143" s="79">
        <v>632.85511536000138</v>
      </c>
      <c r="AK143" s="79">
        <v>596.34116048999692</v>
      </c>
      <c r="AL143" s="79">
        <v>594.43108863000487</v>
      </c>
      <c r="AM143" s="79">
        <v>607.57542132000026</v>
      </c>
      <c r="AN143" s="79">
        <v>952.55857781000248</v>
      </c>
      <c r="AO143" s="79">
        <v>966.67445612001291</v>
      </c>
    </row>
    <row r="144" spans="1:46">
      <c r="A144" s="38" t="s">
        <v>57</v>
      </c>
      <c r="B144" s="244">
        <v>0</v>
      </c>
      <c r="C144" s="244">
        <v>0</v>
      </c>
      <c r="D144" s="244">
        <v>0</v>
      </c>
      <c r="E144" s="244">
        <v>0</v>
      </c>
      <c r="F144" s="244">
        <v>0</v>
      </c>
      <c r="G144" s="244">
        <v>0</v>
      </c>
      <c r="H144" s="244">
        <v>0</v>
      </c>
      <c r="I144" s="97">
        <v>0</v>
      </c>
      <c r="J144" s="97">
        <v>0</v>
      </c>
      <c r="K144" s="97">
        <v>2346.0378260100001</v>
      </c>
      <c r="L144" s="97">
        <v>2420.684737309999</v>
      </c>
      <c r="M144" s="97">
        <v>2473.4381064600002</v>
      </c>
      <c r="N144" s="97">
        <v>2477.9550482499999</v>
      </c>
      <c r="O144" s="97">
        <v>2523.4046403499997</v>
      </c>
      <c r="P144" s="97">
        <v>2281.5094902300002</v>
      </c>
      <c r="Q144" s="97">
        <v>2263.3555949899996</v>
      </c>
      <c r="R144" s="97">
        <v>2244.3103801999996</v>
      </c>
      <c r="S144" s="97">
        <v>2167.2208048400003</v>
      </c>
      <c r="T144" s="97">
        <v>2641.9783307299999</v>
      </c>
      <c r="U144" s="97">
        <v>2649.9758297399999</v>
      </c>
      <c r="V144" s="97">
        <v>2643.21142392</v>
      </c>
      <c r="W144" s="97">
        <v>2385.93183215</v>
      </c>
      <c r="X144" s="39">
        <v>0</v>
      </c>
      <c r="Y144" s="39">
        <v>0</v>
      </c>
      <c r="Z144" s="39">
        <v>0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212">
        <v>0</v>
      </c>
      <c r="AI144" s="79">
        <v>0</v>
      </c>
      <c r="AJ144" s="79">
        <v>0</v>
      </c>
      <c r="AK144" s="79">
        <v>0</v>
      </c>
      <c r="AL144" s="79">
        <v>0</v>
      </c>
      <c r="AM144" s="79">
        <v>0</v>
      </c>
      <c r="AN144" s="79">
        <v>0</v>
      </c>
      <c r="AO144" s="79">
        <v>0</v>
      </c>
    </row>
    <row r="145" spans="1:46">
      <c r="A145" s="38" t="s">
        <v>58</v>
      </c>
      <c r="B145" s="244">
        <v>932.84699999999998</v>
      </c>
      <c r="C145" s="244">
        <v>873.58100000000002</v>
      </c>
      <c r="D145" s="244">
        <v>894.76599999999996</v>
      </c>
      <c r="E145" s="244">
        <v>1561.1320000000001</v>
      </c>
      <c r="F145" s="244">
        <v>795.11099999999999</v>
      </c>
      <c r="G145" s="244">
        <v>716.96600000000001</v>
      </c>
      <c r="H145" s="244">
        <v>767.85299999999995</v>
      </c>
      <c r="I145" s="97">
        <v>968.02299999000002</v>
      </c>
      <c r="J145" s="97">
        <v>1061.5669999900001</v>
      </c>
      <c r="K145" s="97">
        <v>972.45949999000004</v>
      </c>
      <c r="L145" s="97">
        <v>950.59349999000005</v>
      </c>
      <c r="M145" s="97">
        <v>989.23849999000004</v>
      </c>
      <c r="N145" s="97">
        <v>1010.16649999</v>
      </c>
      <c r="O145" s="97">
        <v>968.08399999000005</v>
      </c>
      <c r="P145" s="97">
        <v>933.88249999000004</v>
      </c>
      <c r="Q145" s="97">
        <v>-1.0000007932831101E-8</v>
      </c>
      <c r="R145" s="97">
        <v>-1.0000007932831101E-8</v>
      </c>
      <c r="S145" s="97">
        <v>-1.0000007932831101E-8</v>
      </c>
      <c r="T145" s="97">
        <v>-1.0000007932831101E-8</v>
      </c>
      <c r="U145" s="97">
        <v>979.92949998999995</v>
      </c>
      <c r="V145" s="97">
        <v>1001.73799999</v>
      </c>
      <c r="W145" s="97">
        <v>951.77699999000004</v>
      </c>
      <c r="X145" s="39">
        <v>-1E-8</v>
      </c>
      <c r="Y145" s="39">
        <v>-1E-8</v>
      </c>
      <c r="Z145" s="39">
        <v>-1E-8</v>
      </c>
      <c r="AA145" s="39">
        <v>-1E-8</v>
      </c>
      <c r="AB145" s="39">
        <v>-1E-8</v>
      </c>
      <c r="AC145" s="39">
        <v>-1E-8</v>
      </c>
      <c r="AD145" s="39">
        <v>-1E-8</v>
      </c>
      <c r="AE145" s="39">
        <v>-1E-8</v>
      </c>
      <c r="AF145" s="39">
        <v>-1E-8</v>
      </c>
      <c r="AG145" s="39">
        <v>-1E-8</v>
      </c>
      <c r="AH145" s="212">
        <v>-1E-8</v>
      </c>
      <c r="AI145" s="79">
        <v>-1E-8</v>
      </c>
      <c r="AJ145" s="79">
        <v>-1E-8</v>
      </c>
      <c r="AK145" s="79">
        <v>-1E-8</v>
      </c>
      <c r="AL145" s="79">
        <v>-1E-8</v>
      </c>
      <c r="AM145" s="79">
        <v>-1E-8</v>
      </c>
      <c r="AN145" s="79">
        <v>-1E-8</v>
      </c>
      <c r="AO145" s="79">
        <v>-1E-8</v>
      </c>
    </row>
    <row r="146" spans="1:46">
      <c r="A146" s="38" t="s">
        <v>631</v>
      </c>
      <c r="B146" s="244"/>
      <c r="C146" s="244"/>
      <c r="D146" s="244"/>
      <c r="E146" s="244"/>
      <c r="F146" s="244"/>
      <c r="G146" s="244"/>
      <c r="H146" s="244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212"/>
      <c r="AI146" s="79"/>
      <c r="AJ146" s="79"/>
      <c r="AK146" s="79">
        <v>2355.9323745900001</v>
      </c>
      <c r="AL146" s="79">
        <v>2421.5691047099999</v>
      </c>
      <c r="AM146" s="79">
        <v>2431.5431499300003</v>
      </c>
      <c r="AN146" s="79">
        <v>2346.9693427100001</v>
      </c>
      <c r="AO146" s="79">
        <v>2625.6917856900004</v>
      </c>
    </row>
    <row r="147" spans="1:46">
      <c r="A147" s="38" t="s">
        <v>59</v>
      </c>
      <c r="B147" s="244">
        <v>6360.2610000000004</v>
      </c>
      <c r="C147" s="244">
        <v>6432.0450000000001</v>
      </c>
      <c r="D147" s="244">
        <v>6799.893</v>
      </c>
      <c r="E147" s="244">
        <v>7980.5240000000003</v>
      </c>
      <c r="F147" s="244">
        <v>8260.01</v>
      </c>
      <c r="G147" s="244">
        <v>7928.7740000000003</v>
      </c>
      <c r="H147" s="245">
        <v>7835.1940000000004</v>
      </c>
      <c r="I147" s="97">
        <v>7866.9629177500001</v>
      </c>
      <c r="J147" s="97">
        <v>7753.9087929199995</v>
      </c>
      <c r="K147" s="97">
        <v>7000.5164300099996</v>
      </c>
      <c r="L147" s="97">
        <v>7016.5281642500058</v>
      </c>
      <c r="M147" s="97">
        <v>7434.4794754399991</v>
      </c>
      <c r="N147" s="97">
        <v>7382.9231292900004</v>
      </c>
      <c r="O147" s="97">
        <v>7244.022096929998</v>
      </c>
      <c r="P147" s="97">
        <v>7263.0941726599995</v>
      </c>
      <c r="Q147" s="97">
        <v>7393.3665699899993</v>
      </c>
      <c r="R147" s="97">
        <v>7301.2746500199992</v>
      </c>
      <c r="S147" s="97">
        <v>7092.9911727299996</v>
      </c>
      <c r="T147" s="97">
        <v>7129.5634264099999</v>
      </c>
      <c r="U147" s="97">
        <v>6825.7101139300003</v>
      </c>
      <c r="V147" s="97">
        <v>6666.4531225899982</v>
      </c>
      <c r="W147" s="97">
        <v>6477.3514287199941</v>
      </c>
      <c r="X147" s="39">
        <v>6943.9967818400028</v>
      </c>
      <c r="Y147" s="39">
        <v>7274.5602712299997</v>
      </c>
      <c r="Z147" s="39">
        <v>7088.529419969992</v>
      </c>
      <c r="AA147" s="39">
        <v>6866.7011254499948</v>
      </c>
      <c r="AB147" s="39">
        <v>6833.1354270700049</v>
      </c>
      <c r="AC147" s="39">
        <v>7168.4659581400001</v>
      </c>
      <c r="AD147" s="39">
        <v>7046.4544758800021</v>
      </c>
      <c r="AE147" s="39">
        <v>6993.3909256400038</v>
      </c>
      <c r="AF147" s="39">
        <v>6945.3602934399969</v>
      </c>
      <c r="AG147" s="39">
        <v>7375.3689545700063</v>
      </c>
      <c r="AH147" s="212">
        <v>7223.8628876200028</v>
      </c>
      <c r="AI147" s="79">
        <v>6988.5358081499971</v>
      </c>
      <c r="AJ147" s="79">
        <v>8683.6404133700016</v>
      </c>
      <c r="AK147" s="79">
        <v>9321.8971180799981</v>
      </c>
      <c r="AL147" s="79">
        <v>9178.0314423599957</v>
      </c>
      <c r="AM147" s="79">
        <v>9109.4289311500052</v>
      </c>
      <c r="AN147" s="79">
        <v>8992.663084419999</v>
      </c>
      <c r="AO147" s="79">
        <v>10059.847606319987</v>
      </c>
    </row>
    <row r="148" spans="1:46">
      <c r="A148" s="38" t="s">
        <v>60</v>
      </c>
      <c r="B148" s="244">
        <v>3379.1860000000001</v>
      </c>
      <c r="C148" s="244">
        <v>3369.982</v>
      </c>
      <c r="D148" s="244">
        <v>3355.6950000000002</v>
      </c>
      <c r="E148" s="244">
        <v>3445.674</v>
      </c>
      <c r="F148" s="244">
        <v>4125.3249999999998</v>
      </c>
      <c r="G148" s="244">
        <v>4531.1049999999996</v>
      </c>
      <c r="H148" s="245">
        <v>4593.4780000000001</v>
      </c>
      <c r="I148" s="97">
        <v>4936.2163103599987</v>
      </c>
      <c r="J148" s="97">
        <v>4961.0046097100003</v>
      </c>
      <c r="K148" s="97">
        <v>5063.8478983400009</v>
      </c>
      <c r="L148" s="97">
        <v>15057.406373200003</v>
      </c>
      <c r="M148" s="97">
        <v>13161.972962239997</v>
      </c>
      <c r="N148" s="97">
        <v>13296.106593849996</v>
      </c>
      <c r="O148" s="97">
        <v>13519.562982430003</v>
      </c>
      <c r="P148" s="97">
        <v>13647.310549169992</v>
      </c>
      <c r="Q148" s="97">
        <v>13053.439438199997</v>
      </c>
      <c r="R148" s="97">
        <v>13138.85419229</v>
      </c>
      <c r="S148" s="97">
        <v>13192.86007232</v>
      </c>
      <c r="T148" s="97">
        <v>13204.230922259998</v>
      </c>
      <c r="U148" s="97">
        <v>13218.670918590004</v>
      </c>
      <c r="V148" s="97">
        <v>13192.182527530007</v>
      </c>
      <c r="W148" s="97">
        <v>13224.119868640004</v>
      </c>
      <c r="X148" s="39">
        <v>13283.588155470003</v>
      </c>
      <c r="Y148" s="39">
        <v>13246.8401588</v>
      </c>
      <c r="Z148" s="39">
        <v>13252.062147330002</v>
      </c>
      <c r="AA148" s="39">
        <v>13201.596221420003</v>
      </c>
      <c r="AB148" s="39">
        <v>13206.44243938</v>
      </c>
      <c r="AC148" s="39">
        <v>13148.652128350006</v>
      </c>
      <c r="AD148" s="39">
        <v>13113.8751312</v>
      </c>
      <c r="AE148" s="39">
        <v>13339.830560620001</v>
      </c>
      <c r="AF148" s="39">
        <v>13485.93755762</v>
      </c>
      <c r="AG148" s="39">
        <v>12481.017168</v>
      </c>
      <c r="AH148" s="212">
        <v>12199.220009099992</v>
      </c>
      <c r="AI148" s="79">
        <v>12224.857778409994</v>
      </c>
      <c r="AJ148" s="79">
        <v>12771.142359129999</v>
      </c>
      <c r="AK148" s="79">
        <v>12563.753432159998</v>
      </c>
      <c r="AL148" s="79">
        <v>12543.677042710004</v>
      </c>
      <c r="AM148" s="79">
        <v>12571.928378339999</v>
      </c>
      <c r="AN148" s="79">
        <v>12578.056246549997</v>
      </c>
      <c r="AO148" s="79">
        <v>12751.320994330001</v>
      </c>
    </row>
    <row r="149" spans="1:46" s="34" customFormat="1">
      <c r="A149" s="21" t="s">
        <v>61</v>
      </c>
      <c r="B149" s="70">
        <v>16498.569</v>
      </c>
      <c r="C149" s="70">
        <v>17283.833999999999</v>
      </c>
      <c r="D149" s="70">
        <v>18103.169999999998</v>
      </c>
      <c r="E149" s="70">
        <v>18744.655999999999</v>
      </c>
      <c r="F149" s="70">
        <v>22263.359</v>
      </c>
      <c r="G149" s="70">
        <v>22875.637999999999</v>
      </c>
      <c r="H149" s="70">
        <v>22845.004000000001</v>
      </c>
      <c r="I149" s="70">
        <v>22127.509704739998</v>
      </c>
      <c r="J149" s="70">
        <v>22480.817376220002</v>
      </c>
      <c r="K149" s="70">
        <v>24578.567770860005</v>
      </c>
      <c r="L149" s="70">
        <v>35960.034351190014</v>
      </c>
      <c r="M149" s="70">
        <v>33767.570834760001</v>
      </c>
      <c r="N149" s="70">
        <v>34544.28968532</v>
      </c>
      <c r="O149" s="70">
        <v>34847.925573329994</v>
      </c>
      <c r="P149" s="70">
        <v>35808.268451489988</v>
      </c>
      <c r="Q149" s="70">
        <v>35820.385178451746</v>
      </c>
      <c r="R149" s="70">
        <v>36535.334125077527</v>
      </c>
      <c r="S149" s="70">
        <v>37461.042717383942</v>
      </c>
      <c r="T149" s="70">
        <v>36348.31263797274</v>
      </c>
      <c r="U149" s="70">
        <v>37298.816137420006</v>
      </c>
      <c r="V149" s="70">
        <v>37757.518741260013</v>
      </c>
      <c r="W149" s="70">
        <v>39473.691989719999</v>
      </c>
      <c r="X149" s="33">
        <v>41569.114622280002</v>
      </c>
      <c r="Y149" s="33">
        <v>39732.006206539998</v>
      </c>
      <c r="Z149" s="33">
        <v>40450.642458789996</v>
      </c>
      <c r="AA149" s="33">
        <v>40513.688617179992</v>
      </c>
      <c r="AB149" s="33">
        <v>38648.510727040004</v>
      </c>
      <c r="AC149" s="33">
        <v>36654.529390830008</v>
      </c>
      <c r="AD149" s="33">
        <v>37333.936731969996</v>
      </c>
      <c r="AE149" s="33">
        <v>38097.634503030007</v>
      </c>
      <c r="AF149" s="33">
        <v>40179.216787980004</v>
      </c>
      <c r="AG149" s="33">
        <v>39629.679875080008</v>
      </c>
      <c r="AH149" s="208">
        <v>40974.4284023</v>
      </c>
      <c r="AI149" s="208">
        <v>43717.28256318999</v>
      </c>
      <c r="AJ149" s="208">
        <v>46170.224605570053</v>
      </c>
      <c r="AK149" s="208">
        <v>49663.435247400004</v>
      </c>
      <c r="AL149" s="208">
        <v>50264.57015782001</v>
      </c>
      <c r="AM149" s="208">
        <v>53606.402101159947</v>
      </c>
      <c r="AN149" s="208">
        <v>55789.374645370008</v>
      </c>
      <c r="AO149" s="208">
        <v>60021.868626979951</v>
      </c>
      <c r="AP149"/>
      <c r="AQ149"/>
      <c r="AR149"/>
      <c r="AS149"/>
      <c r="AT149"/>
    </row>
    <row r="150" spans="1:46" s="34" customFormat="1">
      <c r="A150" s="21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33"/>
      <c r="Y150" s="33"/>
      <c r="Z150" s="208"/>
      <c r="AA150" s="33"/>
      <c r="AB150" s="33"/>
      <c r="AC150" s="33"/>
      <c r="AD150" s="33"/>
      <c r="AE150" s="33"/>
      <c r="AF150" s="33"/>
      <c r="AG150" s="33"/>
      <c r="AH150" s="208"/>
      <c r="AI150" s="208"/>
      <c r="AJ150" s="208"/>
      <c r="AK150" s="208"/>
      <c r="AL150" s="208"/>
      <c r="AM150" s="208"/>
      <c r="AN150" s="208"/>
      <c r="AO150" s="208"/>
      <c r="AP150"/>
      <c r="AQ150"/>
      <c r="AR150"/>
      <c r="AS150"/>
      <c r="AT150"/>
    </row>
    <row r="151" spans="1:46" s="34" customFormat="1">
      <c r="A151" s="21" t="s">
        <v>62</v>
      </c>
      <c r="B151" s="70">
        <v>16498.569</v>
      </c>
      <c r="C151" s="70">
        <v>17283.833999999999</v>
      </c>
      <c r="D151" s="70">
        <v>18103.169999999998</v>
      </c>
      <c r="E151" s="70">
        <v>18744.656000000003</v>
      </c>
      <c r="F151" s="70">
        <v>22263.359</v>
      </c>
      <c r="G151" s="70">
        <v>22875.637999999999</v>
      </c>
      <c r="H151" s="70">
        <v>22845.012000000002</v>
      </c>
      <c r="I151" s="70">
        <v>22127.509704150012</v>
      </c>
      <c r="J151" s="70">
        <v>22480.815124909997</v>
      </c>
      <c r="K151" s="70">
        <v>24578.567770500005</v>
      </c>
      <c r="L151" s="70">
        <v>35960.034130469969</v>
      </c>
      <c r="M151" s="70">
        <v>33767.571169529998</v>
      </c>
      <c r="N151" s="70">
        <v>34544.290848580007</v>
      </c>
      <c r="O151" s="70">
        <v>34847.925034100044</v>
      </c>
      <c r="P151" s="70">
        <v>35808.268446309907</v>
      </c>
      <c r="Q151" s="70">
        <v>35820.384631241752</v>
      </c>
      <c r="R151" s="70">
        <v>36535.335655127528</v>
      </c>
      <c r="S151" s="70">
        <v>37461.041962023948</v>
      </c>
      <c r="T151" s="70">
        <v>36348.312920052682</v>
      </c>
      <c r="U151" s="70">
        <v>37298.816027810026</v>
      </c>
      <c r="V151" s="70">
        <v>37757.517274109996</v>
      </c>
      <c r="W151" s="70">
        <v>39473.666409730016</v>
      </c>
      <c r="X151" s="33">
        <v>41569.114737750009</v>
      </c>
      <c r="Y151" s="33">
        <v>39732.006209419997</v>
      </c>
      <c r="Z151" s="33">
        <v>40450.642475599983</v>
      </c>
      <c r="AA151" s="33">
        <v>40513.688285289994</v>
      </c>
      <c r="AB151" s="33">
        <v>38648.510727920009</v>
      </c>
      <c r="AC151" s="33">
        <v>36654.52939281</v>
      </c>
      <c r="AD151" s="33">
        <v>37333.936734330033</v>
      </c>
      <c r="AE151" s="33">
        <v>38097.634502349989</v>
      </c>
      <c r="AF151" s="33">
        <v>40179.217071519968</v>
      </c>
      <c r="AG151" s="33">
        <v>39629.679876029986</v>
      </c>
      <c r="AH151" s="208">
        <v>40974.428400349971</v>
      </c>
      <c r="AI151" s="208">
        <v>43717.282207170087</v>
      </c>
      <c r="AJ151" s="208">
        <v>46170.224602499962</v>
      </c>
      <c r="AK151" s="208">
        <v>49663.435245919994</v>
      </c>
      <c r="AL151" s="208">
        <v>50264.570156910006</v>
      </c>
      <c r="AM151" s="208">
        <v>53606.402099059997</v>
      </c>
      <c r="AN151" s="208">
        <v>55789.374645140037</v>
      </c>
      <c r="AO151" s="208">
        <v>60021.867851250012</v>
      </c>
      <c r="AP151"/>
      <c r="AQ151"/>
      <c r="AR151"/>
      <c r="AS151"/>
      <c r="AT151"/>
    </row>
    <row r="152" spans="1:46" s="37" customFormat="1">
      <c r="A152" s="35" t="s">
        <v>63</v>
      </c>
      <c r="B152" s="68">
        <v>2451.31</v>
      </c>
      <c r="C152" s="68">
        <v>2716.741</v>
      </c>
      <c r="D152" s="68">
        <v>2913.8119999999999</v>
      </c>
      <c r="E152" s="68">
        <v>2457.3759999999997</v>
      </c>
      <c r="F152" s="68">
        <v>2428.904</v>
      </c>
      <c r="G152" s="68">
        <v>2556.6869999999999</v>
      </c>
      <c r="H152" s="68">
        <v>2406.884</v>
      </c>
      <c r="I152" s="68">
        <v>2081.4648575700003</v>
      </c>
      <c r="J152" s="68">
        <v>3024.3631214299999</v>
      </c>
      <c r="K152" s="68">
        <v>3233.7765390100008</v>
      </c>
      <c r="L152" s="68">
        <v>4454.5517616099996</v>
      </c>
      <c r="M152" s="68">
        <v>4711.0190585199998</v>
      </c>
      <c r="N152" s="68">
        <v>5094.9107537</v>
      </c>
      <c r="O152" s="68">
        <v>4959.4116166500007</v>
      </c>
      <c r="P152" s="68">
        <v>4557.95570279</v>
      </c>
      <c r="Q152" s="68">
        <v>5524.607997699999</v>
      </c>
      <c r="R152" s="68">
        <v>4879.8734702199999</v>
      </c>
      <c r="S152" s="68">
        <v>5333.3654547600008</v>
      </c>
      <c r="T152" s="68">
        <v>5759.7198931199982</v>
      </c>
      <c r="U152" s="68">
        <v>4774.760062289999</v>
      </c>
      <c r="V152" s="68">
        <v>5392.0258921799987</v>
      </c>
      <c r="W152" s="68">
        <v>5676.6232818500011</v>
      </c>
      <c r="X152" s="36">
        <v>6336.0756692100003</v>
      </c>
      <c r="Y152" s="36">
        <v>6665.4090294899997</v>
      </c>
      <c r="Z152" s="36">
        <v>6953.2182256499982</v>
      </c>
      <c r="AA152" s="36">
        <v>7260.5922828399998</v>
      </c>
      <c r="AB152" s="36">
        <v>7171.4950583</v>
      </c>
      <c r="AC152" s="36">
        <v>6123.5110078600001</v>
      </c>
      <c r="AD152" s="36">
        <v>6767.9780477800023</v>
      </c>
      <c r="AE152" s="36">
        <v>7296.019031220002</v>
      </c>
      <c r="AF152" s="36">
        <v>8766.2101079200002</v>
      </c>
      <c r="AG152" s="36">
        <v>8029.4877566300011</v>
      </c>
      <c r="AH152" s="209">
        <v>9009.2370226099993</v>
      </c>
      <c r="AI152" s="209">
        <v>10223.704943580002</v>
      </c>
      <c r="AJ152" s="209">
        <v>11763.359576010002</v>
      </c>
      <c r="AK152" s="209">
        <v>13352.623059880003</v>
      </c>
      <c r="AL152" s="209">
        <v>14071.916647490014</v>
      </c>
      <c r="AM152" s="209">
        <v>16259.637673319998</v>
      </c>
      <c r="AN152" s="209">
        <v>16213.937930549999</v>
      </c>
      <c r="AO152" s="209">
        <v>17095.059390520015</v>
      </c>
      <c r="AP152"/>
      <c r="AQ152"/>
      <c r="AR152"/>
      <c r="AS152"/>
      <c r="AT152"/>
    </row>
    <row r="153" spans="1:46">
      <c r="A153" s="38" t="s">
        <v>136</v>
      </c>
      <c r="B153" s="244">
        <v>854.34500000000003</v>
      </c>
      <c r="C153" s="244">
        <v>1052.528</v>
      </c>
      <c r="D153" s="244">
        <v>1123.9829999999999</v>
      </c>
      <c r="E153" s="244">
        <v>916.4</v>
      </c>
      <c r="F153" s="244">
        <v>627.09100000000001</v>
      </c>
      <c r="G153" s="244">
        <v>758.72799999999995</v>
      </c>
      <c r="H153" s="244">
        <v>725.65</v>
      </c>
      <c r="I153" s="97">
        <v>540.66260514999999</v>
      </c>
      <c r="J153" s="97">
        <v>1211.5736466199999</v>
      </c>
      <c r="K153" s="97">
        <v>1244.3656866700001</v>
      </c>
      <c r="L153" s="97">
        <v>1789.55467548</v>
      </c>
      <c r="M153" s="97">
        <v>2098.5182307099999</v>
      </c>
      <c r="N153" s="97">
        <v>2074.76220788</v>
      </c>
      <c r="O153" s="97">
        <v>2219.0880551599998</v>
      </c>
      <c r="P153" s="97">
        <v>1788.5671584199999</v>
      </c>
      <c r="Q153" s="97">
        <v>1658.50560294</v>
      </c>
      <c r="R153" s="97">
        <v>1265.6628249099999</v>
      </c>
      <c r="S153" s="97">
        <v>1646.9295200699999</v>
      </c>
      <c r="T153" s="97">
        <v>2625.9922151299997</v>
      </c>
      <c r="U153" s="97">
        <v>1760.01613937</v>
      </c>
      <c r="V153" s="97">
        <v>1806.8970031600002</v>
      </c>
      <c r="W153" s="97">
        <v>1907.07578481</v>
      </c>
      <c r="X153" s="39">
        <v>1902.847582020001</v>
      </c>
      <c r="Y153" s="39">
        <v>2030.4136393199999</v>
      </c>
      <c r="Z153" s="39">
        <v>1901.1038931500002</v>
      </c>
      <c r="AA153" s="39">
        <v>2102.15552832</v>
      </c>
      <c r="AB153" s="39">
        <v>1785.5442153399999</v>
      </c>
      <c r="AC153" s="39">
        <v>1943.74034721</v>
      </c>
      <c r="AD153" s="39">
        <v>1993.8064193400012</v>
      </c>
      <c r="AE153" s="39">
        <v>2148.8584357800005</v>
      </c>
      <c r="AF153" s="39">
        <v>2310.2235159000011</v>
      </c>
      <c r="AG153" s="39">
        <v>1833.64601505</v>
      </c>
      <c r="AH153" s="212">
        <v>2074.4930691499999</v>
      </c>
      <c r="AI153" s="79">
        <v>2051.5734170399996</v>
      </c>
      <c r="AJ153" s="79">
        <v>2917.72696013</v>
      </c>
      <c r="AK153" s="79">
        <v>2771.1737252100002</v>
      </c>
      <c r="AL153" s="79">
        <v>3448.5123387400017</v>
      </c>
      <c r="AM153" s="79">
        <v>4448.9615687800006</v>
      </c>
      <c r="AN153" s="79">
        <v>4899.6316656899999</v>
      </c>
      <c r="AO153" s="79">
        <v>3798.4413739899987</v>
      </c>
    </row>
    <row r="154" spans="1:46">
      <c r="A154" s="38" t="s">
        <v>43</v>
      </c>
      <c r="B154" s="244">
        <v>37.436999999999998</v>
      </c>
      <c r="C154" s="244">
        <v>96.123000000000005</v>
      </c>
      <c r="D154" s="244">
        <v>379.04899999999998</v>
      </c>
      <c r="E154" s="244">
        <v>132.28899999999999</v>
      </c>
      <c r="F154" s="244">
        <v>94.274000000000001</v>
      </c>
      <c r="G154" s="244">
        <v>29.292999999999999</v>
      </c>
      <c r="H154" s="244">
        <v>15.654</v>
      </c>
      <c r="I154" s="97">
        <v>9.6108425299999993</v>
      </c>
      <c r="J154" s="97">
        <v>40.835999999999999</v>
      </c>
      <c r="K154" s="97">
        <v>12.339</v>
      </c>
      <c r="L154" s="97">
        <v>14.468500000000001</v>
      </c>
      <c r="M154" s="97">
        <v>28.163141</v>
      </c>
      <c r="N154" s="97">
        <v>91.845500000000001</v>
      </c>
      <c r="O154" s="97">
        <v>91.11400802</v>
      </c>
      <c r="P154" s="97">
        <v>120.01202181999999</v>
      </c>
      <c r="Q154" s="97">
        <v>167.00408430000002</v>
      </c>
      <c r="R154" s="97">
        <v>67.829417590000006</v>
      </c>
      <c r="S154" s="97">
        <v>120.26231517000001</v>
      </c>
      <c r="T154" s="97">
        <v>266.93071087999999</v>
      </c>
      <c r="U154" s="97">
        <v>160.72403782000001</v>
      </c>
      <c r="V154" s="97">
        <v>177.92412347000001</v>
      </c>
      <c r="W154" s="97">
        <v>179.90635315</v>
      </c>
      <c r="X154" s="39">
        <v>256.36429304000001</v>
      </c>
      <c r="Y154" s="39">
        <v>583.37809847000005</v>
      </c>
      <c r="Z154" s="39">
        <v>842.68781409999997</v>
      </c>
      <c r="AA154" s="39">
        <v>417.12474235000002</v>
      </c>
      <c r="AB154" s="39">
        <v>438.81133291000003</v>
      </c>
      <c r="AC154" s="39">
        <v>224.63366049999999</v>
      </c>
      <c r="AD154" s="39">
        <v>97.442253890000003</v>
      </c>
      <c r="AE154" s="39">
        <v>65.534987810000004</v>
      </c>
      <c r="AF154" s="39">
        <v>146.87605043000002</v>
      </c>
      <c r="AG154" s="39">
        <v>107.15145598000001</v>
      </c>
      <c r="AH154" s="212">
        <v>319.20879966000001</v>
      </c>
      <c r="AI154" s="79">
        <v>880.18413599999997</v>
      </c>
      <c r="AJ154" s="79">
        <v>441.79083538999998</v>
      </c>
      <c r="AK154" s="79">
        <v>349.37099999000003</v>
      </c>
      <c r="AL154" s="79">
        <v>392.44418898000009</v>
      </c>
      <c r="AM154" s="79">
        <v>466.92207260999999</v>
      </c>
      <c r="AN154" s="79">
        <v>564.80849997999997</v>
      </c>
      <c r="AO154" s="79">
        <v>1824.6022144000003</v>
      </c>
    </row>
    <row r="155" spans="1:46">
      <c r="A155" s="38" t="s">
        <v>64</v>
      </c>
      <c r="B155" s="244">
        <v>716.25400000000002</v>
      </c>
      <c r="C155" s="244">
        <v>832.08699999999999</v>
      </c>
      <c r="D155" s="244">
        <v>754.36199999999997</v>
      </c>
      <c r="E155" s="244">
        <v>558.76599999999996</v>
      </c>
      <c r="F155" s="244">
        <v>621.63800000000003</v>
      </c>
      <c r="G155" s="244">
        <v>757.45299999999997</v>
      </c>
      <c r="H155" s="244">
        <v>765.44</v>
      </c>
      <c r="I155" s="97">
        <v>623.16719130000001</v>
      </c>
      <c r="J155" s="97">
        <v>662.44804399000009</v>
      </c>
      <c r="K155" s="97">
        <v>787.96566111000004</v>
      </c>
      <c r="L155" s="97">
        <v>1449.5037363599999</v>
      </c>
      <c r="M155" s="97">
        <v>1387.6512852599999</v>
      </c>
      <c r="N155" s="97">
        <v>1515.3421200699997</v>
      </c>
      <c r="O155" s="97">
        <v>1471.9855400500001</v>
      </c>
      <c r="P155" s="97">
        <v>1454.76945798</v>
      </c>
      <c r="Q155" s="97">
        <v>1476.0880170400001</v>
      </c>
      <c r="R155" s="97">
        <v>1367.4655996699998</v>
      </c>
      <c r="S155" s="97">
        <v>1446.5570384000002</v>
      </c>
      <c r="T155" s="97">
        <v>1554.47458777</v>
      </c>
      <c r="U155" s="97">
        <v>1857.6336899299999</v>
      </c>
      <c r="V155" s="97">
        <v>2036.5458241399997</v>
      </c>
      <c r="W155" s="97">
        <v>2391.3259431400002</v>
      </c>
      <c r="X155" s="39">
        <v>2574.1698931799997</v>
      </c>
      <c r="Y155" s="39">
        <v>2222.3485202500001</v>
      </c>
      <c r="Z155" s="39">
        <v>2356.9277703099997</v>
      </c>
      <c r="AA155" s="39">
        <v>2771.1318879800001</v>
      </c>
      <c r="AB155" s="39">
        <v>3107.4758478799995</v>
      </c>
      <c r="AC155" s="39">
        <v>2430.1198785299998</v>
      </c>
      <c r="AD155" s="39">
        <v>2749.4975900499999</v>
      </c>
      <c r="AE155" s="39">
        <v>3225.6655886000012</v>
      </c>
      <c r="AF155" s="39">
        <v>3538.5879553099985</v>
      </c>
      <c r="AG155" s="39">
        <v>3717.9767764600001</v>
      </c>
      <c r="AH155" s="212">
        <v>4189.8637458700005</v>
      </c>
      <c r="AI155" s="79">
        <v>4609.7097685800009</v>
      </c>
      <c r="AJ155" s="79">
        <v>4321.0512434400007</v>
      </c>
      <c r="AK155" s="79">
        <v>5568.9562180800003</v>
      </c>
      <c r="AL155" s="79">
        <v>5622.0985353699989</v>
      </c>
      <c r="AM155" s="79">
        <v>6074.221043049999</v>
      </c>
      <c r="AN155" s="79">
        <v>5983.7985790800003</v>
      </c>
      <c r="AO155" s="79">
        <v>6933.9091736100008</v>
      </c>
    </row>
    <row r="156" spans="1:46">
      <c r="A156" s="38" t="s">
        <v>65</v>
      </c>
      <c r="B156" s="244">
        <v>219.887</v>
      </c>
      <c r="C156" s="244">
        <v>225.489</v>
      </c>
      <c r="D156" s="244">
        <v>175.62899999999999</v>
      </c>
      <c r="E156" s="244">
        <v>183.56</v>
      </c>
      <c r="F156" s="244">
        <v>183.27699999999999</v>
      </c>
      <c r="G156" s="244">
        <v>191.54599999999999</v>
      </c>
      <c r="H156" s="244">
        <v>158.20599999999999</v>
      </c>
      <c r="I156" s="97">
        <v>183.66044547999999</v>
      </c>
      <c r="J156" s="97">
        <v>242.65344635</v>
      </c>
      <c r="K156" s="97">
        <v>221.24346094999999</v>
      </c>
      <c r="L156" s="97">
        <v>257.12713847999999</v>
      </c>
      <c r="M156" s="97">
        <v>274.43016286</v>
      </c>
      <c r="N156" s="97">
        <v>338.96073100000001</v>
      </c>
      <c r="O156" s="97">
        <v>287.74796176999996</v>
      </c>
      <c r="P156" s="97">
        <v>258.30052009000002</v>
      </c>
      <c r="Q156" s="97">
        <v>249.45077062999999</v>
      </c>
      <c r="R156" s="97">
        <v>316.83765226999998</v>
      </c>
      <c r="S156" s="97">
        <v>291.85571823999999</v>
      </c>
      <c r="T156" s="97">
        <v>260.62384553999999</v>
      </c>
      <c r="U156" s="97">
        <v>274.85542035000003</v>
      </c>
      <c r="V156" s="97">
        <v>333.95725119999997</v>
      </c>
      <c r="W156" s="97">
        <v>281.42712224000002</v>
      </c>
      <c r="X156" s="39">
        <v>300.18270337000001</v>
      </c>
      <c r="Y156" s="39">
        <v>306.01292572000006</v>
      </c>
      <c r="Z156" s="39">
        <v>355.75346536000001</v>
      </c>
      <c r="AA156" s="39">
        <v>302.44111033999997</v>
      </c>
      <c r="AB156" s="39">
        <v>324.79047530000003</v>
      </c>
      <c r="AC156" s="39">
        <v>291.97471636</v>
      </c>
      <c r="AD156" s="39">
        <v>366.73466160999999</v>
      </c>
      <c r="AE156" s="39">
        <v>338.67982288000002</v>
      </c>
      <c r="AF156" s="39">
        <v>349.17339013999998</v>
      </c>
      <c r="AG156" s="39">
        <v>343.00086277999998</v>
      </c>
      <c r="AH156" s="212">
        <v>410.06318554000001</v>
      </c>
      <c r="AI156" s="79">
        <v>349.09006375999996</v>
      </c>
      <c r="AJ156" s="79">
        <v>359.31133989</v>
      </c>
      <c r="AK156" s="79">
        <v>359.71245876999996</v>
      </c>
      <c r="AL156" s="79">
        <v>441.65343865999995</v>
      </c>
      <c r="AM156" s="79">
        <v>410.19679384</v>
      </c>
      <c r="AN156" s="79">
        <v>407.54440834000002</v>
      </c>
      <c r="AO156" s="79">
        <v>426.88555201999998</v>
      </c>
    </row>
    <row r="157" spans="1:46">
      <c r="A157" s="38" t="s">
        <v>66</v>
      </c>
      <c r="B157" s="244">
        <v>197.35</v>
      </c>
      <c r="C157" s="244">
        <v>239.154</v>
      </c>
      <c r="D157" s="244">
        <v>218.78299999999999</v>
      </c>
      <c r="E157" s="244">
        <v>245.28399999999999</v>
      </c>
      <c r="F157" s="244">
        <v>247.108</v>
      </c>
      <c r="G157" s="244">
        <v>328.87400000000002</v>
      </c>
      <c r="H157" s="244">
        <v>282.43299999999999</v>
      </c>
      <c r="I157" s="97">
        <v>241.71942815</v>
      </c>
      <c r="J157" s="97">
        <v>186.13506319999999</v>
      </c>
      <c r="K157" s="97">
        <v>208.94307621000002</v>
      </c>
      <c r="L157" s="97">
        <v>423.21824707000002</v>
      </c>
      <c r="M157" s="97">
        <v>246.04866514</v>
      </c>
      <c r="N157" s="97">
        <v>293.47077433999999</v>
      </c>
      <c r="O157" s="97">
        <v>325.97979372000003</v>
      </c>
      <c r="P157" s="97">
        <v>306.16929436000004</v>
      </c>
      <c r="Q157" s="97">
        <v>281.31257712000001</v>
      </c>
      <c r="R157" s="97">
        <v>262.54535694999998</v>
      </c>
      <c r="S157" s="97">
        <v>289.30747306000001</v>
      </c>
      <c r="T157" s="97">
        <v>437.59941947999999</v>
      </c>
      <c r="U157" s="97">
        <v>226.69056209000001</v>
      </c>
      <c r="V157" s="97">
        <v>256.42634191999997</v>
      </c>
      <c r="W157" s="97">
        <v>271.42218349000001</v>
      </c>
      <c r="X157" s="39">
        <v>271.53921558999997</v>
      </c>
      <c r="Y157" s="39">
        <v>384.72273529</v>
      </c>
      <c r="Z157" s="39">
        <v>324.50908962</v>
      </c>
      <c r="AA157" s="39">
        <v>379.73509612999999</v>
      </c>
      <c r="AB157" s="39">
        <v>448.68660161000003</v>
      </c>
      <c r="AC157" s="39">
        <v>333.78377972999999</v>
      </c>
      <c r="AD157" s="39">
        <v>361.25857449</v>
      </c>
      <c r="AE157" s="39">
        <v>424.06546380000003</v>
      </c>
      <c r="AF157" s="39">
        <v>602.77624188000004</v>
      </c>
      <c r="AG157" s="39">
        <v>465.65200358999999</v>
      </c>
      <c r="AH157" s="212">
        <v>423.86095555000003</v>
      </c>
      <c r="AI157" s="79">
        <v>489.54990707000002</v>
      </c>
      <c r="AJ157" s="79">
        <v>505.01678050999976</v>
      </c>
      <c r="AK157" s="79">
        <v>644.28413653000007</v>
      </c>
      <c r="AL157" s="79">
        <v>826.22519588000011</v>
      </c>
      <c r="AM157" s="79">
        <v>1040.8888877899999</v>
      </c>
      <c r="AN157" s="79">
        <v>1070.27554586</v>
      </c>
      <c r="AO157" s="79">
        <v>845.28716463999967</v>
      </c>
    </row>
    <row r="158" spans="1:46">
      <c r="A158" s="38" t="s">
        <v>67</v>
      </c>
      <c r="B158" s="244">
        <v>116.569</v>
      </c>
      <c r="C158" s="244">
        <v>7.0380000000000003</v>
      </c>
      <c r="D158" s="244">
        <v>7.0380000000000003</v>
      </c>
      <c r="E158" s="244">
        <v>190.285</v>
      </c>
      <c r="F158" s="244">
        <v>195.685</v>
      </c>
      <c r="G158" s="244">
        <v>21.222999999999999</v>
      </c>
      <c r="H158" s="244">
        <v>15.912000000000001</v>
      </c>
      <c r="I158" s="97">
        <v>16.760243580000001</v>
      </c>
      <c r="J158" s="97">
        <v>176.35286153000001</v>
      </c>
      <c r="K158" s="97">
        <v>108.61002128</v>
      </c>
      <c r="L158" s="97">
        <v>43.1461428</v>
      </c>
      <c r="M158" s="97">
        <v>177.48146234000001</v>
      </c>
      <c r="N158" s="97">
        <v>326.45376693999998</v>
      </c>
      <c r="O158" s="97">
        <v>55.09289399</v>
      </c>
      <c r="P158" s="97">
        <v>146.56347371999999</v>
      </c>
      <c r="Q158" s="97">
        <v>36.901662119999997</v>
      </c>
      <c r="R158" s="97">
        <v>34.316000600000002</v>
      </c>
      <c r="S158" s="97">
        <v>14.27317075</v>
      </c>
      <c r="T158" s="97">
        <v>70.346887859999995</v>
      </c>
      <c r="U158" s="97">
        <v>40.51122479</v>
      </c>
      <c r="V158" s="97">
        <v>32.0788771</v>
      </c>
      <c r="W158" s="97">
        <v>24.702671819999999</v>
      </c>
      <c r="X158" s="39">
        <v>26.845763390000002</v>
      </c>
      <c r="Y158" s="39">
        <v>229.9169775</v>
      </c>
      <c r="Z158" s="39">
        <v>28.674966859999998</v>
      </c>
      <c r="AA158" s="39">
        <v>22.28996686</v>
      </c>
      <c r="AB158" s="39">
        <v>189.06753791999998</v>
      </c>
      <c r="AC158" s="39">
        <v>20.009616329999997</v>
      </c>
      <c r="AD158" s="39">
        <v>53.174604439999996</v>
      </c>
      <c r="AE158" s="39">
        <v>27.324604430000001</v>
      </c>
      <c r="AF158" s="39">
        <v>373.27743112999997</v>
      </c>
      <c r="AG158" s="39">
        <v>351.61582055999997</v>
      </c>
      <c r="AH158" s="212">
        <v>42.919722010000001</v>
      </c>
      <c r="AI158" s="79">
        <v>31.211222109999998</v>
      </c>
      <c r="AJ158" s="79">
        <v>455.27225696999994</v>
      </c>
      <c r="AK158" s="79">
        <v>442.53575760000001</v>
      </c>
      <c r="AL158" s="79">
        <v>63.479593510000008</v>
      </c>
      <c r="AM158" s="79">
        <v>30.194506560000001</v>
      </c>
      <c r="AN158" s="79">
        <v>605.31838248999998</v>
      </c>
      <c r="AO158" s="79">
        <v>619.0760087000001</v>
      </c>
    </row>
    <row r="159" spans="1:46">
      <c r="A159" s="38" t="s">
        <v>68</v>
      </c>
      <c r="B159" s="244">
        <v>0</v>
      </c>
      <c r="C159" s="244">
        <v>0</v>
      </c>
      <c r="D159" s="244">
        <v>0</v>
      </c>
      <c r="E159" s="244">
        <v>0</v>
      </c>
      <c r="F159" s="244">
        <v>0</v>
      </c>
      <c r="G159" s="244">
        <v>0</v>
      </c>
      <c r="H159" s="244">
        <v>0</v>
      </c>
      <c r="I159" s="97">
        <v>23.325121149999998</v>
      </c>
      <c r="J159" s="97">
        <v>25.846499999999999</v>
      </c>
      <c r="K159" s="97">
        <v>26.214500000000001</v>
      </c>
      <c r="L159" s="97">
        <v>40.389881539999998</v>
      </c>
      <c r="M159" s="97">
        <v>41.344881539999996</v>
      </c>
      <c r="N159" s="97">
        <v>44.139763950000003</v>
      </c>
      <c r="O159" s="97">
        <v>36.012760579999998</v>
      </c>
      <c r="P159" s="97">
        <v>36.84907303</v>
      </c>
      <c r="Q159" s="97">
        <v>37.741073030000003</v>
      </c>
      <c r="R159" s="97">
        <v>24.516305020000001</v>
      </c>
      <c r="S159" s="97">
        <v>28.749972589999999</v>
      </c>
      <c r="T159" s="97">
        <v>27.918086600000002</v>
      </c>
      <c r="U159" s="97">
        <v>24.705021670000001</v>
      </c>
      <c r="V159" s="97">
        <v>22.331</v>
      </c>
      <c r="W159" s="97">
        <v>25.677682690000001</v>
      </c>
      <c r="X159" s="39">
        <v>21.574999999999999</v>
      </c>
      <c r="Y159" s="39">
        <v>21.574999999999999</v>
      </c>
      <c r="Z159" s="39">
        <v>21.574999999999999</v>
      </c>
      <c r="AA159" s="39">
        <v>21.574999999999999</v>
      </c>
      <c r="AB159" s="39">
        <v>21.574999999999999</v>
      </c>
      <c r="AC159" s="39">
        <v>21.574999999999999</v>
      </c>
      <c r="AD159" s="39">
        <v>24.122499999999999</v>
      </c>
      <c r="AE159" s="39">
        <v>23.329000000000001</v>
      </c>
      <c r="AF159" s="39">
        <v>22.535499999999999</v>
      </c>
      <c r="AG159" s="39">
        <v>48.661000000000001</v>
      </c>
      <c r="AH159" s="212">
        <v>32.667499999999997</v>
      </c>
      <c r="AI159" s="79">
        <v>26.173500000000001</v>
      </c>
      <c r="AJ159" s="79">
        <v>24.145499999999998</v>
      </c>
      <c r="AK159" s="79">
        <v>39.475000000000001</v>
      </c>
      <c r="AL159" s="79">
        <v>33.6235</v>
      </c>
      <c r="AM159" s="79">
        <v>29.122499999999999</v>
      </c>
      <c r="AN159" s="79">
        <v>27.201499999999999</v>
      </c>
      <c r="AO159" s="79">
        <v>42.741500000000002</v>
      </c>
    </row>
    <row r="160" spans="1:46">
      <c r="A160" s="38" t="s">
        <v>46</v>
      </c>
      <c r="B160" s="244">
        <v>120.07299999999999</v>
      </c>
      <c r="C160" s="244">
        <v>65.959999999999994</v>
      </c>
      <c r="D160" s="244">
        <v>74.63</v>
      </c>
      <c r="E160" s="244">
        <v>41.162999999999997</v>
      </c>
      <c r="F160" s="244">
        <v>186.76</v>
      </c>
      <c r="G160" s="244">
        <v>163.167</v>
      </c>
      <c r="H160" s="244">
        <v>228.54400000000001</v>
      </c>
      <c r="I160" s="97">
        <v>80.26156555</v>
      </c>
      <c r="J160" s="97">
        <v>221.1223889</v>
      </c>
      <c r="K160" s="97">
        <v>195.99158181999999</v>
      </c>
      <c r="L160" s="97">
        <v>139.99219592</v>
      </c>
      <c r="M160" s="97">
        <v>117.47462052</v>
      </c>
      <c r="N160" s="97">
        <v>147.60208725999999</v>
      </c>
      <c r="O160" s="97">
        <v>187.85721366999999</v>
      </c>
      <c r="P160" s="97">
        <v>154.10252124000002</v>
      </c>
      <c r="Q160" s="97">
        <v>107.57406345999999</v>
      </c>
      <c r="R160" s="97">
        <v>135.25052141999998</v>
      </c>
      <c r="S160" s="97">
        <v>114.54049528</v>
      </c>
      <c r="T160" s="97">
        <v>130.52034664000001</v>
      </c>
      <c r="U160" s="97">
        <v>149.21529828999999</v>
      </c>
      <c r="V160" s="97">
        <v>194.54895729</v>
      </c>
      <c r="W160" s="97">
        <v>180.37818721000002</v>
      </c>
      <c r="X160" s="39">
        <v>319.63680786000003</v>
      </c>
      <c r="Y160" s="39">
        <v>393.47749432000001</v>
      </c>
      <c r="Z160" s="39">
        <v>388.64639835000003</v>
      </c>
      <c r="AA160" s="39">
        <v>414.59778829000004</v>
      </c>
      <c r="AB160" s="39">
        <v>370.16463062000003</v>
      </c>
      <c r="AC160" s="39">
        <v>406.60643045</v>
      </c>
      <c r="AD160" s="39">
        <v>612.09242444000006</v>
      </c>
      <c r="AE160" s="39">
        <v>555.86626632000002</v>
      </c>
      <c r="AF160" s="39">
        <v>787.50908126000002</v>
      </c>
      <c r="AG160" s="39">
        <v>666.46891345000006</v>
      </c>
      <c r="AH160" s="212">
        <v>870.20590316999994</v>
      </c>
      <c r="AI160" s="79">
        <v>875.65307452000002</v>
      </c>
      <c r="AJ160" s="79">
        <v>1605.915796590001</v>
      </c>
      <c r="AK160" s="79">
        <v>1472.3208539100003</v>
      </c>
      <c r="AL160" s="79">
        <v>1906.9730519400005</v>
      </c>
      <c r="AM160" s="79">
        <v>2062.8151651300004</v>
      </c>
      <c r="AN160" s="79">
        <v>790.54026134999981</v>
      </c>
      <c r="AO160" s="79">
        <v>665.80225990000008</v>
      </c>
    </row>
    <row r="161" spans="1:46">
      <c r="A161" s="38" t="s">
        <v>630</v>
      </c>
      <c r="B161" s="244"/>
      <c r="C161" s="244"/>
      <c r="D161" s="244"/>
      <c r="E161" s="244"/>
      <c r="F161" s="244"/>
      <c r="G161" s="244"/>
      <c r="H161" s="244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212"/>
      <c r="AI161" s="79"/>
      <c r="AJ161" s="79"/>
      <c r="AK161" s="79">
        <v>1029.29262012</v>
      </c>
      <c r="AL161" s="79">
        <v>474.46109833000003</v>
      </c>
      <c r="AM161" s="79">
        <v>492.80863213999999</v>
      </c>
      <c r="AN161" s="79">
        <v>416.66708299999999</v>
      </c>
      <c r="AO161" s="79">
        <v>596.91086002999998</v>
      </c>
    </row>
    <row r="162" spans="1:46">
      <c r="A162" s="38" t="s">
        <v>350</v>
      </c>
      <c r="B162" s="244"/>
      <c r="C162" s="244"/>
      <c r="D162" s="244"/>
      <c r="E162" s="244"/>
      <c r="F162" s="244"/>
      <c r="G162" s="244"/>
      <c r="H162" s="244"/>
      <c r="I162" s="97"/>
      <c r="J162" s="97"/>
      <c r="K162" s="97"/>
      <c r="L162" s="97"/>
      <c r="M162" s="97"/>
      <c r="N162" s="97"/>
      <c r="O162" s="97"/>
      <c r="P162" s="97"/>
      <c r="Q162" s="97">
        <v>0</v>
      </c>
      <c r="R162" s="97">
        <v>0</v>
      </c>
      <c r="S162" s="97">
        <v>0</v>
      </c>
      <c r="T162" s="97">
        <v>0</v>
      </c>
      <c r="U162" s="97">
        <v>0</v>
      </c>
      <c r="V162" s="97">
        <v>0</v>
      </c>
      <c r="W162" s="97">
        <v>0</v>
      </c>
      <c r="X162" s="39">
        <v>0</v>
      </c>
      <c r="Y162" s="39">
        <v>0</v>
      </c>
      <c r="Z162" s="39">
        <v>32.896033469999999</v>
      </c>
      <c r="AA162" s="39">
        <v>22.303815570000001</v>
      </c>
      <c r="AB162" s="39">
        <v>25.733810899999998</v>
      </c>
      <c r="AC162" s="39">
        <v>51.047378450000004</v>
      </c>
      <c r="AD162" s="39">
        <v>37.078683750000003</v>
      </c>
      <c r="AE162" s="39">
        <v>75.28798639</v>
      </c>
      <c r="AF162" s="39">
        <v>90.725001900000009</v>
      </c>
      <c r="AG162" s="39">
        <v>63.463450510000001</v>
      </c>
      <c r="AH162" s="212">
        <v>48.2961028</v>
      </c>
      <c r="AI162" s="79">
        <v>98.709436760000003</v>
      </c>
      <c r="AJ162" s="79">
        <v>117.99700996</v>
      </c>
      <c r="AK162" s="79">
        <v>95.266512430000006</v>
      </c>
      <c r="AL162" s="79">
        <v>95.200838219999994</v>
      </c>
      <c r="AM162" s="79">
        <v>104.49032563</v>
      </c>
      <c r="AN162" s="79">
        <v>132.92699207999999</v>
      </c>
      <c r="AO162" s="79">
        <v>141.16778608000001</v>
      </c>
    </row>
    <row r="163" spans="1:46">
      <c r="A163" s="38" t="s">
        <v>198</v>
      </c>
      <c r="B163" s="244">
        <v>0</v>
      </c>
      <c r="C163" s="244">
        <v>0</v>
      </c>
      <c r="D163" s="244">
        <v>0</v>
      </c>
      <c r="E163" s="244">
        <v>0</v>
      </c>
      <c r="F163" s="244">
        <v>0</v>
      </c>
      <c r="G163" s="244">
        <v>0</v>
      </c>
      <c r="H163" s="244">
        <v>0</v>
      </c>
      <c r="I163" s="97">
        <v>0</v>
      </c>
      <c r="J163" s="97">
        <v>0</v>
      </c>
      <c r="K163" s="97">
        <v>118.04229729000001</v>
      </c>
      <c r="L163" s="97">
        <v>0</v>
      </c>
      <c r="M163" s="97">
        <v>0</v>
      </c>
      <c r="N163" s="97">
        <v>0</v>
      </c>
      <c r="O163" s="97">
        <v>0</v>
      </c>
      <c r="P163" s="97">
        <v>0</v>
      </c>
      <c r="Q163" s="97">
        <v>1299.79780931</v>
      </c>
      <c r="R163" s="97">
        <v>1146.5833963499999</v>
      </c>
      <c r="S163" s="97">
        <v>1112.53770463</v>
      </c>
      <c r="T163" s="97">
        <v>0</v>
      </c>
      <c r="U163" s="97">
        <v>0</v>
      </c>
      <c r="V163" s="97">
        <v>0</v>
      </c>
      <c r="W163" s="97">
        <v>0</v>
      </c>
      <c r="X163" s="39">
        <v>148.06149530000002</v>
      </c>
      <c r="Y163" s="39">
        <v>146.09987669999998</v>
      </c>
      <c r="Z163" s="39">
        <v>157.76044243000001</v>
      </c>
      <c r="AA163" s="39">
        <v>235.39161862</v>
      </c>
      <c r="AB163" s="39">
        <v>1E-8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212">
        <v>0</v>
      </c>
      <c r="AI163" s="79">
        <v>0</v>
      </c>
      <c r="AJ163" s="79">
        <v>0</v>
      </c>
      <c r="AK163" s="79">
        <v>0</v>
      </c>
      <c r="AL163" s="79">
        <v>0</v>
      </c>
      <c r="AM163" s="79">
        <v>0</v>
      </c>
      <c r="AN163" s="79">
        <v>0</v>
      </c>
      <c r="AO163" s="79">
        <v>0</v>
      </c>
    </row>
    <row r="164" spans="1:46">
      <c r="A164" s="38" t="s">
        <v>69</v>
      </c>
      <c r="B164" s="244">
        <v>189.39500000000001</v>
      </c>
      <c r="C164" s="244">
        <v>198.36199999999999</v>
      </c>
      <c r="D164" s="244">
        <v>180.33799999999999</v>
      </c>
      <c r="E164" s="244">
        <v>189.62899999999999</v>
      </c>
      <c r="F164" s="244">
        <v>273.07100000000003</v>
      </c>
      <c r="G164" s="244">
        <v>306.40300000000002</v>
      </c>
      <c r="H164" s="244">
        <v>215.04499999999999</v>
      </c>
      <c r="I164" s="97">
        <v>362.29741468000003</v>
      </c>
      <c r="J164" s="97">
        <v>257.39517083999999</v>
      </c>
      <c r="K164" s="97">
        <v>310.06125367999999</v>
      </c>
      <c r="L164" s="97">
        <v>297.15124395999999</v>
      </c>
      <c r="M164" s="97">
        <v>339.90660915000001</v>
      </c>
      <c r="N164" s="97">
        <v>262.33380225999997</v>
      </c>
      <c r="O164" s="97">
        <v>284.53338969000004</v>
      </c>
      <c r="P164" s="97">
        <v>292.62218213</v>
      </c>
      <c r="Q164" s="97">
        <v>210.23233775</v>
      </c>
      <c r="R164" s="97">
        <v>258.86639544000002</v>
      </c>
      <c r="S164" s="97">
        <v>268.35204657000008</v>
      </c>
      <c r="T164" s="97">
        <v>385.31379322000004</v>
      </c>
      <c r="U164" s="97">
        <v>280.40866798000002</v>
      </c>
      <c r="V164" s="97">
        <v>531.31651390000002</v>
      </c>
      <c r="W164" s="97">
        <v>414.70735330000002</v>
      </c>
      <c r="X164" s="39">
        <v>514.85291546000008</v>
      </c>
      <c r="Y164" s="39">
        <v>347.46376192000002</v>
      </c>
      <c r="Z164" s="39">
        <v>542.68335200000001</v>
      </c>
      <c r="AA164" s="39">
        <v>571.84572837999985</v>
      </c>
      <c r="AB164" s="39">
        <v>459.64560581000006</v>
      </c>
      <c r="AC164" s="39">
        <v>400.0202003</v>
      </c>
      <c r="AD164" s="39">
        <v>472.77033577000003</v>
      </c>
      <c r="AE164" s="39">
        <v>411.40687521000001</v>
      </c>
      <c r="AF164" s="39">
        <v>544.52593997000019</v>
      </c>
      <c r="AG164" s="39">
        <v>431.85145825000001</v>
      </c>
      <c r="AH164" s="212">
        <v>597.65803885999992</v>
      </c>
      <c r="AI164" s="79">
        <v>811.85041774000024</v>
      </c>
      <c r="AJ164" s="79">
        <v>1015.1318531299999</v>
      </c>
      <c r="AK164" s="79">
        <v>580.23477723999997</v>
      </c>
      <c r="AL164" s="79">
        <v>767.24486786000011</v>
      </c>
      <c r="AM164" s="79">
        <v>1099.01617779</v>
      </c>
      <c r="AN164" s="79">
        <v>1315.2250126799997</v>
      </c>
      <c r="AO164" s="79">
        <v>1200.2354971500001</v>
      </c>
    </row>
    <row r="165" spans="1:46" s="6" customFormat="1">
      <c r="A165" s="41" t="s">
        <v>70</v>
      </c>
      <c r="B165" s="98">
        <v>8042.98</v>
      </c>
      <c r="C165" s="98">
        <v>8154.95</v>
      </c>
      <c r="D165" s="98">
        <v>8871.6929999999993</v>
      </c>
      <c r="E165" s="98">
        <v>9502.9340000000011</v>
      </c>
      <c r="F165" s="98">
        <v>10521.028999999999</v>
      </c>
      <c r="G165" s="98">
        <v>11048.431</v>
      </c>
      <c r="H165" s="98">
        <v>11004.765000000001</v>
      </c>
      <c r="I165" s="98">
        <v>10426.296034129999</v>
      </c>
      <c r="J165" s="98">
        <v>10085.99098239</v>
      </c>
      <c r="K165" s="98">
        <v>10037.409459920002</v>
      </c>
      <c r="L165" s="98">
        <v>17561.789280539997</v>
      </c>
      <c r="M165" s="98">
        <v>15693.722668300001</v>
      </c>
      <c r="N165" s="98">
        <v>16414.156739489998</v>
      </c>
      <c r="O165" s="98">
        <v>16620.397418590001</v>
      </c>
      <c r="P165" s="98">
        <v>17682.403127570004</v>
      </c>
      <c r="Q165" s="98">
        <v>16526.405862399995</v>
      </c>
      <c r="R165" s="98">
        <v>17806.45179146</v>
      </c>
      <c r="S165" s="98">
        <v>18176.654607140001</v>
      </c>
      <c r="T165" s="98">
        <v>18147.313230888441</v>
      </c>
      <c r="U165" s="98">
        <v>20010.471716549997</v>
      </c>
      <c r="V165" s="98">
        <v>19928.061353500001</v>
      </c>
      <c r="W165" s="98">
        <v>21575.012361740002</v>
      </c>
      <c r="X165" s="14">
        <v>22778.26655584</v>
      </c>
      <c r="Y165" s="14">
        <v>20958.90383793</v>
      </c>
      <c r="Z165" s="14">
        <v>20006.088919190002</v>
      </c>
      <c r="AA165" s="14">
        <v>20708.550852720004</v>
      </c>
      <c r="AB165" s="14">
        <v>20580.93654621</v>
      </c>
      <c r="AC165" s="14">
        <v>19328.499932479994</v>
      </c>
      <c r="AD165" s="14">
        <v>19627.285411670004</v>
      </c>
      <c r="AE165" s="14">
        <v>19378.142113749996</v>
      </c>
      <c r="AF165" s="14">
        <v>20999.903176930002</v>
      </c>
      <c r="AG165" s="14">
        <v>20828.484350340001</v>
      </c>
      <c r="AH165" s="205">
        <v>22094.405572859992</v>
      </c>
      <c r="AI165" s="205">
        <v>23563.93830925001</v>
      </c>
      <c r="AJ165" s="205">
        <v>23309.328948179991</v>
      </c>
      <c r="AK165" s="205">
        <v>26043.256157779993</v>
      </c>
      <c r="AL165" s="205">
        <v>25941.902780669992</v>
      </c>
      <c r="AM165" s="205">
        <v>26216.743371619999</v>
      </c>
      <c r="AN165" s="205">
        <v>28340.181498050006</v>
      </c>
      <c r="AO165" s="205">
        <v>31318.08436909</v>
      </c>
      <c r="AP165"/>
      <c r="AQ165"/>
      <c r="AR165"/>
      <c r="AS165"/>
      <c r="AT165"/>
    </row>
    <row r="166" spans="1:46" s="6" customFormat="1">
      <c r="A166" s="42" t="s">
        <v>136</v>
      </c>
      <c r="B166" s="244">
        <v>5322.6840000000002</v>
      </c>
      <c r="C166" s="244">
        <v>5310.8109999999997</v>
      </c>
      <c r="D166" s="244">
        <v>5961.6779999999999</v>
      </c>
      <c r="E166" s="244">
        <v>6274.8950000000004</v>
      </c>
      <c r="F166" s="244">
        <v>3699.3560000000002</v>
      </c>
      <c r="G166" s="244">
        <v>4407.7849999999999</v>
      </c>
      <c r="H166" s="244">
        <v>4402.3109999999997</v>
      </c>
      <c r="I166" s="97">
        <v>4473.4147207299993</v>
      </c>
      <c r="J166" s="97">
        <v>4304.18131937</v>
      </c>
      <c r="K166" s="97">
        <v>4455.6108134500009</v>
      </c>
      <c r="L166" s="97">
        <v>9871.8830053799975</v>
      </c>
      <c r="M166" s="97">
        <v>9514.119973320001</v>
      </c>
      <c r="N166" s="97">
        <v>10174.51356102</v>
      </c>
      <c r="O166" s="97">
        <v>10273.65741587</v>
      </c>
      <c r="P166" s="97">
        <v>11339.241064150003</v>
      </c>
      <c r="Q166" s="97">
        <v>10573.066278819997</v>
      </c>
      <c r="R166" s="97">
        <v>9820.3690593499978</v>
      </c>
      <c r="S166" s="97">
        <v>10229.75185653</v>
      </c>
      <c r="T166" s="97">
        <v>10739.29253196</v>
      </c>
      <c r="U166" s="97">
        <v>12562.17031211</v>
      </c>
      <c r="V166" s="97">
        <v>12537.91295217</v>
      </c>
      <c r="W166" s="97">
        <v>14068.172375400001</v>
      </c>
      <c r="X166" s="39">
        <v>15240.685230609995</v>
      </c>
      <c r="Y166" s="39">
        <v>13652.542359849998</v>
      </c>
      <c r="Z166" s="39">
        <v>12645.67236708</v>
      </c>
      <c r="AA166" s="39">
        <v>13276.558897000001</v>
      </c>
      <c r="AB166" s="39">
        <v>13653.057043209999</v>
      </c>
      <c r="AC166" s="39">
        <v>12584.269570949995</v>
      </c>
      <c r="AD166" s="39">
        <v>13257.884644100001</v>
      </c>
      <c r="AE166" s="39">
        <v>12713.74209541</v>
      </c>
      <c r="AF166" s="39">
        <v>14162.310490900001</v>
      </c>
      <c r="AG166" s="39">
        <v>13960.9155625</v>
      </c>
      <c r="AH166" s="212">
        <v>15502.314362259995</v>
      </c>
      <c r="AI166" s="79">
        <v>17118.628850120007</v>
      </c>
      <c r="AJ166" s="79">
        <v>16208.818398969994</v>
      </c>
      <c r="AK166" s="79">
        <v>17543.386836920006</v>
      </c>
      <c r="AL166" s="79">
        <v>17437.548100550001</v>
      </c>
      <c r="AM166" s="79">
        <v>17855.73325687</v>
      </c>
      <c r="AN166" s="79">
        <v>19613.541463630001</v>
      </c>
      <c r="AO166" s="79">
        <v>22395.356940109999</v>
      </c>
      <c r="AP166"/>
      <c r="AQ166"/>
      <c r="AR166"/>
      <c r="AS166"/>
      <c r="AT166"/>
    </row>
    <row r="167" spans="1:46" s="6" customFormat="1">
      <c r="A167" s="42" t="s">
        <v>66</v>
      </c>
      <c r="B167" s="244">
        <v>597.26099999999997</v>
      </c>
      <c r="C167" s="244">
        <v>605.75099999999998</v>
      </c>
      <c r="D167" s="244">
        <v>618.15599999999995</v>
      </c>
      <c r="E167" s="244">
        <v>639.07100000000003</v>
      </c>
      <c r="F167" s="244">
        <v>1122.9870000000001</v>
      </c>
      <c r="G167" s="244">
        <v>1179.9580000000001</v>
      </c>
      <c r="H167" s="244">
        <v>1184.7629999999999</v>
      </c>
      <c r="I167" s="97">
        <v>1184.51217417</v>
      </c>
      <c r="J167" s="97">
        <v>1198.7869276600002</v>
      </c>
      <c r="K167" s="97">
        <v>1201.3153095</v>
      </c>
      <c r="L167" s="97">
        <v>974.13538129999995</v>
      </c>
      <c r="M167" s="97">
        <v>970.30965928000001</v>
      </c>
      <c r="N167" s="97">
        <v>967.24023411999997</v>
      </c>
      <c r="O167" s="97">
        <v>967.73867129999996</v>
      </c>
      <c r="P167" s="97">
        <v>1038.29974513</v>
      </c>
      <c r="Q167" s="97">
        <v>1031.0771067000001</v>
      </c>
      <c r="R167" s="97">
        <v>1034.22229614</v>
      </c>
      <c r="S167" s="97">
        <v>1040.28397834</v>
      </c>
      <c r="T167" s="97">
        <v>504.13383197080066</v>
      </c>
      <c r="U167" s="97">
        <v>519.66332253999997</v>
      </c>
      <c r="V167" s="97">
        <v>525.95554436999998</v>
      </c>
      <c r="W167" s="97">
        <v>181.6000276</v>
      </c>
      <c r="X167" s="39">
        <v>202.56157291999997</v>
      </c>
      <c r="Y167" s="39">
        <v>27.84858204</v>
      </c>
      <c r="Z167" s="39">
        <v>30.25910597</v>
      </c>
      <c r="AA167" s="39">
        <v>31.949296589999999</v>
      </c>
      <c r="AB167" s="39">
        <v>140.62771831000001</v>
      </c>
      <c r="AC167" s="39">
        <v>143.18567467</v>
      </c>
      <c r="AD167" s="39">
        <v>145.08489302000001</v>
      </c>
      <c r="AE167" s="39">
        <v>154.73656606999998</v>
      </c>
      <c r="AF167" s="39">
        <v>153.97494850999999</v>
      </c>
      <c r="AG167" s="39">
        <v>152.70835116000001</v>
      </c>
      <c r="AH167" s="212">
        <v>154.57151782</v>
      </c>
      <c r="AI167" s="79">
        <v>155.77802961</v>
      </c>
      <c r="AJ167" s="79">
        <v>156.80524762000002</v>
      </c>
      <c r="AK167" s="79">
        <v>155.53045613000003</v>
      </c>
      <c r="AL167" s="79">
        <v>155.45378395000003</v>
      </c>
      <c r="AM167" s="79">
        <v>153.66730088000003</v>
      </c>
      <c r="AN167" s="79">
        <v>151.43319049999999</v>
      </c>
      <c r="AO167" s="79">
        <v>151.51824943</v>
      </c>
      <c r="AP167"/>
      <c r="AQ167"/>
      <c r="AR167"/>
      <c r="AS167"/>
      <c r="AT167"/>
    </row>
    <row r="168" spans="1:46" s="6" customFormat="1" ht="15.75" customHeight="1">
      <c r="A168" s="42" t="s">
        <v>71</v>
      </c>
      <c r="B168" s="244">
        <v>624.95299999999997</v>
      </c>
      <c r="C168" s="244">
        <v>642.93700000000001</v>
      </c>
      <c r="D168" s="244">
        <v>650.1</v>
      </c>
      <c r="E168" s="244">
        <v>666.28200000000004</v>
      </c>
      <c r="F168" s="244">
        <v>940.846</v>
      </c>
      <c r="G168" s="244">
        <v>975.79100000000005</v>
      </c>
      <c r="H168" s="244">
        <v>1026.652</v>
      </c>
      <c r="I168" s="97">
        <v>1051.6774215099999</v>
      </c>
      <c r="J168" s="97">
        <v>1089.88755423</v>
      </c>
      <c r="K168" s="97">
        <v>1089.5040679200001</v>
      </c>
      <c r="L168" s="97">
        <v>1133.9483796300001</v>
      </c>
      <c r="M168" s="97">
        <v>1145.3472811400002</v>
      </c>
      <c r="N168" s="97">
        <v>1064.35583778</v>
      </c>
      <c r="O168" s="97">
        <v>1063.5049525300001</v>
      </c>
      <c r="P168" s="97">
        <v>1096.8320982100001</v>
      </c>
      <c r="Q168" s="97">
        <v>1031.8364028999999</v>
      </c>
      <c r="R168" s="97">
        <v>1116.6191471500001</v>
      </c>
      <c r="S168" s="97">
        <v>1070.36039119</v>
      </c>
      <c r="T168" s="97">
        <v>1085.77172249</v>
      </c>
      <c r="U168" s="97">
        <v>961.95615428999997</v>
      </c>
      <c r="V168" s="97">
        <v>973.77449954999997</v>
      </c>
      <c r="W168" s="97">
        <v>991.92719149000004</v>
      </c>
      <c r="X168" s="39">
        <v>998.68940039999995</v>
      </c>
      <c r="Y168" s="39">
        <v>1012.20510974</v>
      </c>
      <c r="Z168" s="39">
        <v>1045.0196857799999</v>
      </c>
      <c r="AA168" s="39">
        <v>1165.64936655</v>
      </c>
      <c r="AB168" s="39">
        <v>1170.8756833499999</v>
      </c>
      <c r="AC168" s="39">
        <v>1171.68849897</v>
      </c>
      <c r="AD168" s="39">
        <v>1159.6376388399999</v>
      </c>
      <c r="AE168" s="39">
        <v>1267.99744007</v>
      </c>
      <c r="AF168" s="39">
        <v>1389.5661011300001</v>
      </c>
      <c r="AG168" s="39">
        <v>1384.0183550199999</v>
      </c>
      <c r="AH168" s="212">
        <v>1402.7936202999999</v>
      </c>
      <c r="AI168" s="79">
        <v>1452.44430627</v>
      </c>
      <c r="AJ168" s="79">
        <v>1440.9754117800003</v>
      </c>
      <c r="AK168" s="79">
        <v>1540.4089424399999</v>
      </c>
      <c r="AL168" s="79">
        <v>1550.4044155199999</v>
      </c>
      <c r="AM168" s="79">
        <v>1625.4321516199998</v>
      </c>
      <c r="AN168" s="79">
        <v>1551.2567963700001</v>
      </c>
      <c r="AO168" s="79">
        <v>1555.7680985500001</v>
      </c>
      <c r="AP168"/>
      <c r="AQ168"/>
      <c r="AR168"/>
      <c r="AS168"/>
      <c r="AT168"/>
    </row>
    <row r="169" spans="1:46" s="6" customFormat="1">
      <c r="A169" s="42" t="s">
        <v>46</v>
      </c>
      <c r="B169" s="244">
        <v>0</v>
      </c>
      <c r="C169" s="244">
        <v>0</v>
      </c>
      <c r="D169" s="244">
        <v>0</v>
      </c>
      <c r="E169" s="244">
        <v>4.444</v>
      </c>
      <c r="F169" s="244">
        <v>371.17399999999998</v>
      </c>
      <c r="G169" s="244">
        <v>546.29499999999996</v>
      </c>
      <c r="H169" s="244">
        <v>468.49</v>
      </c>
      <c r="I169" s="97">
        <v>10.09221209</v>
      </c>
      <c r="J169" s="97">
        <v>373.65123002999997</v>
      </c>
      <c r="K169" s="97">
        <v>371.85399863999999</v>
      </c>
      <c r="L169" s="97">
        <v>372.36697477999996</v>
      </c>
      <c r="M169" s="97">
        <v>318.80656077999998</v>
      </c>
      <c r="N169" s="97">
        <v>319.37903145999996</v>
      </c>
      <c r="O169" s="97">
        <v>323.38947282999999</v>
      </c>
      <c r="P169" s="97">
        <v>319.32997282999997</v>
      </c>
      <c r="Q169" s="97">
        <v>236.62549999999999</v>
      </c>
      <c r="R169" s="97">
        <v>245.96449999999999</v>
      </c>
      <c r="S169" s="97">
        <v>223.33349999999999</v>
      </c>
      <c r="T169" s="97">
        <v>218.14750000000001</v>
      </c>
      <c r="U169" s="97">
        <v>101.413</v>
      </c>
      <c r="V169" s="97">
        <v>104.83150000000001</v>
      </c>
      <c r="W169" s="97">
        <v>93.55</v>
      </c>
      <c r="X169" s="39">
        <v>136.45529325999999</v>
      </c>
      <c r="Y169" s="39">
        <v>64.757603000000003</v>
      </c>
      <c r="Z169" s="39">
        <v>74.536236000000002</v>
      </c>
      <c r="AA169" s="39">
        <v>111.19944101</v>
      </c>
      <c r="AB169" s="39">
        <v>109.682265</v>
      </c>
      <c r="AC169" s="39">
        <v>5.1034362199999999</v>
      </c>
      <c r="AD169" s="39">
        <v>-16.792427979999999</v>
      </c>
      <c r="AE169" s="39">
        <v>4.0335755799999999</v>
      </c>
      <c r="AF169" s="39">
        <v>9.0410510300000002</v>
      </c>
      <c r="AG169" s="39">
        <v>18.257959940000003</v>
      </c>
      <c r="AH169" s="212">
        <v>-4.1780609399999999</v>
      </c>
      <c r="AI169" s="79">
        <v>0.57875720999999991</v>
      </c>
      <c r="AJ169" s="79">
        <v>-75.945250070000881</v>
      </c>
      <c r="AK169" s="79">
        <v>-19.180724299999373</v>
      </c>
      <c r="AL169" s="79">
        <v>-151.4670410999999</v>
      </c>
      <c r="AM169" s="79">
        <v>-179.96433001000023</v>
      </c>
      <c r="AN169" s="79">
        <v>226.40481433999992</v>
      </c>
      <c r="AO169" s="79">
        <v>408.84380598999979</v>
      </c>
      <c r="AP169"/>
      <c r="AQ169"/>
      <c r="AR169"/>
      <c r="AS169"/>
      <c r="AT169"/>
    </row>
    <row r="170" spans="1:46" s="6" customFormat="1">
      <c r="A170" s="42" t="s">
        <v>72</v>
      </c>
      <c r="B170" s="244">
        <v>0</v>
      </c>
      <c r="C170" s="244">
        <v>2.1339999999999999</v>
      </c>
      <c r="D170" s="244">
        <v>12.162000000000001</v>
      </c>
      <c r="E170" s="244">
        <v>24.38</v>
      </c>
      <c r="F170" s="244">
        <v>25.896000000000001</v>
      </c>
      <c r="G170" s="244">
        <v>27.411999999999999</v>
      </c>
      <c r="H170" s="244">
        <v>28.928000000000001</v>
      </c>
      <c r="I170" s="97">
        <v>37.311629439999997</v>
      </c>
      <c r="J170" s="97">
        <v>37.663294780000001</v>
      </c>
      <c r="K170" s="97">
        <v>37.188833880000004</v>
      </c>
      <c r="L170" s="97">
        <v>324.26438560000003</v>
      </c>
      <c r="M170" s="97">
        <v>376.05877661</v>
      </c>
      <c r="N170" s="97">
        <v>380.52100787000001</v>
      </c>
      <c r="O170" s="97">
        <v>385.41194660000002</v>
      </c>
      <c r="P170" s="97">
        <v>339.13472711999998</v>
      </c>
      <c r="Q170" s="97">
        <v>344.81596038999999</v>
      </c>
      <c r="R170" s="97">
        <v>351.60871310000005</v>
      </c>
      <c r="S170" s="97">
        <v>354.62574783999997</v>
      </c>
      <c r="T170" s="97">
        <v>301.76413656</v>
      </c>
      <c r="U170" s="97">
        <v>306.99190198000002</v>
      </c>
      <c r="V170" s="97">
        <v>311.93454757999996</v>
      </c>
      <c r="W170" s="97">
        <v>317.74631531</v>
      </c>
      <c r="X170" s="39">
        <v>344.29413497000002</v>
      </c>
      <c r="Y170" s="39">
        <v>349.26396327999998</v>
      </c>
      <c r="Z170" s="39">
        <v>354.46365068</v>
      </c>
      <c r="AA170" s="39">
        <v>357.96583592000002</v>
      </c>
      <c r="AB170" s="39">
        <v>441.47989917000001</v>
      </c>
      <c r="AC170" s="39">
        <v>447.67370431000001</v>
      </c>
      <c r="AD170" s="39">
        <v>454.41281997999999</v>
      </c>
      <c r="AE170" s="39">
        <v>460.60908616</v>
      </c>
      <c r="AF170" s="39">
        <v>485.45857108999996</v>
      </c>
      <c r="AG170" s="39">
        <v>490.17996983999996</v>
      </c>
      <c r="AH170" s="212">
        <v>494.62856925</v>
      </c>
      <c r="AI170" s="79">
        <v>500.10585637000003</v>
      </c>
      <c r="AJ170" s="79">
        <v>579.82318635000001</v>
      </c>
      <c r="AK170" s="79">
        <v>585.46517207999989</v>
      </c>
      <c r="AL170" s="79">
        <v>592.81081097000003</v>
      </c>
      <c r="AM170" s="79">
        <v>598.04257192999989</v>
      </c>
      <c r="AN170" s="79">
        <v>704.91898626</v>
      </c>
      <c r="AO170" s="79">
        <v>707.96596999999997</v>
      </c>
      <c r="AP170"/>
      <c r="AQ170"/>
      <c r="AR170"/>
      <c r="AS170"/>
      <c r="AT170"/>
    </row>
    <row r="171" spans="1:46" s="6" customFormat="1">
      <c r="A171" s="42" t="s">
        <v>53</v>
      </c>
      <c r="B171" s="244">
        <v>1123.5740000000001</v>
      </c>
      <c r="C171" s="244">
        <v>1215.6410000000001</v>
      </c>
      <c r="D171" s="244">
        <v>1250.877</v>
      </c>
      <c r="E171" s="244">
        <v>1510.9649999999999</v>
      </c>
      <c r="F171" s="244">
        <v>3546.39</v>
      </c>
      <c r="G171" s="244">
        <v>3159.134</v>
      </c>
      <c r="H171" s="244">
        <v>3116.4830000000002</v>
      </c>
      <c r="I171" s="97">
        <v>2461.5420637399998</v>
      </c>
      <c r="J171" s="97">
        <v>2312.4946918400001</v>
      </c>
      <c r="K171" s="97">
        <v>2149.68442366</v>
      </c>
      <c r="L171" s="97">
        <v>4136.2622080000001</v>
      </c>
      <c r="M171" s="97">
        <v>2616.1686274099998</v>
      </c>
      <c r="N171" s="97">
        <v>2639.7762469699996</v>
      </c>
      <c r="O171" s="97">
        <v>2646.2686371599998</v>
      </c>
      <c r="P171" s="97">
        <v>2484.6042612600004</v>
      </c>
      <c r="Q171" s="97">
        <v>2305.7583131399997</v>
      </c>
      <c r="R171" s="97">
        <v>2282.6833161100003</v>
      </c>
      <c r="S171" s="97">
        <v>2244.1599191400001</v>
      </c>
      <c r="T171" s="97">
        <v>2323.8353360576425</v>
      </c>
      <c r="U171" s="97">
        <v>2319.1557954299997</v>
      </c>
      <c r="V171" s="97">
        <v>2244.67036663</v>
      </c>
      <c r="W171" s="97">
        <v>2331.2531717900001</v>
      </c>
      <c r="X171" s="39">
        <v>2071.0909406700011</v>
      </c>
      <c r="Y171" s="39">
        <v>1888.9915103800001</v>
      </c>
      <c r="Z171" s="39">
        <v>1966.8936705599999</v>
      </c>
      <c r="AA171" s="39">
        <v>1940.2694377999999</v>
      </c>
      <c r="AB171" s="39">
        <v>1893.94230625</v>
      </c>
      <c r="AC171" s="39">
        <v>1976.9008859899991</v>
      </c>
      <c r="AD171" s="39">
        <v>2065.8406183100001</v>
      </c>
      <c r="AE171" s="39">
        <v>2086.59032643</v>
      </c>
      <c r="AF171" s="39">
        <v>2382.6261394799999</v>
      </c>
      <c r="AG171" s="39">
        <v>2430.2934194699988</v>
      </c>
      <c r="AH171" s="212">
        <v>2474.0764794499996</v>
      </c>
      <c r="AI171" s="79">
        <v>2445.1700743899987</v>
      </c>
      <c r="AJ171" s="79">
        <v>2924.1366318399992</v>
      </c>
      <c r="AK171" s="79">
        <v>2947.8280989699997</v>
      </c>
      <c r="AL171" s="79">
        <v>2903.9256231799995</v>
      </c>
      <c r="AM171" s="79">
        <v>2856.3500785999995</v>
      </c>
      <c r="AN171" s="79">
        <v>2816.8150131899997</v>
      </c>
      <c r="AO171" s="79">
        <v>2697.4919095400001</v>
      </c>
      <c r="AP171"/>
      <c r="AQ171"/>
      <c r="AR171"/>
      <c r="AS171"/>
      <c r="AT171"/>
    </row>
    <row r="172" spans="1:46" s="6" customFormat="1">
      <c r="A172" s="42" t="s">
        <v>630</v>
      </c>
      <c r="B172" s="244"/>
      <c r="C172" s="244"/>
      <c r="D172" s="244"/>
      <c r="E172" s="244"/>
      <c r="F172" s="244"/>
      <c r="G172" s="244"/>
      <c r="H172" s="244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212"/>
      <c r="AI172" s="79"/>
      <c r="AJ172" s="79"/>
      <c r="AK172" s="79">
        <v>1245.5573601799999</v>
      </c>
      <c r="AL172" s="79">
        <v>1571.48944856</v>
      </c>
      <c r="AM172" s="79">
        <v>1600.4579045199998</v>
      </c>
      <c r="AN172" s="79">
        <v>1665.3199509999997</v>
      </c>
      <c r="AO172" s="79">
        <v>1691.93573277</v>
      </c>
      <c r="AP172"/>
      <c r="AQ172"/>
      <c r="AR172"/>
      <c r="AS172"/>
      <c r="AT172"/>
    </row>
    <row r="173" spans="1:46" s="6" customFormat="1">
      <c r="A173" s="42" t="s">
        <v>69</v>
      </c>
      <c r="B173" s="244">
        <v>374.50799999999998</v>
      </c>
      <c r="C173" s="244">
        <v>377.67599999999999</v>
      </c>
      <c r="D173" s="244">
        <v>378.72</v>
      </c>
      <c r="E173" s="244">
        <v>382.89699999999999</v>
      </c>
      <c r="F173" s="244">
        <v>814.38</v>
      </c>
      <c r="G173" s="244">
        <v>752.05600000000004</v>
      </c>
      <c r="H173" s="244">
        <v>777.13800000000003</v>
      </c>
      <c r="I173" s="97">
        <v>1207.7458124499999</v>
      </c>
      <c r="J173" s="97">
        <v>769.32596447999993</v>
      </c>
      <c r="K173" s="97">
        <v>732.25201286999993</v>
      </c>
      <c r="L173" s="97">
        <v>748.92894584999988</v>
      </c>
      <c r="M173" s="97">
        <v>752.91178976000003</v>
      </c>
      <c r="N173" s="97">
        <v>733.28952197000001</v>
      </c>
      <c r="O173" s="97">
        <v>741.05953440999997</v>
      </c>
      <c r="P173" s="97">
        <v>781.53705962999993</v>
      </c>
      <c r="Q173" s="97">
        <v>750.40295776000005</v>
      </c>
      <c r="R173" s="97">
        <v>2740.0268974699998</v>
      </c>
      <c r="S173" s="97">
        <v>2759.7480149200005</v>
      </c>
      <c r="T173" s="97">
        <v>2633.88251855</v>
      </c>
      <c r="U173" s="97">
        <v>2657.69318703</v>
      </c>
      <c r="V173" s="97">
        <v>2702.5136027300005</v>
      </c>
      <c r="W173" s="97">
        <v>2744.2717035199998</v>
      </c>
      <c r="X173" s="39">
        <v>2928.02402248</v>
      </c>
      <c r="Y173" s="39">
        <v>3087.1908207800002</v>
      </c>
      <c r="Z173" s="39">
        <v>2838.4957322399996</v>
      </c>
      <c r="AA173" s="39">
        <v>2857.7257089200002</v>
      </c>
      <c r="AB173" s="39">
        <v>2607.9105946199998</v>
      </c>
      <c r="AC173" s="39">
        <v>2491.6278040500006</v>
      </c>
      <c r="AD173" s="39">
        <v>2253.08781327</v>
      </c>
      <c r="AE173" s="39">
        <v>2277.7330316599996</v>
      </c>
      <c r="AF173" s="39">
        <v>2214.8107044200001</v>
      </c>
      <c r="AG173" s="39">
        <v>2199.8301930500002</v>
      </c>
      <c r="AH173" s="212">
        <v>1941.9400345899999</v>
      </c>
      <c r="AI173" s="79">
        <v>1801.85493651</v>
      </c>
      <c r="AJ173" s="79">
        <v>2036.3749058399997</v>
      </c>
      <c r="AK173" s="79">
        <v>2000.2963592399999</v>
      </c>
      <c r="AL173" s="79">
        <v>1794.76334959</v>
      </c>
      <c r="AM173" s="79">
        <v>1620.1372368200002</v>
      </c>
      <c r="AN173" s="79">
        <v>1499.6899641199998</v>
      </c>
      <c r="AO173" s="79">
        <v>1507.69558893</v>
      </c>
      <c r="AP173"/>
      <c r="AQ173"/>
      <c r="AR173"/>
      <c r="AS173"/>
      <c r="AT173"/>
    </row>
    <row r="174" spans="1:46" s="6" customFormat="1">
      <c r="A174" s="42" t="s">
        <v>415</v>
      </c>
      <c r="B174" s="244"/>
      <c r="C174" s="244"/>
      <c r="D174" s="244"/>
      <c r="E174" s="244"/>
      <c r="F174" s="244"/>
      <c r="G174" s="244"/>
      <c r="H174" s="244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39"/>
      <c r="Y174" s="39"/>
      <c r="Z174" s="39"/>
      <c r="AA174" s="39"/>
      <c r="AB174" s="39"/>
      <c r="AC174" s="39"/>
      <c r="AD174" s="39"/>
      <c r="AE174" s="39">
        <v>6.1390688600000001</v>
      </c>
      <c r="AF174" s="39">
        <v>-4.8999999999999997E-7</v>
      </c>
      <c r="AG174" s="39">
        <v>3.8000000000000001E-7</v>
      </c>
      <c r="AH174" s="212">
        <v>2.0000000000000002E-7</v>
      </c>
      <c r="AI174" s="79">
        <v>2.0000000000000002E-7</v>
      </c>
      <c r="AJ174" s="79">
        <v>7.9999998956918711E-7</v>
      </c>
      <c r="AK174" s="79">
        <v>1.0699999928474426E-6</v>
      </c>
      <c r="AL174" s="79">
        <v>3.1000000238418577E-7</v>
      </c>
      <c r="AM174" s="79">
        <v>0.32200010999998452</v>
      </c>
      <c r="AN174" s="79">
        <v>1.489999996498227E-6</v>
      </c>
      <c r="AO174" s="79">
        <v>3.6000001907348631E-7</v>
      </c>
      <c r="AP174"/>
      <c r="AQ174"/>
      <c r="AR174"/>
      <c r="AS174"/>
      <c r="AT174"/>
    </row>
    <row r="175" spans="1:46" s="6" customFormat="1">
      <c r="A175" s="42" t="s">
        <v>43</v>
      </c>
      <c r="B175" s="244">
        <v>0</v>
      </c>
      <c r="C175" s="244">
        <v>0</v>
      </c>
      <c r="D175" s="244">
        <v>0</v>
      </c>
      <c r="E175" s="244">
        <v>0</v>
      </c>
      <c r="F175" s="244">
        <v>0</v>
      </c>
      <c r="G175" s="244">
        <v>0</v>
      </c>
      <c r="H175" s="244">
        <v>0</v>
      </c>
      <c r="I175" s="97">
        <v>0</v>
      </c>
      <c r="J175" s="97">
        <v>0</v>
      </c>
      <c r="K175" s="97">
        <v>0</v>
      </c>
      <c r="L175" s="97">
        <v>0</v>
      </c>
      <c r="M175" s="97">
        <v>0</v>
      </c>
      <c r="N175" s="97">
        <v>135.08129830000001</v>
      </c>
      <c r="O175" s="97">
        <v>219.36678788999998</v>
      </c>
      <c r="P175" s="97">
        <v>283.42419924000001</v>
      </c>
      <c r="Q175" s="97">
        <v>252.82334269</v>
      </c>
      <c r="R175" s="97">
        <v>214.95786213999997</v>
      </c>
      <c r="S175" s="97">
        <v>254.39119918</v>
      </c>
      <c r="T175" s="97">
        <v>340.48565330000002</v>
      </c>
      <c r="U175" s="97">
        <v>581.42804316999991</v>
      </c>
      <c r="V175" s="97">
        <v>526.46834047000004</v>
      </c>
      <c r="W175" s="97">
        <v>846.49157662999994</v>
      </c>
      <c r="X175" s="39">
        <v>856.46596052999996</v>
      </c>
      <c r="Y175" s="39">
        <v>876.10388885999998</v>
      </c>
      <c r="Z175" s="39">
        <v>1050.74847088</v>
      </c>
      <c r="AA175" s="39">
        <v>967.23286893</v>
      </c>
      <c r="AB175" s="39">
        <v>563.36103629999991</v>
      </c>
      <c r="AC175" s="39">
        <v>508.05035731999999</v>
      </c>
      <c r="AD175" s="39">
        <v>308.12941212999999</v>
      </c>
      <c r="AE175" s="39">
        <v>406.56092351000001</v>
      </c>
      <c r="AF175" s="39">
        <v>202.11517086000001</v>
      </c>
      <c r="AG175" s="39">
        <v>192.28053897999999</v>
      </c>
      <c r="AH175" s="212">
        <v>128.25904993</v>
      </c>
      <c r="AI175" s="79">
        <v>89.377498569999986</v>
      </c>
      <c r="AJ175" s="79">
        <v>38.340415050000026</v>
      </c>
      <c r="AK175" s="79">
        <v>43.96365505</v>
      </c>
      <c r="AL175" s="79">
        <v>86.974289140000039</v>
      </c>
      <c r="AM175" s="79">
        <v>86.565200279999971</v>
      </c>
      <c r="AN175" s="79">
        <v>110.80131714999999</v>
      </c>
      <c r="AO175" s="79">
        <v>201.50807340999998</v>
      </c>
      <c r="AP175"/>
      <c r="AQ175"/>
      <c r="AR175"/>
      <c r="AS175"/>
      <c r="AT175"/>
    </row>
    <row r="176" spans="1:46" s="6" customFormat="1">
      <c r="A176" s="41" t="s">
        <v>738</v>
      </c>
      <c r="B176" s="98">
        <v>6004.2790000000005</v>
      </c>
      <c r="C176" s="98">
        <v>6412.1430000000009</v>
      </c>
      <c r="D176" s="98">
        <v>6317.665</v>
      </c>
      <c r="E176" s="98">
        <v>6784.3460000000005</v>
      </c>
      <c r="F176" s="98">
        <v>9313.4260000000013</v>
      </c>
      <c r="G176" s="98">
        <v>9270.52</v>
      </c>
      <c r="H176" s="98">
        <v>9433.3630000000012</v>
      </c>
      <c r="I176" s="98">
        <v>9619.7488124500123</v>
      </c>
      <c r="J176" s="98">
        <v>9370.4610210899955</v>
      </c>
      <c r="K176" s="98">
        <v>11307.381771570002</v>
      </c>
      <c r="L176" s="98">
        <v>13943.693088319975</v>
      </c>
      <c r="M176" s="98">
        <v>13362.829442710001</v>
      </c>
      <c r="N176" s="98">
        <v>13035.223355390008</v>
      </c>
      <c r="O176" s="98">
        <v>13268.115998860041</v>
      </c>
      <c r="P176" s="98">
        <v>13567.909615949904</v>
      </c>
      <c r="Q176" s="98">
        <v>13769.370771141761</v>
      </c>
      <c r="R176" s="98">
        <v>13849.010393447532</v>
      </c>
      <c r="S176" s="98">
        <v>13951.021900123946</v>
      </c>
      <c r="T176" s="98">
        <v>12441.279796044244</v>
      </c>
      <c r="U176" s="98">
        <v>12513.58424897003</v>
      </c>
      <c r="V176" s="98">
        <v>12437.430028429993</v>
      </c>
      <c r="W176" s="98">
        <v>12222.030766140017</v>
      </c>
      <c r="X176" s="14">
        <v>12454.772512700009</v>
      </c>
      <c r="Y176" s="14">
        <v>12107.693342000002</v>
      </c>
      <c r="Z176" s="14">
        <v>13491.335330759985</v>
      </c>
      <c r="AA176" s="14">
        <v>12544.545149729991</v>
      </c>
      <c r="AB176" s="14">
        <v>10896.079123410011</v>
      </c>
      <c r="AC176" s="14">
        <v>11202.518452470003</v>
      </c>
      <c r="AD176" s="14">
        <v>10938.673274880028</v>
      </c>
      <c r="AE176" s="14">
        <v>11423.473357379991</v>
      </c>
      <c r="AF176" s="14">
        <v>10413.103786669964</v>
      </c>
      <c r="AG176" s="14">
        <v>10771.707769059985</v>
      </c>
      <c r="AH176" s="205">
        <v>9870.7858048799808</v>
      </c>
      <c r="AI176" s="205">
        <v>9929.6389543400746</v>
      </c>
      <c r="AJ176" s="205">
        <v>11097.536078309971</v>
      </c>
      <c r="AK176" s="205">
        <v>10267.55602826</v>
      </c>
      <c r="AL176" s="205">
        <v>10250.750728749998</v>
      </c>
      <c r="AM176" s="205">
        <v>11130.021054120001</v>
      </c>
      <c r="AN176" s="205">
        <v>11235.255216540038</v>
      </c>
      <c r="AO176" s="205">
        <v>11608.724091639997</v>
      </c>
      <c r="AP176"/>
      <c r="AQ176"/>
      <c r="AR176"/>
      <c r="AS176"/>
      <c r="AT176"/>
    </row>
    <row r="177" spans="1:2645">
      <c r="A177" s="43" t="s">
        <v>718</v>
      </c>
      <c r="B177" s="244">
        <v>4687.826</v>
      </c>
      <c r="C177" s="244">
        <v>4691.1350000000002</v>
      </c>
      <c r="D177" s="244">
        <v>4691.1350000000002</v>
      </c>
      <c r="E177" s="244">
        <v>4691.8220000000001</v>
      </c>
      <c r="F177" s="244">
        <v>4691.8220000000001</v>
      </c>
      <c r="G177" s="244">
        <v>4691.8220000000001</v>
      </c>
      <c r="H177" s="244">
        <v>4691.8220000000001</v>
      </c>
      <c r="I177" s="97">
        <v>4691.8222910899995</v>
      </c>
      <c r="J177" s="97">
        <v>4691.8222910900013</v>
      </c>
      <c r="K177" s="97">
        <v>4691.8222910900013</v>
      </c>
      <c r="L177" s="97">
        <v>4691.8222910900004</v>
      </c>
      <c r="M177" s="97">
        <v>4691.8222910900004</v>
      </c>
      <c r="N177" s="97">
        <v>4691.8222910900004</v>
      </c>
      <c r="O177" s="97">
        <v>4691.8222910899985</v>
      </c>
      <c r="P177" s="97">
        <v>4691.8222910899985</v>
      </c>
      <c r="Q177" s="97">
        <v>4691.8222910900004</v>
      </c>
      <c r="R177" s="97">
        <v>4691.8222910899985</v>
      </c>
      <c r="S177" s="97">
        <v>4691.8222910900004</v>
      </c>
      <c r="T177" s="97">
        <v>3632.2314000900001</v>
      </c>
      <c r="U177" s="97">
        <v>3632.2314000900001</v>
      </c>
      <c r="V177" s="97">
        <v>3822.72524419</v>
      </c>
      <c r="W177" s="97">
        <v>3822.7252441899991</v>
      </c>
      <c r="X177" s="39">
        <v>3822.7252441899991</v>
      </c>
      <c r="Y177" s="39">
        <v>3822.7252440900002</v>
      </c>
      <c r="Z177" s="39">
        <v>3822.7252440900002</v>
      </c>
      <c r="AA177" s="39">
        <v>3822.7252440900002</v>
      </c>
      <c r="AB177" s="39">
        <v>3824.6484440900003</v>
      </c>
      <c r="AC177" s="39">
        <v>3839.074944089999</v>
      </c>
      <c r="AD177" s="39">
        <v>3999.074944089999</v>
      </c>
      <c r="AE177" s="39">
        <v>3999.0749440900013</v>
      </c>
      <c r="AF177" s="39">
        <v>3999.0749440900004</v>
      </c>
      <c r="AG177" s="39">
        <v>3999.0749440900004</v>
      </c>
      <c r="AH177" s="212">
        <v>4418.4758796900005</v>
      </c>
      <c r="AI177" s="79">
        <v>4418.4758796900005</v>
      </c>
      <c r="AJ177" s="79">
        <v>4418.4758796900005</v>
      </c>
      <c r="AK177" s="79">
        <v>4418.4758800899981</v>
      </c>
      <c r="AL177" s="79">
        <v>5045.2135744099996</v>
      </c>
      <c r="AM177" s="79">
        <v>5045.2135743900017</v>
      </c>
      <c r="AN177" s="79">
        <v>5045.2135743900035</v>
      </c>
      <c r="AO177" s="79">
        <v>5045.2135740900003</v>
      </c>
    </row>
    <row r="178" spans="1:2645" ht="17.25" customHeight="1">
      <c r="A178" s="43" t="s">
        <v>74</v>
      </c>
      <c r="B178" s="244">
        <v>-4.1859999999999999</v>
      </c>
      <c r="C178" s="244">
        <v>-4.1859999999999999</v>
      </c>
      <c r="D178" s="244">
        <v>-19.405000000000001</v>
      </c>
      <c r="E178" s="244">
        <v>-19.405000000000001</v>
      </c>
      <c r="F178" s="244">
        <v>-19.405000000000001</v>
      </c>
      <c r="G178" s="244">
        <v>-66.284000000000006</v>
      </c>
      <c r="H178" s="244">
        <v>-67.662999999999997</v>
      </c>
      <c r="I178" s="97">
        <v>-67.662750870000011</v>
      </c>
      <c r="J178" s="97">
        <v>-67.662750870000011</v>
      </c>
      <c r="K178" s="97">
        <v>-67.662750870000011</v>
      </c>
      <c r="L178" s="97">
        <v>-52.98828924</v>
      </c>
      <c r="M178" s="97">
        <v>-50.899169239999999</v>
      </c>
      <c r="N178" s="97">
        <v>-70.600706200000005</v>
      </c>
      <c r="O178" s="97">
        <v>-110.97029222</v>
      </c>
      <c r="P178" s="97">
        <v>-104.33586222</v>
      </c>
      <c r="Q178" s="97">
        <v>-99.7435622</v>
      </c>
      <c r="R178" s="97">
        <v>-135.56781219999999</v>
      </c>
      <c r="S178" s="97">
        <v>-94.50788369</v>
      </c>
      <c r="T178" s="97">
        <v>-58.6938022</v>
      </c>
      <c r="U178" s="97">
        <v>-58.693802220000002</v>
      </c>
      <c r="V178" s="97">
        <v>-58.693802220000002</v>
      </c>
      <c r="W178" s="97">
        <v>-58.693802220000002</v>
      </c>
      <c r="X178" s="39">
        <v>-58.693802220000002</v>
      </c>
      <c r="Y178" s="39">
        <v>-58.693802220000002</v>
      </c>
      <c r="Z178" s="39">
        <v>-57.769452219999998</v>
      </c>
      <c r="AA178" s="39">
        <v>-38.972602219999999</v>
      </c>
      <c r="AB178" s="39">
        <v>-34.966002719999999</v>
      </c>
      <c r="AC178" s="39">
        <v>-34.966002719999999</v>
      </c>
      <c r="AD178" s="39">
        <v>-60.887639249999999</v>
      </c>
      <c r="AE178" s="39">
        <v>-114.41316051999999</v>
      </c>
      <c r="AF178" s="39">
        <v>-114.41316051999999</v>
      </c>
      <c r="AG178" s="39">
        <v>-122.99698089</v>
      </c>
      <c r="AH178" s="212">
        <v>-637.74377520000007</v>
      </c>
      <c r="AI178" s="79">
        <v>-627.9126442999999</v>
      </c>
      <c r="AJ178" s="79">
        <v>-627.9126442999999</v>
      </c>
      <c r="AK178" s="79">
        <v>-627.9126442999999</v>
      </c>
      <c r="AL178" s="79">
        <v>-260.73688919999995</v>
      </c>
      <c r="AM178" s="79">
        <v>-280.08993119999997</v>
      </c>
      <c r="AN178" s="79">
        <v>-112.78497535</v>
      </c>
      <c r="AO178" s="79">
        <v>-402.47600929000004</v>
      </c>
    </row>
    <row r="179" spans="1:2645" ht="17.25" customHeight="1">
      <c r="A179" s="43" t="s">
        <v>739</v>
      </c>
      <c r="B179" s="244">
        <v>511.274</v>
      </c>
      <c r="C179" s="244">
        <v>564.827</v>
      </c>
      <c r="D179" s="244">
        <v>439.34199999999998</v>
      </c>
      <c r="E179" s="244">
        <v>537.46799999999996</v>
      </c>
      <c r="F179" s="244">
        <v>637.83600000000001</v>
      </c>
      <c r="G179" s="244">
        <v>609.93899999999996</v>
      </c>
      <c r="H179" s="244">
        <v>1893.492</v>
      </c>
      <c r="I179" s="97">
        <v>689.57372198999997</v>
      </c>
      <c r="J179" s="97">
        <v>737.17706119000002</v>
      </c>
      <c r="K179" s="97">
        <v>930.31993546000001</v>
      </c>
      <c r="L179" s="97">
        <v>896.2065769000011</v>
      </c>
      <c r="M179" s="97">
        <v>1078.2892542899999</v>
      </c>
      <c r="N179" s="97">
        <v>1088.72940432</v>
      </c>
      <c r="O179" s="97">
        <v>1025.8214132100011</v>
      </c>
      <c r="P179" s="97">
        <v>1077.305002039999</v>
      </c>
      <c r="Q179" s="97">
        <v>1020.1134479600009</v>
      </c>
      <c r="R179" s="97">
        <v>1041.7518052299999</v>
      </c>
      <c r="S179" s="97">
        <v>1013.320260080001</v>
      </c>
      <c r="T179" s="97">
        <v>1125.0366214300011</v>
      </c>
      <c r="U179" s="97">
        <v>1127.8722766800011</v>
      </c>
      <c r="V179" s="97">
        <v>1157.5288598400011</v>
      </c>
      <c r="W179" s="97">
        <v>1024.6759069700001</v>
      </c>
      <c r="X179" s="39">
        <v>769.68015955999999</v>
      </c>
      <c r="Y179" s="39">
        <v>760.67376099000001</v>
      </c>
      <c r="Z179" s="39">
        <v>689.67155644000104</v>
      </c>
      <c r="AA179" s="39">
        <v>645.12889920999999</v>
      </c>
      <c r="AB179" s="39">
        <v>650.39221198000007</v>
      </c>
      <c r="AC179" s="39">
        <v>890.56940724000094</v>
      </c>
      <c r="AD179" s="39">
        <v>1027.3854616200001</v>
      </c>
      <c r="AE179" s="39">
        <v>998.082161119999</v>
      </c>
      <c r="AF179" s="39">
        <v>634.16980524999997</v>
      </c>
      <c r="AG179" s="39">
        <v>627.83671699000001</v>
      </c>
      <c r="AH179" s="212">
        <v>184.22650384999901</v>
      </c>
      <c r="AI179" s="79">
        <v>132.24830120000001</v>
      </c>
      <c r="AJ179" s="79">
        <v>280.08106889999914</v>
      </c>
      <c r="AK179" s="79">
        <v>-599.50145651999856</v>
      </c>
      <c r="AL179" s="79">
        <v>-1609.1654275399997</v>
      </c>
      <c r="AM179" s="79">
        <v>-1581.4664644200009</v>
      </c>
      <c r="AN179" s="79">
        <v>-1313.0065398699981</v>
      </c>
      <c r="AO179" s="79">
        <v>-858.52700190000007</v>
      </c>
    </row>
    <row r="180" spans="1:2645">
      <c r="A180" s="43" t="s">
        <v>740</v>
      </c>
      <c r="B180" s="246">
        <v>374.24799999999999</v>
      </c>
      <c r="C180" s="246">
        <v>912.60699999999997</v>
      </c>
      <c r="D180" s="246">
        <v>951.30399999999997</v>
      </c>
      <c r="E180" s="246">
        <v>1248.9760000000001</v>
      </c>
      <c r="F180" s="246">
        <v>1248.9760000000001</v>
      </c>
      <c r="G180" s="246">
        <v>1232.2280000000001</v>
      </c>
      <c r="H180" s="246">
        <v>0</v>
      </c>
      <c r="I180" s="97">
        <v>1596.6852251200012</v>
      </c>
      <c r="J180" s="97">
        <v>3588.0598902299998</v>
      </c>
      <c r="K180" s="97">
        <v>3588.0598902299998</v>
      </c>
      <c r="L180" s="97">
        <v>3588.0598902300007</v>
      </c>
      <c r="M180" s="97">
        <v>3436.481377300001</v>
      </c>
      <c r="N180" s="97">
        <v>3926.2852076500012</v>
      </c>
      <c r="O180" s="97">
        <v>3926.2852076500003</v>
      </c>
      <c r="P180" s="97">
        <v>4084.7042076500002</v>
      </c>
      <c r="Q180" s="97">
        <v>4767.5492689599996</v>
      </c>
      <c r="R180" s="97">
        <v>4673.159864870001</v>
      </c>
      <c r="S180" s="97">
        <v>4673.1598648700001</v>
      </c>
      <c r="T180" s="97">
        <v>4496.2251849900003</v>
      </c>
      <c r="U180" s="97">
        <v>6380.1006847199997</v>
      </c>
      <c r="V180" s="97">
        <v>6336.0174386199997</v>
      </c>
      <c r="W180" s="97">
        <v>6186.0174376200002</v>
      </c>
      <c r="X180" s="39">
        <v>5546.3603185599995</v>
      </c>
      <c r="Y180" s="39">
        <v>986.14697976000002</v>
      </c>
      <c r="Z180" s="39">
        <v>1084.6920568099999</v>
      </c>
      <c r="AA180" s="39">
        <v>1084.6920568099999</v>
      </c>
      <c r="AB180" s="39">
        <v>784.08492022000007</v>
      </c>
      <c r="AC180" s="39">
        <v>923.48468571000001</v>
      </c>
      <c r="AD180" s="39">
        <v>431.99788580000001</v>
      </c>
      <c r="AE180" s="39">
        <v>431.99788580000001</v>
      </c>
      <c r="AF180" s="39">
        <v>119.24719484999899</v>
      </c>
      <c r="AG180" s="39">
        <v>119.24719470999999</v>
      </c>
      <c r="AH180" s="212">
        <v>-187.03574713999899</v>
      </c>
      <c r="AI180" s="79">
        <v>-187.032316199999</v>
      </c>
      <c r="AJ180" s="79">
        <v>-579.13278801000024</v>
      </c>
      <c r="AK180" s="79">
        <v>944.88131567000028</v>
      </c>
      <c r="AL180" s="79">
        <v>890.41432764000058</v>
      </c>
      <c r="AM180" s="79">
        <v>961.43845738999937</v>
      </c>
      <c r="AN180" s="79">
        <v>3081.8223711800001</v>
      </c>
      <c r="AO180" s="79">
        <v>4449.2397003799988</v>
      </c>
    </row>
    <row r="181" spans="1:2645">
      <c r="A181" s="44" t="s">
        <v>144</v>
      </c>
      <c r="B181" s="246"/>
      <c r="C181" s="246"/>
      <c r="D181" s="246"/>
      <c r="E181" s="246"/>
      <c r="F181" s="246"/>
      <c r="G181" s="246"/>
      <c r="H181" s="246"/>
      <c r="I181" s="97"/>
      <c r="J181" s="97"/>
      <c r="K181" s="97"/>
      <c r="L181" s="97"/>
      <c r="M181" s="97"/>
      <c r="N181" s="97"/>
      <c r="O181" s="97"/>
      <c r="P181" s="97"/>
      <c r="Q181" s="97">
        <v>0</v>
      </c>
      <c r="R181" s="97">
        <v>0</v>
      </c>
      <c r="S181" s="97">
        <v>0</v>
      </c>
      <c r="T181" s="97">
        <v>0</v>
      </c>
      <c r="U181" s="97">
        <v>0</v>
      </c>
      <c r="V181" s="97">
        <v>0</v>
      </c>
      <c r="W181" s="97">
        <v>0</v>
      </c>
      <c r="X181" s="39">
        <v>474.94125000000003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212">
        <v>0</v>
      </c>
      <c r="AI181" s="79">
        <v>0</v>
      </c>
      <c r="AJ181" s="79">
        <v>0</v>
      </c>
      <c r="AK181" s="79">
        <v>0</v>
      </c>
      <c r="AL181" s="79">
        <v>0</v>
      </c>
      <c r="AM181" s="79">
        <v>0</v>
      </c>
      <c r="AN181" s="79">
        <v>0</v>
      </c>
      <c r="AO181" s="79">
        <v>0</v>
      </c>
    </row>
    <row r="182" spans="1:2645" s="6" customFormat="1">
      <c r="A182" s="44" t="s">
        <v>75</v>
      </c>
      <c r="B182" s="246">
        <v>370.255</v>
      </c>
      <c r="C182" s="246">
        <v>0</v>
      </c>
      <c r="D182" s="246">
        <v>0</v>
      </c>
      <c r="E182" s="246">
        <v>0</v>
      </c>
      <c r="F182" s="246">
        <v>0</v>
      </c>
      <c r="G182" s="246">
        <v>0</v>
      </c>
      <c r="H182" s="246">
        <v>0</v>
      </c>
      <c r="I182" s="97">
        <v>-364.45719797000004</v>
      </c>
      <c r="J182" s="97">
        <v>0</v>
      </c>
      <c r="K182" s="97">
        <v>0</v>
      </c>
      <c r="L182" s="97">
        <v>0</v>
      </c>
      <c r="M182" s="97">
        <v>578.32620624000003</v>
      </c>
      <c r="N182" s="97">
        <v>-81.922297290000003</v>
      </c>
      <c r="O182" s="97">
        <v>-63.206812490000004</v>
      </c>
      <c r="P182" s="97">
        <v>-279.84566785000004</v>
      </c>
      <c r="Q182" s="97">
        <v>-695.48226339999997</v>
      </c>
      <c r="R182" s="97">
        <v>-695.48226339999997</v>
      </c>
      <c r="S182" s="97">
        <v>-695.48226339999997</v>
      </c>
      <c r="T182" s="97">
        <v>-735.5390457191163</v>
      </c>
      <c r="U182" s="97">
        <v>-2260.3991022600003</v>
      </c>
      <c r="V182" s="97">
        <v>-2531.8096992600003</v>
      </c>
      <c r="W182" s="97">
        <v>-2531.8096992600003</v>
      </c>
      <c r="X182" s="39">
        <v>-2454.3283314699997</v>
      </c>
      <c r="Y182" s="39">
        <v>2957.3146284999998</v>
      </c>
      <c r="Z182" s="39">
        <v>2577.8179034899999</v>
      </c>
      <c r="AA182" s="39">
        <v>2577.8179034899999</v>
      </c>
      <c r="AB182" s="39">
        <v>2705.3649863200003</v>
      </c>
      <c r="AC182" s="39">
        <v>3541.417031</v>
      </c>
      <c r="AD182" s="39">
        <v>3492.9038311100003</v>
      </c>
      <c r="AE182" s="39">
        <v>3492.9038311100003</v>
      </c>
      <c r="AF182" s="39">
        <v>3493.2648996799999</v>
      </c>
      <c r="AG182" s="39">
        <v>4808.5906240000004</v>
      </c>
      <c r="AH182" s="212">
        <v>4785.2140793800008</v>
      </c>
      <c r="AI182" s="79">
        <v>4785.2140734400009</v>
      </c>
      <c r="AJ182" s="79">
        <v>4784.8886734399985</v>
      </c>
      <c r="AK182" s="79">
        <v>4913.19413747</v>
      </c>
      <c r="AL182" s="79">
        <v>4708.1650659699999</v>
      </c>
      <c r="AM182" s="79">
        <v>4657.8915232099998</v>
      </c>
      <c r="AN182" s="79">
        <v>1427.0842941699998</v>
      </c>
      <c r="AO182" s="79">
        <v>2485.0734728599996</v>
      </c>
      <c r="AP182"/>
      <c r="AQ182"/>
      <c r="AR182"/>
      <c r="AS182"/>
      <c r="AT182"/>
    </row>
    <row r="183" spans="1:2645" s="6" customFormat="1">
      <c r="A183" s="44" t="s">
        <v>76</v>
      </c>
      <c r="B183" s="246">
        <v>0</v>
      </c>
      <c r="C183" s="246">
        <v>0</v>
      </c>
      <c r="D183" s="246">
        <v>0</v>
      </c>
      <c r="E183" s="246">
        <v>0</v>
      </c>
      <c r="F183" s="246">
        <v>2299.3229999999999</v>
      </c>
      <c r="G183" s="246">
        <v>2362.5230000000001</v>
      </c>
      <c r="H183" s="246">
        <v>2456.2800000000002</v>
      </c>
      <c r="I183" s="97">
        <v>2606.8075776300138</v>
      </c>
      <c r="J183" s="97">
        <v>-17.049742180003999</v>
      </c>
      <c r="K183" s="97">
        <v>266.18114292000098</v>
      </c>
      <c r="L183" s="97">
        <v>608.4753511399731</v>
      </c>
      <c r="M183" s="97">
        <v>27.142306960001001</v>
      </c>
      <c r="N183" s="97">
        <v>-174.371378099993</v>
      </c>
      <c r="O183" s="97">
        <v>31.504680870039998</v>
      </c>
      <c r="P183" s="97">
        <v>263.899844339906</v>
      </c>
      <c r="Q183" s="97">
        <v>256.41312170175792</v>
      </c>
      <c r="R183" s="97">
        <v>352.35163223753176</v>
      </c>
      <c r="S183" s="97">
        <v>356.36948354394133</v>
      </c>
      <c r="T183" s="97">
        <v>280.09445528336028</v>
      </c>
      <c r="U183" s="97">
        <v>-43.683363609971998</v>
      </c>
      <c r="V183" s="97">
        <v>5.7646996699940001</v>
      </c>
      <c r="W183" s="97">
        <v>-7.5796220299839998</v>
      </c>
      <c r="X183" s="39">
        <v>580.08319293000898</v>
      </c>
      <c r="Y183" s="39">
        <v>247.03078595000201</v>
      </c>
      <c r="Z183" s="39">
        <v>526.94116174998203</v>
      </c>
      <c r="AA183" s="39">
        <v>852.77833388999102</v>
      </c>
      <c r="AB183" s="39">
        <v>1036.0834190000101</v>
      </c>
      <c r="AC183" s="39">
        <v>205.31588546000199</v>
      </c>
      <c r="AD183" s="39">
        <v>129.27288564002998</v>
      </c>
      <c r="AE183" s="39">
        <v>628.96565795999095</v>
      </c>
      <c r="AF183" s="39">
        <v>1315.325724139966</v>
      </c>
      <c r="AG183" s="39">
        <v>345.71603364998401</v>
      </c>
      <c r="AH183" s="212">
        <v>281.37111491997899</v>
      </c>
      <c r="AI183" s="79">
        <v>325.31386907007197</v>
      </c>
      <c r="AJ183" s="79">
        <v>1652.0418737299738</v>
      </c>
      <c r="AK183" s="79">
        <v>395.70993908000139</v>
      </c>
      <c r="AL183" s="79">
        <v>813.97544509999773</v>
      </c>
      <c r="AM183" s="79">
        <v>1632.8609182200003</v>
      </c>
      <c r="AN183" s="79">
        <v>2425.4061562100333</v>
      </c>
      <c r="AO183" s="79">
        <v>102.2496756999969</v>
      </c>
      <c r="AP183"/>
      <c r="AQ183"/>
      <c r="AR183"/>
      <c r="AS183"/>
      <c r="AT183"/>
    </row>
    <row r="184" spans="1:2645" s="6" customFormat="1" ht="16.5" customHeight="1">
      <c r="A184" s="45" t="s">
        <v>77</v>
      </c>
      <c r="B184" s="98">
        <v>5569.1620000000003</v>
      </c>
      <c r="C184" s="98">
        <v>6164.3829999999998</v>
      </c>
      <c r="D184" s="98">
        <v>6062.3760000000002</v>
      </c>
      <c r="E184" s="98">
        <v>6458.8609999999999</v>
      </c>
      <c r="F184" s="98">
        <v>8858.5519999999997</v>
      </c>
      <c r="G184" s="98">
        <v>8830.2279999999992</v>
      </c>
      <c r="H184" s="98">
        <v>8973.9310000000005</v>
      </c>
      <c r="I184" s="99">
        <v>9152.7688669900126</v>
      </c>
      <c r="J184" s="99">
        <v>8932.3467494599954</v>
      </c>
      <c r="K184" s="99">
        <v>9408.7205088300016</v>
      </c>
      <c r="L184" s="99">
        <v>9731.5758201199751</v>
      </c>
      <c r="M184" s="99">
        <v>9761.1622666400017</v>
      </c>
      <c r="N184" s="99">
        <v>9379.9425214700077</v>
      </c>
      <c r="O184" s="99">
        <v>9501.2564881100407</v>
      </c>
      <c r="P184" s="99">
        <v>9733.5498150499025</v>
      </c>
      <c r="Q184" s="99">
        <v>9940.6723041117602</v>
      </c>
      <c r="R184" s="99">
        <v>9928.0355178275331</v>
      </c>
      <c r="S184" s="99">
        <v>9944.6817524939452</v>
      </c>
      <c r="T184" s="99">
        <v>8739.3548138742444</v>
      </c>
      <c r="U184" s="99">
        <v>8777.428093400029</v>
      </c>
      <c r="V184" s="99">
        <v>8731.5327408399935</v>
      </c>
      <c r="W184" s="99">
        <v>8435.3354652700164</v>
      </c>
      <c r="X184" s="46">
        <v>8680.7680315500074</v>
      </c>
      <c r="Y184" s="46">
        <v>8715.1975970700023</v>
      </c>
      <c r="Z184" s="46">
        <v>8644.0784703599838</v>
      </c>
      <c r="AA184" s="46">
        <v>8944.1698352699914</v>
      </c>
      <c r="AB184" s="46">
        <v>8965.6079788900097</v>
      </c>
      <c r="AC184" s="46">
        <v>9364.8959507800027</v>
      </c>
      <c r="AD184" s="46">
        <v>9019.7473690100287</v>
      </c>
      <c r="AE184" s="46">
        <v>9436.6113195599919</v>
      </c>
      <c r="AF184" s="46">
        <v>9446.6694074899642</v>
      </c>
      <c r="AG184" s="46">
        <v>9777.468532549985</v>
      </c>
      <c r="AH184" s="213">
        <v>8844.5080554999804</v>
      </c>
      <c r="AI184" s="213">
        <v>8846.3071629000751</v>
      </c>
      <c r="AJ184" s="213">
        <v>9928.4420634499711</v>
      </c>
      <c r="AK184" s="213">
        <v>9444.8471714900006</v>
      </c>
      <c r="AL184" s="213">
        <v>9587.8660963799975</v>
      </c>
      <c r="AM184" s="213">
        <v>10435.848077590001</v>
      </c>
      <c r="AN184" s="213">
        <v>10553.734880730037</v>
      </c>
      <c r="AO184" s="213">
        <v>10820.773411839997</v>
      </c>
      <c r="AP184"/>
      <c r="AQ184"/>
      <c r="AR184"/>
      <c r="AS184"/>
      <c r="AT184"/>
    </row>
    <row r="185" spans="1:2645">
      <c r="A185" s="45" t="s">
        <v>78</v>
      </c>
      <c r="B185" s="98">
        <v>64.861999999999995</v>
      </c>
      <c r="C185" s="98">
        <v>247.76</v>
      </c>
      <c r="D185" s="98">
        <v>255.28899999999999</v>
      </c>
      <c r="E185" s="98">
        <v>325.48500000000001</v>
      </c>
      <c r="F185" s="98">
        <v>454.87400000000002</v>
      </c>
      <c r="G185" s="98">
        <v>440.29199999999997</v>
      </c>
      <c r="H185" s="98">
        <v>459.43200000000002</v>
      </c>
      <c r="I185" s="99">
        <v>466.97994545999995</v>
      </c>
      <c r="J185" s="99">
        <v>438.11427163000002</v>
      </c>
      <c r="K185" s="99">
        <v>1898.66126274</v>
      </c>
      <c r="L185" s="99">
        <v>4212.1172681999997</v>
      </c>
      <c r="M185" s="99">
        <v>3601.6671760699992</v>
      </c>
      <c r="N185" s="99">
        <v>3655.2808339200001</v>
      </c>
      <c r="O185" s="99">
        <v>3766.85951075</v>
      </c>
      <c r="P185" s="99">
        <v>3834.3598009000002</v>
      </c>
      <c r="Q185" s="99">
        <v>3828.6984670300003</v>
      </c>
      <c r="R185" s="99">
        <v>3920.9748756199988</v>
      </c>
      <c r="S185" s="99">
        <v>4006.34014763</v>
      </c>
      <c r="T185" s="99">
        <v>3701.92498217</v>
      </c>
      <c r="U185" s="99">
        <v>3736.15615557</v>
      </c>
      <c r="V185" s="99">
        <v>3705.8972875900004</v>
      </c>
      <c r="W185" s="99">
        <v>3786.6953008699998</v>
      </c>
      <c r="X185" s="46">
        <v>3774.0044811500011</v>
      </c>
      <c r="Y185" s="46">
        <v>3392.49574493</v>
      </c>
      <c r="Z185" s="46">
        <v>4847.2568604000007</v>
      </c>
      <c r="AA185" s="46">
        <v>3600.37531446</v>
      </c>
      <c r="AB185" s="46">
        <v>1930.4711445200001</v>
      </c>
      <c r="AC185" s="46">
        <v>1837.62250169</v>
      </c>
      <c r="AD185" s="46">
        <v>1918.92590587</v>
      </c>
      <c r="AE185" s="46">
        <v>1986.8620378199998</v>
      </c>
      <c r="AF185" s="46">
        <v>966.43437917999995</v>
      </c>
      <c r="AG185" s="46">
        <v>994.23923650999996</v>
      </c>
      <c r="AH185" s="213">
        <v>1026.2777493799999</v>
      </c>
      <c r="AI185" s="213">
        <v>1083.33179144</v>
      </c>
      <c r="AJ185" s="213">
        <v>1169.0940148600002</v>
      </c>
      <c r="AK185" s="213">
        <v>822.70885677000001</v>
      </c>
      <c r="AL185" s="213">
        <v>662.88463236999985</v>
      </c>
      <c r="AM185" s="213">
        <v>694.17297653000003</v>
      </c>
      <c r="AN185" s="213">
        <v>681.52033581000001</v>
      </c>
      <c r="AO185" s="213">
        <v>787.9506798000001</v>
      </c>
    </row>
    <row r="186" spans="1:2645" s="34" customFormat="1">
      <c r="A186" s="21" t="s">
        <v>79</v>
      </c>
      <c r="B186" s="70">
        <v>16498.569</v>
      </c>
      <c r="C186" s="70">
        <v>17283.833999999999</v>
      </c>
      <c r="D186" s="70">
        <v>18103.169999999998</v>
      </c>
      <c r="E186" s="70">
        <v>18744.656000000003</v>
      </c>
      <c r="F186" s="70">
        <v>22263.359</v>
      </c>
      <c r="G186" s="70">
        <v>22875.637999999999</v>
      </c>
      <c r="H186" s="70">
        <v>22845.012000000002</v>
      </c>
      <c r="I186" s="70">
        <v>22127.509704150012</v>
      </c>
      <c r="J186" s="70">
        <v>22480.815124909997</v>
      </c>
      <c r="K186" s="70">
        <v>24578.567770500005</v>
      </c>
      <c r="L186" s="70">
        <v>35960.034130469969</v>
      </c>
      <c r="M186" s="70">
        <v>33767.571169529998</v>
      </c>
      <c r="N186" s="70">
        <v>34544.290848580007</v>
      </c>
      <c r="O186" s="70">
        <v>34847.925034100044</v>
      </c>
      <c r="P186" s="70">
        <v>35808.268446309907</v>
      </c>
      <c r="Q186" s="70">
        <v>35820.384631241752</v>
      </c>
      <c r="R186" s="70">
        <v>36535.335655127528</v>
      </c>
      <c r="S186" s="70">
        <v>37461.041962023948</v>
      </c>
      <c r="T186" s="70">
        <v>36348.312920052682</v>
      </c>
      <c r="U186" s="70">
        <v>37298.816027810026</v>
      </c>
      <c r="V186" s="70">
        <v>37757.517274109996</v>
      </c>
      <c r="W186" s="70">
        <v>39473.666409730016</v>
      </c>
      <c r="X186" s="33">
        <v>41569.114737750002</v>
      </c>
      <c r="Y186" s="33">
        <v>39732.006209420004</v>
      </c>
      <c r="Z186" s="33">
        <v>40450.642475599991</v>
      </c>
      <c r="AA186" s="33">
        <v>40513.688285289994</v>
      </c>
      <c r="AB186" s="33">
        <v>38648.510727920009</v>
      </c>
      <c r="AC186" s="33">
        <v>36654.529392809993</v>
      </c>
      <c r="AD186" s="33">
        <v>37333.936734330033</v>
      </c>
      <c r="AE186" s="33">
        <v>38097.634502349989</v>
      </c>
      <c r="AF186" s="33">
        <v>40179.217071519968</v>
      </c>
      <c r="AG186" s="33">
        <v>39629.679876029986</v>
      </c>
      <c r="AH186" s="208">
        <v>40974.428400349978</v>
      </c>
      <c r="AI186" s="208">
        <v>43717.282207170087</v>
      </c>
      <c r="AJ186" s="208">
        <v>46170.224602499962</v>
      </c>
      <c r="AK186" s="208">
        <v>49663.435245919994</v>
      </c>
      <c r="AL186" s="208">
        <v>50264.570156910006</v>
      </c>
      <c r="AM186" s="208">
        <v>53606.402099059997</v>
      </c>
      <c r="AN186" s="208">
        <v>55789.374645140044</v>
      </c>
      <c r="AO186" s="208">
        <v>60021.867851250012</v>
      </c>
      <c r="AP186"/>
      <c r="AQ186"/>
      <c r="AR186"/>
      <c r="AS186"/>
      <c r="AT186"/>
    </row>
    <row r="187" spans="1:2645" s="32" customFormat="1">
      <c r="A187" s="23" t="s">
        <v>199</v>
      </c>
      <c r="B187" s="366" t="s">
        <v>367</v>
      </c>
      <c r="C187" s="366" t="s">
        <v>368</v>
      </c>
      <c r="D187" s="366" t="s">
        <v>369</v>
      </c>
      <c r="E187" s="366" t="s">
        <v>370</v>
      </c>
      <c r="F187" s="366" t="s">
        <v>371</v>
      </c>
      <c r="G187" s="366" t="s">
        <v>372</v>
      </c>
      <c r="H187" s="366" t="s">
        <v>373</v>
      </c>
      <c r="I187" s="366" t="s">
        <v>374</v>
      </c>
      <c r="J187" s="366" t="s">
        <v>375</v>
      </c>
      <c r="K187" s="366" t="s">
        <v>376</v>
      </c>
      <c r="L187" s="366" t="s">
        <v>377</v>
      </c>
      <c r="M187" s="366" t="s">
        <v>378</v>
      </c>
      <c r="N187" s="366" t="s">
        <v>379</v>
      </c>
      <c r="O187" s="366" t="s">
        <v>380</v>
      </c>
      <c r="P187" s="366" t="s">
        <v>381</v>
      </c>
      <c r="Q187" s="366" t="s">
        <v>2</v>
      </c>
      <c r="R187" s="366" t="s">
        <v>3</v>
      </c>
      <c r="S187" s="366" t="s">
        <v>4</v>
      </c>
      <c r="T187" s="366" t="s">
        <v>5</v>
      </c>
      <c r="U187" s="366" t="s">
        <v>6</v>
      </c>
      <c r="V187" s="366" t="s">
        <v>7</v>
      </c>
      <c r="W187" s="366" t="s">
        <v>8</v>
      </c>
      <c r="X187" s="366" t="s">
        <v>9</v>
      </c>
      <c r="Y187" s="366" t="s">
        <v>344</v>
      </c>
      <c r="Z187" s="366" t="s">
        <v>349</v>
      </c>
      <c r="AA187" s="366" t="s">
        <v>356</v>
      </c>
      <c r="AB187" s="366" t="s">
        <v>394</v>
      </c>
      <c r="AC187" s="366" t="s">
        <v>397</v>
      </c>
      <c r="AD187" s="366" t="s">
        <v>409</v>
      </c>
      <c r="AE187" s="366" t="s">
        <v>414</v>
      </c>
      <c r="AF187" s="366" t="s">
        <v>420</v>
      </c>
      <c r="AG187" s="366" t="s">
        <v>423</v>
      </c>
      <c r="AH187" s="366" t="s">
        <v>426</v>
      </c>
      <c r="AI187" s="366" t="s">
        <v>509</v>
      </c>
      <c r="AJ187" s="366" t="s">
        <v>625</v>
      </c>
      <c r="AK187" s="366" t="s">
        <v>629</v>
      </c>
      <c r="AL187" s="366" t="s">
        <v>641</v>
      </c>
      <c r="AM187" s="366" t="s">
        <v>702</v>
      </c>
      <c r="AN187" s="366" t="s">
        <v>716</v>
      </c>
      <c r="AO187" s="366" t="s">
        <v>722</v>
      </c>
      <c r="AP187"/>
      <c r="AQ187"/>
      <c r="AR187"/>
      <c r="AS187"/>
      <c r="AT187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  <c r="QR187" s="31"/>
      <c r="QS187" s="31"/>
      <c r="QT187" s="31"/>
      <c r="QU187" s="31"/>
      <c r="QV187" s="31"/>
      <c r="QW187" s="31"/>
      <c r="QX187" s="31"/>
      <c r="QY187" s="31"/>
      <c r="QZ187" s="31"/>
      <c r="RA187" s="31"/>
      <c r="RB187" s="31"/>
      <c r="RC187" s="31"/>
      <c r="RD187" s="31"/>
      <c r="RE187" s="31"/>
      <c r="RF187" s="31"/>
      <c r="RG187" s="31"/>
      <c r="RH187" s="31"/>
      <c r="RI187" s="31"/>
      <c r="RJ187" s="31"/>
      <c r="RK187" s="31"/>
      <c r="RL187" s="31"/>
      <c r="RM187" s="31"/>
      <c r="RN187" s="31"/>
      <c r="RO187" s="31"/>
      <c r="RP187" s="31"/>
      <c r="RQ187" s="31"/>
      <c r="RR187" s="31"/>
      <c r="RS187" s="31"/>
      <c r="RT187" s="31"/>
      <c r="RU187" s="31"/>
      <c r="RV187" s="31"/>
      <c r="RW187" s="31"/>
      <c r="RX187" s="31"/>
      <c r="RY187" s="31"/>
      <c r="RZ187" s="31"/>
      <c r="SA187" s="31"/>
      <c r="SB187" s="31"/>
      <c r="SC187" s="31"/>
      <c r="SD187" s="31"/>
      <c r="SE187" s="31"/>
      <c r="SF187" s="31"/>
      <c r="SG187" s="31"/>
      <c r="SH187" s="31"/>
      <c r="SI187" s="31"/>
      <c r="SJ187" s="31"/>
      <c r="SK187" s="31"/>
      <c r="SL187" s="31"/>
      <c r="SM187" s="31"/>
      <c r="SN187" s="31"/>
      <c r="SO187" s="31"/>
      <c r="SP187" s="31"/>
      <c r="SQ187" s="31"/>
      <c r="SR187" s="31"/>
      <c r="SS187" s="31"/>
      <c r="ST187" s="31"/>
      <c r="SU187" s="31"/>
      <c r="SV187" s="31"/>
      <c r="SW187" s="31"/>
      <c r="SX187" s="31"/>
      <c r="SY187" s="31"/>
      <c r="SZ187" s="31"/>
      <c r="TA187" s="31"/>
      <c r="TB187" s="31"/>
      <c r="TC187" s="31"/>
      <c r="TD187" s="31"/>
      <c r="TE187" s="31"/>
      <c r="TF187" s="31"/>
      <c r="TG187" s="31"/>
      <c r="TH187" s="31"/>
      <c r="TI187" s="31"/>
      <c r="TJ187" s="31"/>
      <c r="TK187" s="31"/>
      <c r="TL187" s="31"/>
      <c r="TM187" s="31"/>
      <c r="TN187" s="31"/>
      <c r="TO187" s="31"/>
      <c r="TP187" s="31"/>
      <c r="TQ187" s="31"/>
      <c r="TR187" s="31"/>
      <c r="TS187" s="31"/>
      <c r="TT187" s="31"/>
      <c r="TU187" s="31"/>
      <c r="TV187" s="31"/>
      <c r="TW187" s="31"/>
      <c r="TX187" s="31"/>
      <c r="TY187" s="31"/>
      <c r="TZ187" s="31"/>
      <c r="UA187" s="31"/>
      <c r="UB187" s="31"/>
      <c r="UC187" s="31"/>
      <c r="UD187" s="31"/>
      <c r="UE187" s="31"/>
      <c r="UF187" s="31"/>
      <c r="UG187" s="31"/>
      <c r="UH187" s="31"/>
      <c r="UI187" s="31"/>
      <c r="UJ187" s="31"/>
      <c r="UK187" s="31"/>
      <c r="UL187" s="31"/>
      <c r="UM187" s="31"/>
      <c r="UN187" s="31"/>
      <c r="UO187" s="31"/>
      <c r="UP187" s="31"/>
      <c r="UQ187" s="31"/>
      <c r="UR187" s="31"/>
      <c r="US187" s="31"/>
      <c r="UT187" s="31"/>
      <c r="UU187" s="31"/>
      <c r="UV187" s="31"/>
      <c r="UW187" s="31"/>
      <c r="UX187" s="31"/>
      <c r="UY187" s="31"/>
      <c r="UZ187" s="31"/>
      <c r="VA187" s="31"/>
      <c r="VB187" s="31"/>
      <c r="VC187" s="31"/>
      <c r="VD187" s="31"/>
      <c r="VE187" s="31"/>
      <c r="VF187" s="31"/>
      <c r="VG187" s="31"/>
      <c r="VH187" s="31"/>
      <c r="VI187" s="31"/>
      <c r="VJ187" s="31"/>
      <c r="VK187" s="31"/>
      <c r="VL187" s="31"/>
      <c r="VM187" s="31"/>
      <c r="VN187" s="31"/>
      <c r="VO187" s="31"/>
      <c r="VP187" s="31"/>
      <c r="VQ187" s="31"/>
      <c r="VR187" s="31"/>
      <c r="VS187" s="31"/>
      <c r="VT187" s="31"/>
      <c r="VU187" s="31"/>
      <c r="VV187" s="31"/>
      <c r="VW187" s="31"/>
      <c r="VX187" s="31"/>
      <c r="VY187" s="31"/>
      <c r="VZ187" s="31"/>
      <c r="WA187" s="31"/>
      <c r="WB187" s="31"/>
      <c r="WC187" s="31"/>
      <c r="WD187" s="31"/>
      <c r="WE187" s="31"/>
      <c r="WF187" s="31"/>
      <c r="WG187" s="31"/>
      <c r="WH187" s="31"/>
      <c r="WI187" s="31"/>
      <c r="WJ187" s="31"/>
      <c r="WK187" s="31"/>
      <c r="WL187" s="31"/>
      <c r="WM187" s="31"/>
      <c r="WN187" s="31"/>
      <c r="WO187" s="31"/>
      <c r="WP187" s="31"/>
      <c r="WQ187" s="31"/>
      <c r="WR187" s="31"/>
      <c r="WS187" s="31"/>
      <c r="WT187" s="31"/>
      <c r="WU187" s="31"/>
      <c r="WV187" s="31"/>
      <c r="WW187" s="31"/>
      <c r="WX187" s="31"/>
      <c r="WY187" s="31"/>
      <c r="WZ187" s="31"/>
      <c r="XA187" s="31"/>
      <c r="XB187" s="31"/>
      <c r="XC187" s="31"/>
      <c r="XD187" s="31"/>
      <c r="XE187" s="31"/>
      <c r="XF187" s="31"/>
      <c r="XG187" s="31"/>
      <c r="XH187" s="31"/>
      <c r="XI187" s="31"/>
      <c r="XJ187" s="31"/>
      <c r="XK187" s="31"/>
      <c r="XL187" s="31"/>
      <c r="XM187" s="31"/>
      <c r="XN187" s="31"/>
      <c r="XO187" s="31"/>
      <c r="XP187" s="31"/>
      <c r="XQ187" s="31"/>
      <c r="XR187" s="31"/>
      <c r="XS187" s="31"/>
      <c r="XT187" s="31"/>
      <c r="XU187" s="31"/>
      <c r="XV187" s="31"/>
      <c r="XW187" s="31"/>
      <c r="XX187" s="31"/>
      <c r="XY187" s="31"/>
      <c r="XZ187" s="31"/>
      <c r="YA187" s="31"/>
      <c r="YB187" s="31"/>
      <c r="YC187" s="31"/>
      <c r="YD187" s="31"/>
      <c r="YE187" s="31"/>
      <c r="YF187" s="31"/>
      <c r="YG187" s="31"/>
      <c r="YH187" s="31"/>
      <c r="YI187" s="31"/>
      <c r="YJ187" s="31"/>
      <c r="YK187" s="31"/>
      <c r="YL187" s="31"/>
      <c r="YM187" s="31"/>
      <c r="YN187" s="31"/>
      <c r="YO187" s="31"/>
      <c r="YP187" s="31"/>
      <c r="YQ187" s="31"/>
      <c r="YR187" s="31"/>
      <c r="YS187" s="31"/>
      <c r="YT187" s="31"/>
      <c r="YU187" s="31"/>
      <c r="YV187" s="31"/>
      <c r="YW187" s="31"/>
      <c r="YX187" s="31"/>
      <c r="YY187" s="31"/>
      <c r="YZ187" s="31"/>
      <c r="ZA187" s="31"/>
      <c r="ZB187" s="31"/>
      <c r="ZC187" s="31"/>
      <c r="ZD187" s="31"/>
      <c r="ZE187" s="31"/>
      <c r="ZF187" s="31"/>
      <c r="ZG187" s="31"/>
      <c r="ZH187" s="31"/>
      <c r="ZI187" s="31"/>
      <c r="ZJ187" s="31"/>
      <c r="ZK187" s="31"/>
      <c r="ZL187" s="31"/>
      <c r="ZM187" s="31"/>
      <c r="ZN187" s="31"/>
      <c r="ZO187" s="31"/>
      <c r="ZP187" s="31"/>
      <c r="ZQ187" s="31"/>
      <c r="ZR187" s="31"/>
      <c r="ZS187" s="31"/>
      <c r="ZT187" s="31"/>
      <c r="ZU187" s="31"/>
      <c r="ZV187" s="31"/>
      <c r="ZW187" s="31"/>
      <c r="ZX187" s="31"/>
      <c r="ZY187" s="31"/>
      <c r="ZZ187" s="31"/>
      <c r="AAA187" s="31"/>
      <c r="AAB187" s="31"/>
      <c r="AAC187" s="31"/>
      <c r="AAD187" s="31"/>
      <c r="AAE187" s="31"/>
      <c r="AAF187" s="31"/>
      <c r="AAG187" s="31"/>
      <c r="AAH187" s="31"/>
      <c r="AAI187" s="31"/>
      <c r="AAJ187" s="31"/>
      <c r="AAK187" s="31"/>
      <c r="AAL187" s="31"/>
      <c r="AAM187" s="31"/>
      <c r="AAN187" s="31"/>
      <c r="AAO187" s="31"/>
      <c r="AAP187" s="31"/>
      <c r="AAQ187" s="31"/>
      <c r="AAR187" s="31"/>
      <c r="AAS187" s="31"/>
      <c r="AAT187" s="31"/>
      <c r="AAU187" s="31"/>
      <c r="AAV187" s="31"/>
      <c r="AAW187" s="31"/>
      <c r="AAX187" s="31"/>
      <c r="AAY187" s="31"/>
      <c r="AAZ187" s="31"/>
      <c r="ABA187" s="31"/>
      <c r="ABB187" s="31"/>
      <c r="ABC187" s="31"/>
      <c r="ABD187" s="31"/>
      <c r="ABE187" s="31"/>
      <c r="ABF187" s="31"/>
      <c r="ABG187" s="31"/>
      <c r="ABH187" s="31"/>
      <c r="ABI187" s="31"/>
      <c r="ABJ187" s="31"/>
      <c r="ABK187" s="31"/>
      <c r="ABL187" s="31"/>
      <c r="ABM187" s="31"/>
      <c r="ABN187" s="31"/>
      <c r="ABO187" s="31"/>
      <c r="ABP187" s="31"/>
      <c r="ABQ187" s="31"/>
      <c r="ABR187" s="31"/>
      <c r="ABS187" s="31"/>
      <c r="ABT187" s="31"/>
      <c r="ABU187" s="31"/>
      <c r="ABV187" s="31"/>
      <c r="ABW187" s="31"/>
      <c r="ABX187" s="31"/>
      <c r="ABY187" s="31"/>
      <c r="ABZ187" s="31"/>
      <c r="ACA187" s="31"/>
      <c r="ACB187" s="31"/>
      <c r="ACC187" s="31"/>
      <c r="ACD187" s="31"/>
      <c r="ACE187" s="31"/>
      <c r="ACF187" s="31"/>
      <c r="ACG187" s="31"/>
      <c r="ACH187" s="31"/>
      <c r="ACI187" s="31"/>
      <c r="ACJ187" s="31"/>
      <c r="ACK187" s="31"/>
      <c r="ACL187" s="31"/>
      <c r="ACM187" s="31"/>
      <c r="ACN187" s="31"/>
      <c r="ACO187" s="31"/>
      <c r="ACP187" s="31"/>
      <c r="ACQ187" s="31"/>
      <c r="ACR187" s="31"/>
      <c r="ACS187" s="31"/>
      <c r="ACT187" s="31"/>
      <c r="ACU187" s="31"/>
      <c r="ACV187" s="31"/>
      <c r="ACW187" s="31"/>
      <c r="ACX187" s="31"/>
      <c r="ACY187" s="31"/>
      <c r="ACZ187" s="31"/>
      <c r="ADA187" s="31"/>
      <c r="ADB187" s="31"/>
      <c r="ADC187" s="31"/>
      <c r="ADD187" s="31"/>
      <c r="ADE187" s="31"/>
      <c r="ADF187" s="31"/>
      <c r="ADG187" s="31"/>
      <c r="ADH187" s="31"/>
      <c r="ADI187" s="31"/>
      <c r="ADJ187" s="31"/>
      <c r="ADK187" s="31"/>
      <c r="ADL187" s="31"/>
      <c r="ADM187" s="31"/>
      <c r="ADN187" s="31"/>
      <c r="ADO187" s="31"/>
      <c r="ADP187" s="31"/>
      <c r="ADQ187" s="31"/>
      <c r="ADR187" s="31"/>
      <c r="ADS187" s="31"/>
      <c r="ADT187" s="31"/>
      <c r="ADU187" s="31"/>
      <c r="ADV187" s="31"/>
      <c r="ADW187" s="31"/>
      <c r="ADX187" s="31"/>
      <c r="ADY187" s="31"/>
      <c r="ADZ187" s="31"/>
      <c r="AEA187" s="31"/>
      <c r="AEB187" s="31"/>
      <c r="AEC187" s="31"/>
      <c r="AED187" s="31"/>
      <c r="AEE187" s="31"/>
      <c r="AEF187" s="31"/>
      <c r="AEG187" s="31"/>
      <c r="AEH187" s="31"/>
      <c r="AEI187" s="31"/>
      <c r="AEJ187" s="31"/>
      <c r="AEK187" s="31"/>
      <c r="AEL187" s="31"/>
      <c r="AEM187" s="31"/>
      <c r="AEN187" s="31"/>
      <c r="AEO187" s="31"/>
      <c r="AEP187" s="31"/>
      <c r="AEQ187" s="31"/>
      <c r="AER187" s="31"/>
      <c r="AES187" s="31"/>
      <c r="AET187" s="31"/>
      <c r="AEU187" s="31"/>
      <c r="AEV187" s="31"/>
      <c r="AEW187" s="31"/>
      <c r="AEX187" s="31"/>
      <c r="AEY187" s="31"/>
      <c r="AEZ187" s="31"/>
      <c r="AFA187" s="31"/>
      <c r="AFB187" s="31"/>
      <c r="AFC187" s="31"/>
      <c r="AFD187" s="31"/>
      <c r="AFE187" s="31"/>
      <c r="AFF187" s="31"/>
      <c r="AFG187" s="31"/>
      <c r="AFH187" s="31"/>
      <c r="AFI187" s="31"/>
      <c r="AFJ187" s="31"/>
      <c r="AFK187" s="31"/>
      <c r="AFL187" s="31"/>
      <c r="AFM187" s="31"/>
      <c r="AFN187" s="31"/>
      <c r="AFO187" s="31"/>
      <c r="AFP187" s="31"/>
      <c r="AFQ187" s="31"/>
      <c r="AFR187" s="31"/>
      <c r="AFS187" s="31"/>
      <c r="AFT187" s="31"/>
      <c r="AFU187" s="31"/>
      <c r="AFV187" s="31"/>
      <c r="AFW187" s="31"/>
      <c r="AFX187" s="31"/>
      <c r="AFY187" s="31"/>
      <c r="AFZ187" s="31"/>
      <c r="AGA187" s="31"/>
      <c r="AGB187" s="31"/>
      <c r="AGC187" s="31"/>
      <c r="AGD187" s="31"/>
      <c r="AGE187" s="31"/>
      <c r="AGF187" s="31"/>
      <c r="AGG187" s="31"/>
      <c r="AGH187" s="31"/>
      <c r="AGI187" s="31"/>
      <c r="AGJ187" s="31"/>
      <c r="AGK187" s="31"/>
      <c r="AGL187" s="31"/>
      <c r="AGM187" s="31"/>
      <c r="AGN187" s="31"/>
      <c r="AGO187" s="31"/>
      <c r="AGP187" s="31"/>
      <c r="AGQ187" s="31"/>
      <c r="AGR187" s="31"/>
      <c r="AGS187" s="31"/>
      <c r="AGT187" s="31"/>
      <c r="AGU187" s="31"/>
      <c r="AGV187" s="31"/>
      <c r="AGW187" s="31"/>
      <c r="AGX187" s="31"/>
      <c r="AGY187" s="31"/>
      <c r="AGZ187" s="31"/>
      <c r="AHA187" s="31"/>
      <c r="AHB187" s="31"/>
      <c r="AHC187" s="31"/>
      <c r="AHD187" s="31"/>
      <c r="AHE187" s="31"/>
      <c r="AHF187" s="31"/>
      <c r="AHG187" s="31"/>
      <c r="AHH187" s="31"/>
      <c r="AHI187" s="31"/>
      <c r="AHJ187" s="31"/>
      <c r="AHK187" s="31"/>
      <c r="AHL187" s="31"/>
      <c r="AHM187" s="31"/>
      <c r="AHN187" s="31"/>
      <c r="AHO187" s="31"/>
      <c r="AHP187" s="31"/>
      <c r="AHQ187" s="31"/>
      <c r="AHR187" s="31"/>
      <c r="AHS187" s="31"/>
      <c r="AHT187" s="31"/>
      <c r="AHU187" s="31"/>
      <c r="AHV187" s="31"/>
      <c r="AHW187" s="31"/>
      <c r="AHX187" s="31"/>
      <c r="AHY187" s="31"/>
      <c r="AHZ187" s="31"/>
      <c r="AIA187" s="31"/>
      <c r="AIB187" s="31"/>
      <c r="AIC187" s="31"/>
      <c r="AID187" s="31"/>
      <c r="AIE187" s="31"/>
      <c r="AIF187" s="31"/>
      <c r="AIG187" s="31"/>
      <c r="AIH187" s="31"/>
      <c r="AII187" s="31"/>
      <c r="AIJ187" s="31"/>
      <c r="AIK187" s="31"/>
      <c r="AIL187" s="31"/>
      <c r="AIM187" s="31"/>
      <c r="AIN187" s="31"/>
      <c r="AIO187" s="31"/>
      <c r="AIP187" s="31"/>
      <c r="AIQ187" s="31"/>
      <c r="AIR187" s="31"/>
      <c r="AIS187" s="31"/>
      <c r="AIT187" s="31"/>
      <c r="AIU187" s="31"/>
      <c r="AIV187" s="31"/>
      <c r="AIW187" s="31"/>
      <c r="AIX187" s="31"/>
      <c r="AIY187" s="31"/>
      <c r="AIZ187" s="31"/>
      <c r="AJA187" s="31"/>
      <c r="AJB187" s="31"/>
      <c r="AJC187" s="31"/>
      <c r="AJD187" s="31"/>
      <c r="AJE187" s="31"/>
      <c r="AJF187" s="31"/>
      <c r="AJG187" s="31"/>
      <c r="AJH187" s="31"/>
      <c r="AJI187" s="31"/>
      <c r="AJJ187" s="31"/>
      <c r="AJK187" s="31"/>
      <c r="AJL187" s="31"/>
      <c r="AJM187" s="31"/>
      <c r="AJN187" s="31"/>
      <c r="AJO187" s="31"/>
      <c r="AJP187" s="31"/>
      <c r="AJQ187" s="31"/>
      <c r="AJR187" s="31"/>
      <c r="AJS187" s="31"/>
      <c r="AJT187" s="31"/>
      <c r="AJU187" s="31"/>
      <c r="AJV187" s="31"/>
      <c r="AJW187" s="31"/>
      <c r="AJX187" s="31"/>
      <c r="AJY187" s="31"/>
      <c r="AJZ187" s="31"/>
      <c r="AKA187" s="31"/>
      <c r="AKB187" s="31"/>
      <c r="AKC187" s="31"/>
      <c r="AKD187" s="31"/>
      <c r="AKE187" s="31"/>
      <c r="AKF187" s="31"/>
      <c r="AKG187" s="31"/>
      <c r="AKH187" s="31"/>
      <c r="AKI187" s="31"/>
      <c r="AKJ187" s="31"/>
      <c r="AKK187" s="31"/>
      <c r="AKL187" s="31"/>
      <c r="AKM187" s="31"/>
      <c r="AKN187" s="31"/>
      <c r="AKO187" s="31"/>
      <c r="AKP187" s="31"/>
      <c r="AKQ187" s="31"/>
      <c r="AKR187" s="31"/>
      <c r="AKS187" s="31"/>
      <c r="AKT187" s="31"/>
      <c r="AKU187" s="31"/>
      <c r="AKV187" s="31"/>
      <c r="AKW187" s="31"/>
      <c r="AKX187" s="31"/>
      <c r="AKY187" s="31"/>
      <c r="AKZ187" s="31"/>
      <c r="ALA187" s="31"/>
      <c r="ALB187" s="31"/>
      <c r="ALC187" s="31"/>
      <c r="ALD187" s="31"/>
      <c r="ALE187" s="31"/>
      <c r="ALF187" s="31"/>
      <c r="ALG187" s="31"/>
      <c r="ALH187" s="31"/>
      <c r="ALI187" s="31"/>
      <c r="ALJ187" s="31"/>
      <c r="ALK187" s="31"/>
      <c r="ALL187" s="31"/>
      <c r="ALM187" s="31"/>
      <c r="ALN187" s="31"/>
      <c r="ALO187" s="31"/>
      <c r="ALP187" s="31"/>
      <c r="ALQ187" s="31"/>
      <c r="ALR187" s="31"/>
      <c r="ALS187" s="31"/>
      <c r="ALT187" s="31"/>
      <c r="ALU187" s="31"/>
      <c r="ALV187" s="31"/>
      <c r="ALW187" s="31"/>
      <c r="ALX187" s="31"/>
      <c r="ALY187" s="31"/>
      <c r="ALZ187" s="31"/>
      <c r="AMA187" s="31"/>
      <c r="AMB187" s="31"/>
      <c r="AMC187" s="31"/>
      <c r="AMD187" s="31"/>
      <c r="AME187" s="31"/>
      <c r="AMF187" s="31"/>
      <c r="AMG187" s="31"/>
      <c r="AMH187" s="31"/>
      <c r="AMI187" s="31"/>
      <c r="AMJ187" s="31"/>
      <c r="AMK187" s="31"/>
      <c r="AML187" s="31"/>
      <c r="AMM187" s="31"/>
      <c r="AMN187" s="31"/>
      <c r="AMO187" s="31"/>
      <c r="AMP187" s="31"/>
      <c r="AMQ187" s="31"/>
      <c r="AMR187" s="31"/>
      <c r="AMS187" s="31"/>
      <c r="AMT187" s="31"/>
      <c r="AMU187" s="31"/>
      <c r="AMV187" s="31"/>
      <c r="AMW187" s="31"/>
      <c r="AMX187" s="31"/>
      <c r="AMY187" s="31"/>
      <c r="AMZ187" s="31"/>
      <c r="ANA187" s="31"/>
      <c r="ANB187" s="31"/>
      <c r="ANC187" s="31"/>
      <c r="AND187" s="31"/>
      <c r="ANE187" s="31"/>
      <c r="ANF187" s="31"/>
      <c r="ANG187" s="31"/>
      <c r="ANH187" s="31"/>
      <c r="ANI187" s="31"/>
      <c r="ANJ187" s="31"/>
      <c r="ANK187" s="31"/>
      <c r="ANL187" s="31"/>
      <c r="ANM187" s="31"/>
      <c r="ANN187" s="31"/>
      <c r="ANO187" s="31"/>
      <c r="ANP187" s="31"/>
      <c r="ANQ187" s="31"/>
      <c r="ANR187" s="31"/>
      <c r="ANS187" s="31"/>
      <c r="ANT187" s="31"/>
      <c r="ANU187" s="31"/>
      <c r="ANV187" s="31"/>
      <c r="ANW187" s="31"/>
      <c r="ANX187" s="31"/>
      <c r="ANY187" s="31"/>
      <c r="ANZ187" s="31"/>
      <c r="AOA187" s="31"/>
      <c r="AOB187" s="31"/>
      <c r="AOC187" s="31"/>
      <c r="AOD187" s="31"/>
      <c r="AOE187" s="31"/>
      <c r="AOF187" s="31"/>
      <c r="AOG187" s="31"/>
      <c r="AOH187" s="31"/>
      <c r="AOI187" s="31"/>
      <c r="AOJ187" s="31"/>
      <c r="AOK187" s="31"/>
      <c r="AOL187" s="31"/>
      <c r="AOM187" s="31"/>
      <c r="AON187" s="31"/>
      <c r="AOO187" s="31"/>
      <c r="AOP187" s="31"/>
      <c r="AOQ187" s="31"/>
      <c r="AOR187" s="31"/>
      <c r="AOS187" s="31"/>
      <c r="AOT187" s="31"/>
      <c r="AOU187" s="31"/>
      <c r="AOV187" s="31"/>
      <c r="AOW187" s="31"/>
      <c r="AOX187" s="31"/>
      <c r="AOY187" s="31"/>
      <c r="AOZ187" s="31"/>
      <c r="APA187" s="31"/>
      <c r="APB187" s="31"/>
      <c r="APC187" s="31"/>
      <c r="APD187" s="31"/>
      <c r="APE187" s="31"/>
      <c r="APF187" s="31"/>
      <c r="APG187" s="31"/>
      <c r="APH187" s="31"/>
      <c r="API187" s="31"/>
      <c r="APJ187" s="31"/>
      <c r="APK187" s="31"/>
      <c r="APL187" s="31"/>
      <c r="APM187" s="31"/>
      <c r="APN187" s="31"/>
      <c r="APO187" s="31"/>
      <c r="APP187" s="31"/>
      <c r="APQ187" s="31"/>
      <c r="APR187" s="31"/>
      <c r="APS187" s="31"/>
      <c r="APT187" s="31"/>
      <c r="APU187" s="31"/>
      <c r="APV187" s="31"/>
      <c r="APW187" s="31"/>
      <c r="APX187" s="31"/>
      <c r="APY187" s="31"/>
      <c r="APZ187" s="31"/>
      <c r="AQA187" s="31"/>
      <c r="AQB187" s="31"/>
      <c r="AQC187" s="31"/>
      <c r="AQD187" s="31"/>
      <c r="AQE187" s="31"/>
      <c r="AQF187" s="31"/>
      <c r="AQG187" s="31"/>
      <c r="AQH187" s="31"/>
      <c r="AQI187" s="31"/>
      <c r="AQJ187" s="31"/>
      <c r="AQK187" s="31"/>
      <c r="AQL187" s="31"/>
      <c r="AQM187" s="31"/>
      <c r="AQN187" s="31"/>
      <c r="AQO187" s="31"/>
      <c r="AQP187" s="31"/>
      <c r="AQQ187" s="31"/>
      <c r="AQR187" s="31"/>
      <c r="AQS187" s="31"/>
      <c r="AQT187" s="31"/>
      <c r="AQU187" s="31"/>
      <c r="AQV187" s="31"/>
      <c r="AQW187" s="31"/>
      <c r="AQX187" s="31"/>
      <c r="AQY187" s="31"/>
      <c r="AQZ187" s="31"/>
      <c r="ARA187" s="31"/>
      <c r="ARB187" s="31"/>
      <c r="ARC187" s="31"/>
      <c r="ARD187" s="31"/>
      <c r="ARE187" s="31"/>
      <c r="ARF187" s="31"/>
      <c r="ARG187" s="31"/>
      <c r="ARH187" s="31"/>
      <c r="ARI187" s="31"/>
      <c r="ARJ187" s="31"/>
      <c r="ARK187" s="31"/>
      <c r="ARL187" s="31"/>
      <c r="ARM187" s="31"/>
      <c r="ARN187" s="31"/>
      <c r="ARO187" s="31"/>
      <c r="ARP187" s="31"/>
      <c r="ARQ187" s="31"/>
      <c r="ARR187" s="31"/>
      <c r="ARS187" s="31"/>
      <c r="ART187" s="31"/>
      <c r="ARU187" s="31"/>
      <c r="ARV187" s="31"/>
      <c r="ARW187" s="31"/>
      <c r="ARX187" s="31"/>
      <c r="ARY187" s="31"/>
      <c r="ARZ187" s="31"/>
      <c r="ASA187" s="31"/>
      <c r="ASB187" s="31"/>
      <c r="ASC187" s="31"/>
      <c r="ASD187" s="31"/>
      <c r="ASE187" s="31"/>
      <c r="ASF187" s="31"/>
      <c r="ASG187" s="31"/>
      <c r="ASH187" s="31"/>
      <c r="ASI187" s="31"/>
      <c r="ASJ187" s="31"/>
      <c r="ASK187" s="31"/>
      <c r="ASL187" s="31"/>
      <c r="ASM187" s="31"/>
      <c r="ASN187" s="31"/>
      <c r="ASO187" s="31"/>
      <c r="ASP187" s="31"/>
      <c r="ASQ187" s="31"/>
      <c r="ASR187" s="31"/>
      <c r="ASS187" s="31"/>
      <c r="AST187" s="31"/>
      <c r="ASU187" s="31"/>
      <c r="ASV187" s="31"/>
      <c r="ASW187" s="31"/>
      <c r="ASX187" s="31"/>
      <c r="ASY187" s="31"/>
      <c r="ASZ187" s="31"/>
      <c r="ATA187" s="31"/>
      <c r="ATB187" s="31"/>
      <c r="ATC187" s="31"/>
      <c r="ATD187" s="31"/>
      <c r="ATE187" s="31"/>
      <c r="ATF187" s="31"/>
      <c r="ATG187" s="31"/>
      <c r="ATH187" s="31"/>
      <c r="ATI187" s="31"/>
      <c r="ATJ187" s="31"/>
      <c r="ATK187" s="31"/>
      <c r="ATL187" s="31"/>
      <c r="ATM187" s="31"/>
      <c r="ATN187" s="31"/>
      <c r="ATO187" s="31"/>
      <c r="ATP187" s="31"/>
      <c r="ATQ187" s="31"/>
      <c r="ATR187" s="31"/>
      <c r="ATS187" s="31"/>
      <c r="ATT187" s="31"/>
      <c r="ATU187" s="31"/>
      <c r="ATV187" s="31"/>
      <c r="ATW187" s="31"/>
      <c r="ATX187" s="31"/>
      <c r="ATY187" s="31"/>
      <c r="ATZ187" s="31"/>
      <c r="AUA187" s="31"/>
      <c r="AUB187" s="31"/>
      <c r="AUC187" s="31"/>
      <c r="AUD187" s="31"/>
      <c r="AUE187" s="31"/>
      <c r="AUF187" s="31"/>
      <c r="AUG187" s="31"/>
      <c r="AUH187" s="31"/>
      <c r="AUI187" s="31"/>
      <c r="AUJ187" s="31"/>
      <c r="AUK187" s="31"/>
      <c r="AUL187" s="31"/>
      <c r="AUM187" s="31"/>
      <c r="AUN187" s="31"/>
      <c r="AUO187" s="31"/>
      <c r="AUP187" s="31"/>
      <c r="AUQ187" s="31"/>
      <c r="AUR187" s="31"/>
      <c r="AUS187" s="31"/>
      <c r="AUT187" s="31"/>
      <c r="AUU187" s="31"/>
      <c r="AUV187" s="31"/>
      <c r="AUW187" s="31"/>
      <c r="AUX187" s="31"/>
      <c r="AUY187" s="31"/>
      <c r="AUZ187" s="31"/>
      <c r="AVA187" s="31"/>
      <c r="AVB187" s="31"/>
      <c r="AVC187" s="31"/>
      <c r="AVD187" s="31"/>
      <c r="AVE187" s="31"/>
      <c r="AVF187" s="31"/>
      <c r="AVG187" s="31"/>
      <c r="AVH187" s="31"/>
      <c r="AVI187" s="31"/>
      <c r="AVJ187" s="31"/>
      <c r="AVK187" s="31"/>
      <c r="AVL187" s="31"/>
      <c r="AVM187" s="31"/>
      <c r="AVN187" s="31"/>
      <c r="AVO187" s="31"/>
      <c r="AVP187" s="31"/>
      <c r="AVQ187" s="31"/>
      <c r="AVR187" s="31"/>
      <c r="AVS187" s="31"/>
      <c r="AVT187" s="31"/>
      <c r="AVU187" s="31"/>
      <c r="AVV187" s="31"/>
      <c r="AVW187" s="31"/>
      <c r="AVX187" s="31"/>
      <c r="AVY187" s="31"/>
      <c r="AVZ187" s="31"/>
      <c r="AWA187" s="31"/>
      <c r="AWB187" s="31"/>
      <c r="AWC187" s="31"/>
      <c r="AWD187" s="31"/>
      <c r="AWE187" s="31"/>
      <c r="AWF187" s="31"/>
      <c r="AWG187" s="31"/>
      <c r="AWH187" s="31"/>
      <c r="AWI187" s="31"/>
      <c r="AWJ187" s="31"/>
      <c r="AWK187" s="31"/>
      <c r="AWL187" s="31"/>
      <c r="AWM187" s="31"/>
      <c r="AWN187" s="31"/>
      <c r="AWO187" s="31"/>
      <c r="AWP187" s="31"/>
      <c r="AWQ187" s="31"/>
      <c r="AWR187" s="31"/>
      <c r="AWS187" s="31"/>
      <c r="AWT187" s="31"/>
      <c r="AWU187" s="31"/>
      <c r="AWV187" s="31"/>
      <c r="AWW187" s="31"/>
      <c r="AWX187" s="31"/>
      <c r="AWY187" s="31"/>
      <c r="AWZ187" s="31"/>
      <c r="AXA187" s="31"/>
      <c r="AXB187" s="31"/>
      <c r="AXC187" s="31"/>
      <c r="AXD187" s="31"/>
      <c r="AXE187" s="31"/>
      <c r="AXF187" s="31"/>
      <c r="AXG187" s="31"/>
      <c r="AXH187" s="31"/>
      <c r="AXI187" s="31"/>
      <c r="AXJ187" s="31"/>
      <c r="AXK187" s="31"/>
      <c r="AXL187" s="31"/>
      <c r="AXM187" s="31"/>
      <c r="AXN187" s="31"/>
      <c r="AXO187" s="31"/>
      <c r="AXP187" s="31"/>
      <c r="AXQ187" s="31"/>
      <c r="AXR187" s="31"/>
      <c r="AXS187" s="31"/>
      <c r="AXT187" s="31"/>
      <c r="AXU187" s="31"/>
      <c r="AXV187" s="31"/>
      <c r="AXW187" s="31"/>
      <c r="AXX187" s="31"/>
      <c r="AXY187" s="31"/>
      <c r="AXZ187" s="31"/>
      <c r="AYA187" s="31"/>
      <c r="AYB187" s="31"/>
      <c r="AYC187" s="31"/>
      <c r="AYD187" s="31"/>
      <c r="AYE187" s="31"/>
      <c r="AYF187" s="31"/>
      <c r="AYG187" s="31"/>
      <c r="AYH187" s="31"/>
      <c r="AYI187" s="31"/>
      <c r="AYJ187" s="31"/>
      <c r="AYK187" s="31"/>
      <c r="AYL187" s="31"/>
      <c r="AYM187" s="31"/>
      <c r="AYN187" s="31"/>
      <c r="AYO187" s="31"/>
      <c r="AYP187" s="31"/>
      <c r="AYQ187" s="31"/>
      <c r="AYR187" s="31"/>
      <c r="AYS187" s="31"/>
      <c r="AYT187" s="31"/>
      <c r="AYU187" s="31"/>
      <c r="AYV187" s="31"/>
      <c r="AYW187" s="31"/>
      <c r="AYX187" s="31"/>
      <c r="AYY187" s="31"/>
      <c r="AYZ187" s="31"/>
      <c r="AZA187" s="31"/>
      <c r="AZB187" s="31"/>
      <c r="AZC187" s="31"/>
      <c r="AZD187" s="31"/>
      <c r="AZE187" s="31"/>
      <c r="AZF187" s="31"/>
      <c r="AZG187" s="31"/>
      <c r="AZH187" s="31"/>
      <c r="AZI187" s="31"/>
      <c r="AZJ187" s="31"/>
      <c r="AZK187" s="31"/>
      <c r="AZL187" s="31"/>
      <c r="AZM187" s="31"/>
      <c r="AZN187" s="31"/>
      <c r="AZO187" s="31"/>
      <c r="AZP187" s="31"/>
      <c r="AZQ187" s="31"/>
      <c r="AZR187" s="31"/>
      <c r="AZS187" s="31"/>
      <c r="AZT187" s="31"/>
      <c r="AZU187" s="31"/>
      <c r="AZV187" s="31"/>
      <c r="AZW187" s="31"/>
      <c r="AZX187" s="31"/>
      <c r="AZY187" s="31"/>
      <c r="AZZ187" s="31"/>
      <c r="BAA187" s="31"/>
      <c r="BAB187" s="31"/>
      <c r="BAC187" s="31"/>
      <c r="BAD187" s="31"/>
      <c r="BAE187" s="31"/>
      <c r="BAF187" s="31"/>
      <c r="BAG187" s="31"/>
      <c r="BAH187" s="31"/>
      <c r="BAI187" s="31"/>
      <c r="BAJ187" s="31"/>
      <c r="BAK187" s="31"/>
      <c r="BAL187" s="31"/>
      <c r="BAM187" s="31"/>
      <c r="BAN187" s="31"/>
      <c r="BAO187" s="31"/>
      <c r="BAP187" s="31"/>
      <c r="BAQ187" s="31"/>
      <c r="BAR187" s="31"/>
      <c r="BAS187" s="31"/>
      <c r="BAT187" s="31"/>
      <c r="BAU187" s="31"/>
      <c r="BAV187" s="31"/>
      <c r="BAW187" s="31"/>
      <c r="BAX187" s="31"/>
      <c r="BAY187" s="31"/>
      <c r="BAZ187" s="31"/>
      <c r="BBA187" s="31"/>
      <c r="BBB187" s="31"/>
      <c r="BBC187" s="31"/>
      <c r="BBD187" s="31"/>
      <c r="BBE187" s="31"/>
      <c r="BBF187" s="31"/>
      <c r="BBG187" s="31"/>
      <c r="BBH187" s="31"/>
      <c r="BBI187" s="31"/>
      <c r="BBJ187" s="31"/>
      <c r="BBK187" s="31"/>
      <c r="BBL187" s="31"/>
      <c r="BBM187" s="31"/>
      <c r="BBN187" s="31"/>
      <c r="BBO187" s="31"/>
      <c r="BBP187" s="31"/>
      <c r="BBQ187" s="31"/>
      <c r="BBR187" s="31"/>
      <c r="BBS187" s="31"/>
      <c r="BBT187" s="31"/>
      <c r="BBU187" s="31"/>
      <c r="BBV187" s="31"/>
      <c r="BBW187" s="31"/>
      <c r="BBX187" s="31"/>
      <c r="BBY187" s="31"/>
      <c r="BBZ187" s="31"/>
      <c r="BCA187" s="31"/>
      <c r="BCB187" s="31"/>
      <c r="BCC187" s="31"/>
      <c r="BCD187" s="31"/>
      <c r="BCE187" s="31"/>
      <c r="BCF187" s="31"/>
      <c r="BCG187" s="31"/>
      <c r="BCH187" s="31"/>
      <c r="BCI187" s="31"/>
      <c r="BCJ187" s="31"/>
      <c r="BCK187" s="31"/>
      <c r="BCL187" s="31"/>
      <c r="BCM187" s="31"/>
      <c r="BCN187" s="31"/>
      <c r="BCO187" s="31"/>
      <c r="BCP187" s="31"/>
      <c r="BCQ187" s="31"/>
      <c r="BCR187" s="31"/>
      <c r="BCS187" s="31"/>
      <c r="BCT187" s="31"/>
      <c r="BCU187" s="31"/>
      <c r="BCV187" s="31"/>
      <c r="BCW187" s="31"/>
      <c r="BCX187" s="31"/>
      <c r="BCY187" s="31"/>
      <c r="BCZ187" s="31"/>
      <c r="BDA187" s="31"/>
      <c r="BDB187" s="31"/>
      <c r="BDC187" s="31"/>
      <c r="BDD187" s="31"/>
      <c r="BDE187" s="31"/>
      <c r="BDF187" s="31"/>
      <c r="BDG187" s="31"/>
      <c r="BDH187" s="31"/>
      <c r="BDI187" s="31"/>
      <c r="BDJ187" s="31"/>
      <c r="BDK187" s="31"/>
      <c r="BDL187" s="31"/>
      <c r="BDM187" s="31"/>
      <c r="BDN187" s="31"/>
      <c r="BDO187" s="31"/>
      <c r="BDP187" s="31"/>
      <c r="BDQ187" s="31"/>
      <c r="BDR187" s="31"/>
      <c r="BDS187" s="31"/>
      <c r="BDT187" s="31"/>
      <c r="BDU187" s="31"/>
      <c r="BDV187" s="31"/>
      <c r="BDW187" s="31"/>
      <c r="BDX187" s="31"/>
      <c r="BDY187" s="31"/>
      <c r="BDZ187" s="31"/>
      <c r="BEA187" s="31"/>
      <c r="BEB187" s="31"/>
      <c r="BEC187" s="31"/>
      <c r="BED187" s="31"/>
      <c r="BEE187" s="31"/>
      <c r="BEF187" s="31"/>
      <c r="BEG187" s="31"/>
      <c r="BEH187" s="31"/>
      <c r="BEI187" s="31"/>
      <c r="BEJ187" s="31"/>
      <c r="BEK187" s="31"/>
      <c r="BEL187" s="31"/>
      <c r="BEM187" s="31"/>
      <c r="BEN187" s="31"/>
      <c r="BEO187" s="31"/>
      <c r="BEP187" s="31"/>
      <c r="BEQ187" s="31"/>
      <c r="BER187" s="31"/>
      <c r="BES187" s="31"/>
      <c r="BET187" s="31"/>
      <c r="BEU187" s="31"/>
      <c r="BEV187" s="31"/>
      <c r="BEW187" s="31"/>
      <c r="BEX187" s="31"/>
      <c r="BEY187" s="31"/>
      <c r="BEZ187" s="31"/>
      <c r="BFA187" s="31"/>
      <c r="BFB187" s="31"/>
      <c r="BFC187" s="31"/>
      <c r="BFD187" s="31"/>
      <c r="BFE187" s="31"/>
      <c r="BFF187" s="31"/>
      <c r="BFG187" s="31"/>
      <c r="BFH187" s="31"/>
      <c r="BFI187" s="31"/>
      <c r="BFJ187" s="31"/>
      <c r="BFK187" s="31"/>
      <c r="BFL187" s="31"/>
      <c r="BFM187" s="31"/>
      <c r="BFN187" s="31"/>
      <c r="BFO187" s="31"/>
      <c r="BFP187" s="31"/>
      <c r="BFQ187" s="31"/>
      <c r="BFR187" s="31"/>
      <c r="BFS187" s="31"/>
      <c r="BFT187" s="31"/>
      <c r="BFU187" s="31"/>
      <c r="BFV187" s="31"/>
      <c r="BFW187" s="31"/>
      <c r="BFX187" s="31"/>
      <c r="BFY187" s="31"/>
      <c r="BFZ187" s="31"/>
      <c r="BGA187" s="31"/>
      <c r="BGB187" s="31"/>
      <c r="BGC187" s="31"/>
      <c r="BGD187" s="31"/>
      <c r="BGE187" s="31"/>
      <c r="BGF187" s="31"/>
      <c r="BGG187" s="31"/>
      <c r="BGH187" s="31"/>
      <c r="BGI187" s="31"/>
      <c r="BGJ187" s="31"/>
      <c r="BGK187" s="31"/>
      <c r="BGL187" s="31"/>
      <c r="BGM187" s="31"/>
      <c r="BGN187" s="31"/>
      <c r="BGO187" s="31"/>
      <c r="BGP187" s="31"/>
      <c r="BGQ187" s="31"/>
      <c r="BGR187" s="31"/>
      <c r="BGS187" s="31"/>
      <c r="BGT187" s="31"/>
      <c r="BGU187" s="31"/>
      <c r="BGV187" s="31"/>
      <c r="BGW187" s="31"/>
      <c r="BGX187" s="31"/>
      <c r="BGY187" s="31"/>
      <c r="BGZ187" s="31"/>
      <c r="BHA187" s="31"/>
      <c r="BHB187" s="31"/>
      <c r="BHC187" s="31"/>
      <c r="BHD187" s="31"/>
      <c r="BHE187" s="31"/>
      <c r="BHF187" s="31"/>
      <c r="BHG187" s="31"/>
      <c r="BHH187" s="31"/>
      <c r="BHI187" s="31"/>
      <c r="BHJ187" s="31"/>
      <c r="BHK187" s="31"/>
      <c r="BHL187" s="31"/>
      <c r="BHM187" s="31"/>
      <c r="BHN187" s="31"/>
      <c r="BHO187" s="31"/>
      <c r="BHP187" s="31"/>
      <c r="BHQ187" s="31"/>
      <c r="BHR187" s="31"/>
      <c r="BHS187" s="31"/>
      <c r="BHT187" s="31"/>
      <c r="BHU187" s="31"/>
      <c r="BHV187" s="31"/>
      <c r="BHW187" s="31"/>
      <c r="BHX187" s="31"/>
      <c r="BHY187" s="31"/>
      <c r="BHZ187" s="31"/>
      <c r="BIA187" s="31"/>
      <c r="BIB187" s="31"/>
      <c r="BIC187" s="31"/>
      <c r="BID187" s="31"/>
      <c r="BIE187" s="31"/>
      <c r="BIF187" s="31"/>
      <c r="BIG187" s="31"/>
      <c r="BIH187" s="31"/>
      <c r="BII187" s="31"/>
      <c r="BIJ187" s="31"/>
      <c r="BIK187" s="31"/>
      <c r="BIL187" s="31"/>
      <c r="BIM187" s="31"/>
      <c r="BIN187" s="31"/>
      <c r="BIO187" s="31"/>
      <c r="BIP187" s="31"/>
      <c r="BIQ187" s="31"/>
      <c r="BIR187" s="31"/>
      <c r="BIS187" s="31"/>
      <c r="BIT187" s="31"/>
      <c r="BIU187" s="31"/>
      <c r="BIV187" s="31"/>
      <c r="BIW187" s="31"/>
      <c r="BIX187" s="31"/>
      <c r="BIY187" s="31"/>
      <c r="BIZ187" s="31"/>
      <c r="BJA187" s="31"/>
      <c r="BJB187" s="31"/>
      <c r="BJC187" s="31"/>
      <c r="BJD187" s="31"/>
      <c r="BJE187" s="31"/>
      <c r="BJF187" s="31"/>
      <c r="BJG187" s="31"/>
      <c r="BJH187" s="31"/>
      <c r="BJI187" s="31"/>
      <c r="BJJ187" s="31"/>
      <c r="BJK187" s="31"/>
      <c r="BJL187" s="31"/>
      <c r="BJM187" s="31"/>
      <c r="BJN187" s="31"/>
      <c r="BJO187" s="31"/>
      <c r="BJP187" s="31"/>
      <c r="BJQ187" s="31"/>
      <c r="BJR187" s="31"/>
      <c r="BJS187" s="31"/>
      <c r="BJT187" s="31"/>
      <c r="BJU187" s="31"/>
      <c r="BJV187" s="31"/>
      <c r="BJW187" s="31"/>
      <c r="BJX187" s="31"/>
      <c r="BJY187" s="31"/>
      <c r="BJZ187" s="31"/>
      <c r="BKA187" s="31"/>
      <c r="BKB187" s="31"/>
      <c r="BKC187" s="31"/>
      <c r="BKD187" s="31"/>
      <c r="BKE187" s="31"/>
      <c r="BKF187" s="31"/>
      <c r="BKG187" s="31"/>
      <c r="BKH187" s="31"/>
      <c r="BKI187" s="31"/>
      <c r="BKJ187" s="31"/>
      <c r="BKK187" s="31"/>
      <c r="BKL187" s="31"/>
      <c r="BKM187" s="31"/>
      <c r="BKN187" s="31"/>
      <c r="BKO187" s="31"/>
      <c r="BKP187" s="31"/>
      <c r="BKQ187" s="31"/>
      <c r="BKR187" s="31"/>
      <c r="BKS187" s="31"/>
      <c r="BKT187" s="31"/>
      <c r="BKU187" s="31"/>
      <c r="BKV187" s="31"/>
      <c r="BKW187" s="31"/>
      <c r="BKX187" s="31"/>
      <c r="BKY187" s="31"/>
      <c r="BKZ187" s="31"/>
      <c r="BLA187" s="31"/>
      <c r="BLB187" s="31"/>
      <c r="BLC187" s="31"/>
      <c r="BLD187" s="31"/>
      <c r="BLE187" s="31"/>
      <c r="BLF187" s="31"/>
      <c r="BLG187" s="31"/>
      <c r="BLH187" s="31"/>
      <c r="BLI187" s="31"/>
      <c r="BLJ187" s="31"/>
      <c r="BLK187" s="31"/>
      <c r="BLL187" s="31"/>
      <c r="BLM187" s="31"/>
      <c r="BLN187" s="31"/>
      <c r="BLO187" s="31"/>
      <c r="BLP187" s="31"/>
      <c r="BLQ187" s="31"/>
      <c r="BLR187" s="31"/>
      <c r="BLS187" s="31"/>
      <c r="BLT187" s="31"/>
      <c r="BLU187" s="31"/>
      <c r="BLV187" s="31"/>
      <c r="BLW187" s="31"/>
      <c r="BLX187" s="31"/>
      <c r="BLY187" s="31"/>
      <c r="BLZ187" s="31"/>
      <c r="BMA187" s="31"/>
      <c r="BMB187" s="31"/>
      <c r="BMC187" s="31"/>
      <c r="BMD187" s="31"/>
      <c r="BME187" s="31"/>
      <c r="BMF187" s="31"/>
      <c r="BMG187" s="31"/>
      <c r="BMH187" s="31"/>
      <c r="BMI187" s="31"/>
      <c r="BMJ187" s="31"/>
      <c r="BMK187" s="31"/>
      <c r="BML187" s="31"/>
      <c r="BMM187" s="31"/>
      <c r="BMN187" s="31"/>
      <c r="BMO187" s="31"/>
      <c r="BMP187" s="31"/>
      <c r="BMQ187" s="31"/>
      <c r="BMR187" s="31"/>
      <c r="BMS187" s="31"/>
      <c r="BMT187" s="31"/>
      <c r="BMU187" s="31"/>
      <c r="BMV187" s="31"/>
      <c r="BMW187" s="31"/>
      <c r="BMX187" s="31"/>
      <c r="BMY187" s="31"/>
      <c r="BMZ187" s="31"/>
      <c r="BNA187" s="31"/>
      <c r="BNB187" s="31"/>
      <c r="BNC187" s="31"/>
      <c r="BND187" s="31"/>
      <c r="BNE187" s="31"/>
      <c r="BNF187" s="31"/>
      <c r="BNG187" s="31"/>
      <c r="BNH187" s="31"/>
      <c r="BNI187" s="31"/>
      <c r="BNJ187" s="31"/>
      <c r="BNK187" s="31"/>
      <c r="BNL187" s="31"/>
      <c r="BNM187" s="31"/>
      <c r="BNN187" s="31"/>
      <c r="BNO187" s="31"/>
      <c r="BNP187" s="31"/>
      <c r="BNQ187" s="31"/>
      <c r="BNR187" s="31"/>
      <c r="BNS187" s="31"/>
      <c r="BNT187" s="31"/>
      <c r="BNU187" s="31"/>
      <c r="BNV187" s="31"/>
      <c r="BNW187" s="31"/>
      <c r="BNX187" s="31"/>
      <c r="BNY187" s="31"/>
      <c r="BNZ187" s="31"/>
      <c r="BOA187" s="31"/>
      <c r="BOB187" s="31"/>
      <c r="BOC187" s="31"/>
      <c r="BOD187" s="31"/>
      <c r="BOE187" s="31"/>
      <c r="BOF187" s="31"/>
      <c r="BOG187" s="31"/>
      <c r="BOH187" s="31"/>
      <c r="BOI187" s="31"/>
      <c r="BOJ187" s="31"/>
      <c r="BOK187" s="31"/>
      <c r="BOL187" s="31"/>
      <c r="BOM187" s="31"/>
      <c r="BON187" s="31"/>
      <c r="BOO187" s="31"/>
      <c r="BOP187" s="31"/>
      <c r="BOQ187" s="31"/>
      <c r="BOR187" s="31"/>
      <c r="BOS187" s="31"/>
      <c r="BOT187" s="31"/>
      <c r="BOU187" s="31"/>
      <c r="BOV187" s="31"/>
      <c r="BOW187" s="31"/>
      <c r="BOX187" s="31"/>
      <c r="BOY187" s="31"/>
      <c r="BOZ187" s="31"/>
      <c r="BPA187" s="31"/>
      <c r="BPB187" s="31"/>
      <c r="BPC187" s="31"/>
      <c r="BPD187" s="31"/>
      <c r="BPE187" s="31"/>
      <c r="BPF187" s="31"/>
      <c r="BPG187" s="31"/>
      <c r="BPH187" s="31"/>
      <c r="BPI187" s="31"/>
      <c r="BPJ187" s="31"/>
      <c r="BPK187" s="31"/>
      <c r="BPL187" s="31"/>
      <c r="BPM187" s="31"/>
      <c r="BPN187" s="31"/>
      <c r="BPO187" s="31"/>
      <c r="BPP187" s="31"/>
      <c r="BPQ187" s="31"/>
      <c r="BPR187" s="31"/>
      <c r="BPS187" s="31"/>
      <c r="BPT187" s="31"/>
      <c r="BPU187" s="31"/>
      <c r="BPV187" s="31"/>
      <c r="BPW187" s="31"/>
      <c r="BPX187" s="31"/>
      <c r="BPY187" s="31"/>
      <c r="BPZ187" s="31"/>
      <c r="BQA187" s="31"/>
      <c r="BQB187" s="31"/>
      <c r="BQC187" s="31"/>
      <c r="BQD187" s="31"/>
      <c r="BQE187" s="31"/>
      <c r="BQF187" s="31"/>
      <c r="BQG187" s="31"/>
      <c r="BQH187" s="31"/>
      <c r="BQI187" s="31"/>
      <c r="BQJ187" s="31"/>
      <c r="BQK187" s="31"/>
      <c r="BQL187" s="31"/>
      <c r="BQM187" s="31"/>
      <c r="BQN187" s="31"/>
      <c r="BQO187" s="31"/>
      <c r="BQP187" s="31"/>
      <c r="BQQ187" s="31"/>
      <c r="BQR187" s="31"/>
      <c r="BQS187" s="31"/>
      <c r="BQT187" s="31"/>
      <c r="BQU187" s="31"/>
      <c r="BQV187" s="31"/>
      <c r="BQW187" s="31"/>
      <c r="BQX187" s="31"/>
      <c r="BQY187" s="31"/>
      <c r="BQZ187" s="31"/>
      <c r="BRA187" s="31"/>
      <c r="BRB187" s="31"/>
      <c r="BRC187" s="31"/>
      <c r="BRD187" s="31"/>
      <c r="BRE187" s="31"/>
      <c r="BRF187" s="31"/>
      <c r="BRG187" s="31"/>
      <c r="BRH187" s="31"/>
      <c r="BRI187" s="31"/>
      <c r="BRJ187" s="31"/>
      <c r="BRK187" s="31"/>
      <c r="BRL187" s="31"/>
      <c r="BRM187" s="31"/>
      <c r="BRN187" s="31"/>
      <c r="BRO187" s="31"/>
      <c r="BRP187" s="31"/>
      <c r="BRQ187" s="31"/>
      <c r="BRR187" s="31"/>
      <c r="BRS187" s="31"/>
      <c r="BRT187" s="31"/>
      <c r="BRU187" s="31"/>
      <c r="BRV187" s="31"/>
      <c r="BRW187" s="31"/>
      <c r="BRX187" s="31"/>
      <c r="BRY187" s="31"/>
      <c r="BRZ187" s="31"/>
      <c r="BSA187" s="31"/>
      <c r="BSB187" s="31"/>
      <c r="BSC187" s="31"/>
      <c r="BSD187" s="31"/>
      <c r="BSE187" s="31"/>
      <c r="BSF187" s="31"/>
      <c r="BSG187" s="31"/>
      <c r="BSH187" s="31"/>
      <c r="BSI187" s="31"/>
      <c r="BSJ187" s="31"/>
      <c r="BSK187" s="31"/>
      <c r="BSL187" s="31"/>
      <c r="BSM187" s="31"/>
      <c r="BSN187" s="31"/>
      <c r="BSO187" s="31"/>
      <c r="BSP187" s="31"/>
      <c r="BSQ187" s="31"/>
      <c r="BSR187" s="31"/>
      <c r="BSS187" s="31"/>
      <c r="BST187" s="31"/>
      <c r="BSU187" s="31"/>
      <c r="BSV187" s="31"/>
      <c r="BSW187" s="31"/>
      <c r="BSX187" s="31"/>
      <c r="BSY187" s="31"/>
      <c r="BSZ187" s="31"/>
      <c r="BTA187" s="31"/>
      <c r="BTB187" s="31"/>
      <c r="BTC187" s="31"/>
      <c r="BTD187" s="31"/>
      <c r="BTE187" s="31"/>
      <c r="BTF187" s="31"/>
      <c r="BTG187" s="31"/>
      <c r="BTH187" s="31"/>
      <c r="BTI187" s="31"/>
      <c r="BTJ187" s="31"/>
      <c r="BTK187" s="31"/>
      <c r="BTL187" s="31"/>
      <c r="BTM187" s="31"/>
      <c r="BTN187" s="31"/>
      <c r="BTO187" s="31"/>
      <c r="BTP187" s="31"/>
      <c r="BTQ187" s="31"/>
      <c r="BTR187" s="31"/>
      <c r="BTS187" s="31"/>
      <c r="BTT187" s="31"/>
      <c r="BTU187" s="31"/>
      <c r="BTV187" s="31"/>
      <c r="BTW187" s="31"/>
      <c r="BTX187" s="31"/>
      <c r="BTY187" s="31"/>
      <c r="BTZ187" s="31"/>
      <c r="BUA187" s="31"/>
      <c r="BUB187" s="31"/>
      <c r="BUC187" s="31"/>
      <c r="BUD187" s="31"/>
      <c r="BUE187" s="31"/>
      <c r="BUF187" s="31"/>
      <c r="BUG187" s="31"/>
      <c r="BUH187" s="31"/>
      <c r="BUI187" s="31"/>
      <c r="BUJ187" s="31"/>
      <c r="BUK187" s="31"/>
      <c r="BUL187" s="31"/>
      <c r="BUM187" s="31"/>
      <c r="BUN187" s="31"/>
      <c r="BUO187" s="31"/>
      <c r="BUP187" s="31"/>
      <c r="BUQ187" s="31"/>
      <c r="BUR187" s="31"/>
      <c r="BUS187" s="31"/>
      <c r="BUT187" s="31"/>
      <c r="BUU187" s="31"/>
      <c r="BUV187" s="31"/>
      <c r="BUW187" s="31"/>
      <c r="BUX187" s="31"/>
      <c r="BUY187" s="31"/>
      <c r="BUZ187" s="31"/>
      <c r="BVA187" s="31"/>
      <c r="BVB187" s="31"/>
      <c r="BVC187" s="31"/>
      <c r="BVD187" s="31"/>
      <c r="BVE187" s="31"/>
      <c r="BVF187" s="31"/>
      <c r="BVG187" s="31"/>
      <c r="BVH187" s="31"/>
      <c r="BVI187" s="31"/>
      <c r="BVJ187" s="31"/>
      <c r="BVK187" s="31"/>
      <c r="BVL187" s="31"/>
      <c r="BVM187" s="31"/>
      <c r="BVN187" s="31"/>
      <c r="BVO187" s="31"/>
      <c r="BVP187" s="31"/>
      <c r="BVQ187" s="31"/>
      <c r="BVR187" s="31"/>
      <c r="BVS187" s="31"/>
      <c r="BVT187" s="31"/>
      <c r="BVU187" s="31"/>
      <c r="BVV187" s="31"/>
      <c r="BVW187" s="31"/>
      <c r="BVX187" s="31"/>
      <c r="BVY187" s="31"/>
      <c r="BVZ187" s="31"/>
      <c r="BWA187" s="31"/>
      <c r="BWB187" s="31"/>
      <c r="BWC187" s="31"/>
      <c r="BWD187" s="31"/>
      <c r="BWE187" s="31"/>
      <c r="BWF187" s="31"/>
      <c r="BWG187" s="31"/>
      <c r="BWH187" s="31"/>
      <c r="BWI187" s="31"/>
      <c r="BWJ187" s="31"/>
      <c r="BWK187" s="31"/>
      <c r="BWL187" s="31"/>
      <c r="BWM187" s="31"/>
      <c r="BWN187" s="31"/>
      <c r="BWO187" s="31"/>
      <c r="BWP187" s="31"/>
      <c r="BWQ187" s="31"/>
      <c r="BWR187" s="31"/>
      <c r="BWS187" s="31"/>
      <c r="BWT187" s="31"/>
      <c r="BWU187" s="31"/>
      <c r="BWV187" s="31"/>
      <c r="BWW187" s="31"/>
      <c r="BWX187" s="31"/>
      <c r="BWY187" s="31"/>
      <c r="BWZ187" s="31"/>
      <c r="BXA187" s="31"/>
      <c r="BXB187" s="31"/>
      <c r="BXC187" s="31"/>
      <c r="BXD187" s="31"/>
      <c r="BXE187" s="31"/>
      <c r="BXF187" s="31"/>
      <c r="BXG187" s="31"/>
      <c r="BXH187" s="31"/>
      <c r="BXI187" s="31"/>
      <c r="BXJ187" s="31"/>
      <c r="BXK187" s="31"/>
      <c r="BXL187" s="31"/>
      <c r="BXM187" s="31"/>
      <c r="BXN187" s="31"/>
      <c r="BXO187" s="31"/>
      <c r="BXP187" s="31"/>
      <c r="BXQ187" s="31"/>
      <c r="BXR187" s="31"/>
      <c r="BXS187" s="31"/>
      <c r="BXT187" s="31"/>
      <c r="BXU187" s="31"/>
      <c r="BXV187" s="31"/>
      <c r="BXW187" s="31"/>
      <c r="BXX187" s="31"/>
      <c r="BXY187" s="31"/>
      <c r="BXZ187" s="31"/>
      <c r="BYA187" s="31"/>
      <c r="BYB187" s="31"/>
      <c r="BYC187" s="31"/>
      <c r="BYD187" s="31"/>
      <c r="BYE187" s="31"/>
      <c r="BYF187" s="31"/>
      <c r="BYG187" s="31"/>
      <c r="BYH187" s="31"/>
      <c r="BYI187" s="31"/>
      <c r="BYJ187" s="31"/>
      <c r="BYK187" s="31"/>
      <c r="BYL187" s="31"/>
      <c r="BYM187" s="31"/>
      <c r="BYN187" s="31"/>
      <c r="BYO187" s="31"/>
      <c r="BYP187" s="31"/>
      <c r="BYQ187" s="31"/>
      <c r="BYR187" s="31"/>
      <c r="BYS187" s="31"/>
      <c r="BYT187" s="31"/>
      <c r="BYU187" s="31"/>
      <c r="BYV187" s="31"/>
      <c r="BYW187" s="31"/>
      <c r="BYX187" s="31"/>
      <c r="BYY187" s="31"/>
      <c r="BYZ187" s="31"/>
      <c r="BZA187" s="31"/>
      <c r="BZB187" s="31"/>
      <c r="BZC187" s="31"/>
      <c r="BZD187" s="31"/>
      <c r="BZE187" s="31"/>
      <c r="BZF187" s="31"/>
      <c r="BZG187" s="31"/>
      <c r="BZH187" s="31"/>
      <c r="BZI187" s="31"/>
      <c r="BZJ187" s="31"/>
      <c r="BZK187" s="31"/>
      <c r="BZL187" s="31"/>
      <c r="BZM187" s="31"/>
      <c r="BZN187" s="31"/>
      <c r="BZO187" s="31"/>
      <c r="BZP187" s="31"/>
      <c r="BZQ187" s="31"/>
      <c r="BZR187" s="31"/>
      <c r="BZS187" s="31"/>
      <c r="BZT187" s="31"/>
      <c r="BZU187" s="31"/>
      <c r="BZV187" s="31"/>
      <c r="BZW187" s="31"/>
      <c r="BZX187" s="31"/>
      <c r="BZY187" s="31"/>
      <c r="BZZ187" s="31"/>
      <c r="CAA187" s="31"/>
      <c r="CAB187" s="31"/>
      <c r="CAC187" s="31"/>
      <c r="CAD187" s="31"/>
      <c r="CAE187" s="31"/>
      <c r="CAF187" s="31"/>
      <c r="CAG187" s="31"/>
      <c r="CAH187" s="31"/>
      <c r="CAI187" s="31"/>
      <c r="CAJ187" s="31"/>
      <c r="CAK187" s="31"/>
      <c r="CAL187" s="31"/>
      <c r="CAM187" s="31"/>
      <c r="CAN187" s="31"/>
      <c r="CAO187" s="31"/>
      <c r="CAP187" s="31"/>
      <c r="CAQ187" s="31"/>
      <c r="CAR187" s="31"/>
      <c r="CAS187" s="31"/>
      <c r="CAT187" s="31"/>
      <c r="CAU187" s="31"/>
      <c r="CAV187" s="31"/>
      <c r="CAW187" s="31"/>
      <c r="CAX187" s="31"/>
      <c r="CAY187" s="31"/>
      <c r="CAZ187" s="31"/>
      <c r="CBA187" s="31"/>
      <c r="CBB187" s="31"/>
      <c r="CBC187" s="31"/>
      <c r="CBD187" s="31"/>
      <c r="CBE187" s="31"/>
      <c r="CBF187" s="31"/>
      <c r="CBG187" s="31"/>
      <c r="CBH187" s="31"/>
      <c r="CBI187" s="31"/>
      <c r="CBJ187" s="31"/>
      <c r="CBK187" s="31"/>
      <c r="CBL187" s="31"/>
      <c r="CBM187" s="31"/>
      <c r="CBN187" s="31"/>
      <c r="CBO187" s="31"/>
      <c r="CBP187" s="31"/>
      <c r="CBQ187" s="31"/>
      <c r="CBR187" s="31"/>
      <c r="CBS187" s="31"/>
      <c r="CBT187" s="31"/>
      <c r="CBU187" s="31"/>
      <c r="CBV187" s="31"/>
      <c r="CBW187" s="31"/>
      <c r="CBX187" s="31"/>
      <c r="CBY187" s="31"/>
      <c r="CBZ187" s="31"/>
      <c r="CCA187" s="31"/>
      <c r="CCB187" s="31"/>
      <c r="CCC187" s="31"/>
      <c r="CCD187" s="31"/>
      <c r="CCE187" s="31"/>
      <c r="CCF187" s="31"/>
      <c r="CCG187" s="31"/>
      <c r="CCH187" s="31"/>
      <c r="CCI187" s="31"/>
      <c r="CCJ187" s="31"/>
      <c r="CCK187" s="31"/>
      <c r="CCL187" s="31"/>
      <c r="CCM187" s="31"/>
      <c r="CCN187" s="31"/>
      <c r="CCO187" s="31"/>
      <c r="CCP187" s="31"/>
      <c r="CCQ187" s="31"/>
      <c r="CCR187" s="31"/>
      <c r="CCS187" s="31"/>
      <c r="CCT187" s="31"/>
      <c r="CCU187" s="31"/>
      <c r="CCV187" s="31"/>
      <c r="CCW187" s="31"/>
      <c r="CCX187" s="31"/>
      <c r="CCY187" s="31"/>
      <c r="CCZ187" s="31"/>
      <c r="CDA187" s="31"/>
      <c r="CDB187" s="31"/>
      <c r="CDC187" s="31"/>
      <c r="CDD187" s="31"/>
      <c r="CDE187" s="31"/>
      <c r="CDF187" s="31"/>
      <c r="CDG187" s="31"/>
      <c r="CDH187" s="31"/>
      <c r="CDI187" s="31"/>
      <c r="CDJ187" s="31"/>
      <c r="CDK187" s="31"/>
      <c r="CDL187" s="31"/>
      <c r="CDM187" s="31"/>
      <c r="CDN187" s="31"/>
      <c r="CDO187" s="31"/>
      <c r="CDP187" s="31"/>
      <c r="CDQ187" s="31"/>
      <c r="CDR187" s="31"/>
      <c r="CDS187" s="31"/>
      <c r="CDT187" s="31"/>
      <c r="CDU187" s="31"/>
      <c r="CDV187" s="31"/>
      <c r="CDW187" s="31"/>
      <c r="CDX187" s="31"/>
      <c r="CDY187" s="31"/>
      <c r="CDZ187" s="31"/>
      <c r="CEA187" s="31"/>
      <c r="CEB187" s="31"/>
      <c r="CEC187" s="31"/>
      <c r="CED187" s="31"/>
      <c r="CEE187" s="31"/>
      <c r="CEF187" s="31"/>
      <c r="CEG187" s="31"/>
      <c r="CEH187" s="31"/>
      <c r="CEI187" s="31"/>
      <c r="CEJ187" s="31"/>
      <c r="CEK187" s="31"/>
      <c r="CEL187" s="31"/>
      <c r="CEM187" s="31"/>
      <c r="CEN187" s="31"/>
      <c r="CEO187" s="31"/>
      <c r="CEP187" s="31"/>
      <c r="CEQ187" s="31"/>
      <c r="CER187" s="31"/>
      <c r="CES187" s="31"/>
      <c r="CET187" s="31"/>
      <c r="CEU187" s="31"/>
      <c r="CEV187" s="31"/>
      <c r="CEW187" s="31"/>
      <c r="CEX187" s="31"/>
      <c r="CEY187" s="31"/>
      <c r="CEZ187" s="31"/>
      <c r="CFA187" s="31"/>
      <c r="CFB187" s="31"/>
      <c r="CFC187" s="31"/>
      <c r="CFD187" s="31"/>
      <c r="CFE187" s="31"/>
      <c r="CFF187" s="31"/>
      <c r="CFG187" s="31"/>
      <c r="CFH187" s="31"/>
      <c r="CFI187" s="31"/>
      <c r="CFJ187" s="31"/>
      <c r="CFK187" s="31"/>
      <c r="CFL187" s="31"/>
      <c r="CFM187" s="31"/>
      <c r="CFN187" s="31"/>
      <c r="CFO187" s="31"/>
      <c r="CFP187" s="31"/>
      <c r="CFQ187" s="31"/>
      <c r="CFR187" s="31"/>
      <c r="CFS187" s="31"/>
      <c r="CFT187" s="31"/>
      <c r="CFU187" s="31"/>
      <c r="CFV187" s="31"/>
      <c r="CFW187" s="31"/>
      <c r="CFX187" s="31"/>
      <c r="CFY187" s="31"/>
      <c r="CFZ187" s="31"/>
      <c r="CGA187" s="31"/>
      <c r="CGB187" s="31"/>
      <c r="CGC187" s="31"/>
      <c r="CGD187" s="31"/>
      <c r="CGE187" s="31"/>
      <c r="CGF187" s="31"/>
      <c r="CGG187" s="31"/>
      <c r="CGH187" s="31"/>
      <c r="CGI187" s="31"/>
      <c r="CGJ187" s="31"/>
      <c r="CGK187" s="31"/>
      <c r="CGL187" s="31"/>
      <c r="CGM187" s="31"/>
      <c r="CGN187" s="31"/>
      <c r="CGO187" s="31"/>
      <c r="CGP187" s="31"/>
      <c r="CGQ187" s="31"/>
      <c r="CGR187" s="31"/>
      <c r="CGS187" s="31"/>
      <c r="CGT187" s="31"/>
      <c r="CGU187" s="31"/>
      <c r="CGV187" s="31"/>
      <c r="CGW187" s="31"/>
      <c r="CGX187" s="31"/>
      <c r="CGY187" s="31"/>
      <c r="CGZ187" s="31"/>
      <c r="CHA187" s="31"/>
      <c r="CHB187" s="31"/>
      <c r="CHC187" s="31"/>
      <c r="CHD187" s="31"/>
      <c r="CHE187" s="31"/>
      <c r="CHF187" s="31"/>
      <c r="CHG187" s="31"/>
      <c r="CHH187" s="31"/>
      <c r="CHI187" s="31"/>
      <c r="CHJ187" s="31"/>
      <c r="CHK187" s="31"/>
      <c r="CHL187" s="31"/>
      <c r="CHM187" s="31"/>
      <c r="CHN187" s="31"/>
      <c r="CHO187" s="31"/>
      <c r="CHP187" s="31"/>
      <c r="CHQ187" s="31"/>
      <c r="CHR187" s="31"/>
      <c r="CHS187" s="31"/>
      <c r="CHT187" s="31"/>
      <c r="CHU187" s="31"/>
      <c r="CHV187" s="31"/>
      <c r="CHW187" s="31"/>
      <c r="CHX187" s="31"/>
      <c r="CHY187" s="31"/>
      <c r="CHZ187" s="31"/>
      <c r="CIA187" s="31"/>
      <c r="CIB187" s="31"/>
      <c r="CIC187" s="31"/>
      <c r="CID187" s="31"/>
      <c r="CIE187" s="31"/>
      <c r="CIF187" s="31"/>
      <c r="CIG187" s="31"/>
      <c r="CIH187" s="31"/>
      <c r="CII187" s="31"/>
      <c r="CIJ187" s="31"/>
      <c r="CIK187" s="31"/>
      <c r="CIL187" s="31"/>
      <c r="CIM187" s="31"/>
      <c r="CIN187" s="31"/>
      <c r="CIO187" s="31"/>
      <c r="CIP187" s="31"/>
      <c r="CIQ187" s="31"/>
      <c r="CIR187" s="31"/>
      <c r="CIS187" s="31"/>
      <c r="CIT187" s="31"/>
      <c r="CIU187" s="31"/>
      <c r="CIV187" s="31"/>
      <c r="CIW187" s="31"/>
      <c r="CIX187" s="31"/>
      <c r="CIY187" s="31"/>
      <c r="CIZ187" s="31"/>
      <c r="CJA187" s="31"/>
      <c r="CJB187" s="31"/>
      <c r="CJC187" s="31"/>
      <c r="CJD187" s="31"/>
      <c r="CJE187" s="31"/>
      <c r="CJF187" s="31"/>
      <c r="CJG187" s="31"/>
      <c r="CJH187" s="31"/>
      <c r="CJI187" s="31"/>
      <c r="CJJ187" s="31"/>
      <c r="CJK187" s="31"/>
      <c r="CJL187" s="31"/>
      <c r="CJM187" s="31"/>
      <c r="CJN187" s="31"/>
      <c r="CJO187" s="31"/>
      <c r="CJP187" s="31"/>
      <c r="CJQ187" s="31"/>
      <c r="CJR187" s="31"/>
      <c r="CJS187" s="31"/>
      <c r="CJT187" s="31"/>
      <c r="CJU187" s="31"/>
      <c r="CJV187" s="31"/>
      <c r="CJW187" s="31"/>
      <c r="CJX187" s="31"/>
      <c r="CJY187" s="31"/>
      <c r="CJZ187" s="31"/>
      <c r="CKA187" s="31"/>
      <c r="CKB187" s="31"/>
      <c r="CKC187" s="31"/>
      <c r="CKD187" s="31"/>
      <c r="CKE187" s="31"/>
      <c r="CKF187" s="31"/>
      <c r="CKG187" s="31"/>
      <c r="CKH187" s="31"/>
      <c r="CKI187" s="31"/>
      <c r="CKJ187" s="31"/>
      <c r="CKK187" s="31"/>
      <c r="CKL187" s="31"/>
      <c r="CKM187" s="31"/>
      <c r="CKN187" s="31"/>
      <c r="CKO187" s="31"/>
      <c r="CKP187" s="31"/>
      <c r="CKQ187" s="31"/>
      <c r="CKR187" s="31"/>
      <c r="CKS187" s="31"/>
      <c r="CKT187" s="31"/>
      <c r="CKU187" s="31"/>
      <c r="CKV187" s="31"/>
      <c r="CKW187" s="31"/>
      <c r="CKX187" s="31"/>
      <c r="CKY187" s="31"/>
      <c r="CKZ187" s="31"/>
      <c r="CLA187" s="31"/>
      <c r="CLB187" s="31"/>
      <c r="CLC187" s="31"/>
      <c r="CLD187" s="31"/>
      <c r="CLE187" s="31"/>
      <c r="CLF187" s="31"/>
      <c r="CLG187" s="31"/>
      <c r="CLH187" s="31"/>
      <c r="CLI187" s="31"/>
      <c r="CLJ187" s="31"/>
      <c r="CLK187" s="31"/>
      <c r="CLL187" s="31"/>
      <c r="CLM187" s="31"/>
      <c r="CLN187" s="31"/>
      <c r="CLO187" s="31"/>
      <c r="CLP187" s="31"/>
      <c r="CLQ187" s="31"/>
      <c r="CLR187" s="31"/>
      <c r="CLS187" s="31"/>
      <c r="CLT187" s="31"/>
      <c r="CLU187" s="31"/>
      <c r="CLV187" s="31"/>
      <c r="CLW187" s="31"/>
      <c r="CLX187" s="31"/>
      <c r="CLY187" s="31"/>
      <c r="CLZ187" s="31"/>
      <c r="CMA187" s="31"/>
      <c r="CMB187" s="31"/>
      <c r="CMC187" s="31"/>
      <c r="CMD187" s="31"/>
      <c r="CME187" s="31"/>
      <c r="CMF187" s="31"/>
      <c r="CMG187" s="31"/>
      <c r="CMH187" s="31"/>
      <c r="CMI187" s="31"/>
      <c r="CMJ187" s="31"/>
      <c r="CMK187" s="31"/>
      <c r="CML187" s="31"/>
      <c r="CMM187" s="31"/>
      <c r="CMN187" s="31"/>
      <c r="CMO187" s="31"/>
      <c r="CMP187" s="31"/>
      <c r="CMQ187" s="31"/>
      <c r="CMR187" s="31"/>
      <c r="CMS187" s="31"/>
      <c r="CMT187" s="31"/>
      <c r="CMU187" s="31"/>
      <c r="CMV187" s="31"/>
      <c r="CMW187" s="31"/>
      <c r="CMX187" s="31"/>
      <c r="CMY187" s="31"/>
      <c r="CMZ187" s="31"/>
      <c r="CNA187" s="31"/>
      <c r="CNB187" s="31"/>
      <c r="CNC187" s="31"/>
      <c r="CND187" s="31"/>
      <c r="CNE187" s="31"/>
      <c r="CNF187" s="31"/>
      <c r="CNG187" s="31"/>
      <c r="CNH187" s="31"/>
      <c r="CNI187" s="31"/>
      <c r="CNJ187" s="31"/>
      <c r="CNK187" s="31"/>
      <c r="CNL187" s="31"/>
      <c r="CNM187" s="31"/>
      <c r="CNN187" s="31"/>
      <c r="CNO187" s="31"/>
      <c r="CNP187" s="31"/>
      <c r="CNQ187" s="31"/>
      <c r="CNR187" s="31"/>
      <c r="CNS187" s="31"/>
      <c r="CNT187" s="31"/>
      <c r="CNU187" s="31"/>
      <c r="CNV187" s="31"/>
      <c r="CNW187" s="31"/>
      <c r="CNX187" s="31"/>
      <c r="CNY187" s="31"/>
      <c r="CNZ187" s="31"/>
      <c r="COA187" s="31"/>
      <c r="COB187" s="31"/>
      <c r="COC187" s="31"/>
      <c r="COD187" s="31"/>
      <c r="COE187" s="31"/>
      <c r="COF187" s="31"/>
      <c r="COG187" s="31"/>
      <c r="COH187" s="31"/>
      <c r="COI187" s="31"/>
      <c r="COJ187" s="31"/>
      <c r="COK187" s="31"/>
      <c r="COL187" s="31"/>
      <c r="COM187" s="31"/>
      <c r="CON187" s="31"/>
      <c r="COO187" s="31"/>
      <c r="COP187" s="31"/>
      <c r="COQ187" s="31"/>
      <c r="COR187" s="31"/>
      <c r="COS187" s="31"/>
      <c r="COT187" s="31"/>
      <c r="COU187" s="31"/>
      <c r="COV187" s="31"/>
      <c r="COW187" s="31"/>
      <c r="COX187" s="31"/>
      <c r="COY187" s="31"/>
      <c r="COZ187" s="31"/>
      <c r="CPA187" s="31"/>
      <c r="CPB187" s="31"/>
      <c r="CPC187" s="31"/>
      <c r="CPD187" s="31"/>
      <c r="CPE187" s="31"/>
      <c r="CPF187" s="31"/>
      <c r="CPG187" s="31"/>
      <c r="CPH187" s="31"/>
      <c r="CPI187" s="31"/>
      <c r="CPJ187" s="31"/>
      <c r="CPK187" s="31"/>
      <c r="CPL187" s="31"/>
      <c r="CPM187" s="31"/>
      <c r="CPN187" s="31"/>
      <c r="CPO187" s="31"/>
      <c r="CPP187" s="31"/>
      <c r="CPQ187" s="31"/>
      <c r="CPR187" s="31"/>
      <c r="CPS187" s="31"/>
      <c r="CPT187" s="31"/>
      <c r="CPU187" s="31"/>
      <c r="CPV187" s="31"/>
      <c r="CPW187" s="31"/>
      <c r="CPX187" s="31"/>
      <c r="CPY187" s="31"/>
      <c r="CPZ187" s="31"/>
      <c r="CQA187" s="31"/>
      <c r="CQB187" s="31"/>
      <c r="CQC187" s="31"/>
      <c r="CQD187" s="31"/>
      <c r="CQE187" s="31"/>
      <c r="CQF187" s="31"/>
      <c r="CQG187" s="31"/>
      <c r="CQH187" s="31"/>
      <c r="CQI187" s="31"/>
      <c r="CQJ187" s="31"/>
      <c r="CQK187" s="31"/>
      <c r="CQL187" s="31"/>
      <c r="CQM187" s="31"/>
      <c r="CQN187" s="31"/>
      <c r="CQO187" s="31"/>
      <c r="CQP187" s="31"/>
      <c r="CQQ187" s="31"/>
      <c r="CQR187" s="31"/>
      <c r="CQS187" s="31"/>
      <c r="CQT187" s="31"/>
      <c r="CQU187" s="31"/>
      <c r="CQV187" s="31"/>
      <c r="CQW187" s="31"/>
      <c r="CQX187" s="31"/>
      <c r="CQY187" s="31"/>
      <c r="CQZ187" s="31"/>
      <c r="CRA187" s="31"/>
      <c r="CRB187" s="31"/>
      <c r="CRC187" s="31"/>
      <c r="CRD187" s="31"/>
      <c r="CRE187" s="31"/>
      <c r="CRF187" s="31"/>
      <c r="CRG187" s="31"/>
      <c r="CRH187" s="31"/>
      <c r="CRI187" s="31"/>
      <c r="CRJ187" s="31"/>
      <c r="CRK187" s="31"/>
      <c r="CRL187" s="31"/>
      <c r="CRM187" s="31"/>
      <c r="CRN187" s="31"/>
      <c r="CRO187" s="31"/>
      <c r="CRP187" s="31"/>
      <c r="CRQ187" s="31"/>
      <c r="CRR187" s="31"/>
      <c r="CRS187" s="31"/>
      <c r="CRT187" s="31"/>
      <c r="CRU187" s="31"/>
      <c r="CRV187" s="31"/>
      <c r="CRW187" s="31"/>
      <c r="CRX187" s="31"/>
      <c r="CRY187" s="31"/>
      <c r="CRZ187" s="31"/>
      <c r="CSA187" s="31"/>
      <c r="CSB187" s="31"/>
      <c r="CSC187" s="31"/>
      <c r="CSD187" s="31"/>
      <c r="CSE187" s="31"/>
      <c r="CSF187" s="31"/>
      <c r="CSG187" s="31"/>
      <c r="CSH187" s="31"/>
      <c r="CSI187" s="31"/>
      <c r="CSJ187" s="31"/>
      <c r="CSK187" s="31"/>
      <c r="CSL187" s="31"/>
      <c r="CSM187" s="31"/>
      <c r="CSN187" s="31"/>
      <c r="CSO187" s="31"/>
      <c r="CSP187" s="31"/>
      <c r="CSQ187" s="31"/>
      <c r="CSR187" s="31"/>
      <c r="CSS187" s="31"/>
      <c r="CST187" s="31"/>
      <c r="CSU187" s="31"/>
      <c r="CSV187" s="31"/>
      <c r="CSW187" s="31"/>
      <c r="CSX187" s="31"/>
      <c r="CSY187" s="31"/>
      <c r="CSZ187" s="31"/>
      <c r="CTA187" s="31"/>
      <c r="CTB187" s="31"/>
      <c r="CTC187" s="31"/>
      <c r="CTD187" s="31"/>
      <c r="CTE187" s="31"/>
      <c r="CTF187" s="31"/>
      <c r="CTG187" s="31"/>
      <c r="CTH187" s="31"/>
      <c r="CTI187" s="31"/>
      <c r="CTJ187" s="31"/>
      <c r="CTK187" s="31"/>
      <c r="CTL187" s="31"/>
      <c r="CTM187" s="31"/>
      <c r="CTN187" s="31"/>
      <c r="CTO187" s="31"/>
      <c r="CTP187" s="31"/>
      <c r="CTQ187" s="31"/>
      <c r="CTR187" s="31"/>
      <c r="CTS187" s="31"/>
      <c r="CTT187" s="31"/>
      <c r="CTU187" s="31"/>
      <c r="CTV187" s="31"/>
      <c r="CTW187" s="31"/>
      <c r="CTX187" s="31"/>
      <c r="CTY187" s="31"/>
      <c r="CTZ187" s="31"/>
      <c r="CUA187" s="31"/>
      <c r="CUB187" s="31"/>
      <c r="CUC187" s="31"/>
      <c r="CUD187" s="31"/>
      <c r="CUE187" s="31"/>
      <c r="CUF187" s="31"/>
      <c r="CUG187" s="31"/>
      <c r="CUH187" s="31"/>
      <c r="CUI187" s="31"/>
      <c r="CUJ187" s="31"/>
      <c r="CUK187" s="31"/>
      <c r="CUL187" s="31"/>
      <c r="CUM187" s="31"/>
      <c r="CUN187" s="31"/>
      <c r="CUO187" s="31"/>
      <c r="CUP187" s="31"/>
      <c r="CUQ187" s="31"/>
      <c r="CUR187" s="31"/>
      <c r="CUS187" s="31"/>
      <c r="CUT187" s="31"/>
      <c r="CUU187" s="31"/>
      <c r="CUV187" s="31"/>
      <c r="CUW187" s="31"/>
      <c r="CUX187" s="31"/>
      <c r="CUY187" s="31"/>
      <c r="CUZ187" s="31"/>
      <c r="CVA187" s="31"/>
      <c r="CVB187" s="31"/>
      <c r="CVC187" s="31"/>
      <c r="CVD187" s="31"/>
      <c r="CVE187" s="31"/>
      <c r="CVF187" s="31"/>
      <c r="CVG187" s="31"/>
      <c r="CVH187" s="31"/>
      <c r="CVI187" s="31"/>
      <c r="CVJ187" s="31"/>
      <c r="CVK187" s="31"/>
      <c r="CVL187" s="31"/>
      <c r="CVM187" s="31"/>
      <c r="CVN187" s="31"/>
      <c r="CVO187" s="31"/>
      <c r="CVP187" s="31"/>
      <c r="CVQ187" s="31"/>
      <c r="CVR187" s="31"/>
      <c r="CVS187" s="31"/>
      <c r="CVT187" s="31"/>
      <c r="CVU187" s="31"/>
      <c r="CVV187" s="31"/>
      <c r="CVW187" s="31"/>
      <c r="CVX187" s="31"/>
      <c r="CVY187" s="31"/>
      <c r="CVZ187" s="31"/>
      <c r="CWA187" s="31"/>
      <c r="CWB187" s="31"/>
      <c r="CWC187" s="31"/>
      <c r="CWD187" s="31"/>
      <c r="CWE187" s="31"/>
      <c r="CWF187" s="31"/>
      <c r="CWG187" s="31"/>
      <c r="CWH187" s="31"/>
      <c r="CWI187" s="31"/>
      <c r="CWJ187" s="31"/>
      <c r="CWK187" s="31"/>
      <c r="CWL187" s="31"/>
      <c r="CWM187" s="31"/>
      <c r="CWN187" s="31"/>
      <c r="CWO187" s="31"/>
      <c r="CWP187" s="31"/>
      <c r="CWQ187" s="31"/>
      <c r="CWR187" s="31"/>
      <c r="CWS187" s="31"/>
    </row>
    <row r="188" spans="1:2645" s="32" customFormat="1" ht="17.25" customHeight="1">
      <c r="A188" s="23" t="s">
        <v>10</v>
      </c>
      <c r="B188" s="364" t="s">
        <v>12</v>
      </c>
      <c r="C188" s="364" t="s">
        <v>13</v>
      </c>
      <c r="D188" s="364" t="s">
        <v>14</v>
      </c>
      <c r="E188" s="364" t="s">
        <v>11</v>
      </c>
      <c r="F188" s="364" t="s">
        <v>12</v>
      </c>
      <c r="G188" s="364" t="s">
        <v>13</v>
      </c>
      <c r="H188" s="364" t="s">
        <v>14</v>
      </c>
      <c r="I188" s="364" t="s">
        <v>11</v>
      </c>
      <c r="J188" s="364" t="s">
        <v>12</v>
      </c>
      <c r="K188" s="364" t="s">
        <v>13</v>
      </c>
      <c r="L188" s="364" t="s">
        <v>14</v>
      </c>
      <c r="M188" s="364" t="s">
        <v>11</v>
      </c>
      <c r="N188" s="364" t="s">
        <v>12</v>
      </c>
      <c r="O188" s="364" t="s">
        <v>13</v>
      </c>
      <c r="P188" s="364" t="s">
        <v>14</v>
      </c>
      <c r="Q188" s="364" t="s">
        <v>11</v>
      </c>
      <c r="R188" s="364" t="s">
        <v>12</v>
      </c>
      <c r="S188" s="364" t="s">
        <v>13</v>
      </c>
      <c r="T188" s="364" t="s">
        <v>14</v>
      </c>
      <c r="U188" s="364" t="s">
        <v>11</v>
      </c>
      <c r="V188" s="364" t="s">
        <v>12</v>
      </c>
      <c r="W188" s="364" t="s">
        <v>13</v>
      </c>
      <c r="X188" s="364" t="s">
        <v>14</v>
      </c>
      <c r="Y188" s="364" t="s">
        <v>11</v>
      </c>
      <c r="Z188" s="364" t="s">
        <v>12</v>
      </c>
      <c r="AA188" s="364" t="s">
        <v>13</v>
      </c>
      <c r="AB188" s="364" t="s">
        <v>14</v>
      </c>
      <c r="AC188" s="364" t="s">
        <v>11</v>
      </c>
      <c r="AD188" s="364" t="s">
        <v>12</v>
      </c>
      <c r="AE188" s="364" t="s">
        <v>13</v>
      </c>
      <c r="AF188" s="364" t="s">
        <v>14</v>
      </c>
      <c r="AG188" s="364" t="s">
        <v>11</v>
      </c>
      <c r="AH188" s="364" t="s">
        <v>12</v>
      </c>
      <c r="AI188" s="364" t="s">
        <v>13</v>
      </c>
      <c r="AJ188" s="364" t="s">
        <v>14</v>
      </c>
      <c r="AK188" s="364" t="s">
        <v>11</v>
      </c>
      <c r="AL188" s="364" t="s">
        <v>12</v>
      </c>
      <c r="AM188" s="364" t="s">
        <v>13</v>
      </c>
      <c r="AN188" s="364" t="s">
        <v>14</v>
      </c>
      <c r="AO188" s="364" t="s">
        <v>11</v>
      </c>
      <c r="AP188"/>
      <c r="AQ188"/>
      <c r="AR188"/>
      <c r="AS188"/>
      <c r="AT188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  <c r="QR188" s="31"/>
      <c r="QS188" s="31"/>
      <c r="QT188" s="31"/>
      <c r="QU188" s="31"/>
      <c r="QV188" s="31"/>
      <c r="QW188" s="31"/>
      <c r="QX188" s="31"/>
      <c r="QY188" s="31"/>
      <c r="QZ188" s="31"/>
      <c r="RA188" s="31"/>
      <c r="RB188" s="31"/>
      <c r="RC188" s="31"/>
      <c r="RD188" s="31"/>
      <c r="RE188" s="31"/>
      <c r="RF188" s="31"/>
      <c r="RG188" s="31"/>
      <c r="RH188" s="31"/>
      <c r="RI188" s="31"/>
      <c r="RJ188" s="31"/>
      <c r="RK188" s="31"/>
      <c r="RL188" s="31"/>
      <c r="RM188" s="31"/>
      <c r="RN188" s="31"/>
      <c r="RO188" s="31"/>
      <c r="RP188" s="31"/>
      <c r="RQ188" s="31"/>
      <c r="RR188" s="31"/>
      <c r="RS188" s="31"/>
      <c r="RT188" s="31"/>
      <c r="RU188" s="31"/>
      <c r="RV188" s="31"/>
      <c r="RW188" s="31"/>
      <c r="RX188" s="31"/>
      <c r="RY188" s="31"/>
      <c r="RZ188" s="31"/>
      <c r="SA188" s="31"/>
      <c r="SB188" s="31"/>
      <c r="SC188" s="31"/>
      <c r="SD188" s="31"/>
      <c r="SE188" s="31"/>
      <c r="SF188" s="31"/>
      <c r="SG188" s="31"/>
      <c r="SH188" s="31"/>
      <c r="SI188" s="31"/>
      <c r="SJ188" s="31"/>
      <c r="SK188" s="31"/>
      <c r="SL188" s="31"/>
      <c r="SM188" s="31"/>
      <c r="SN188" s="31"/>
      <c r="SO188" s="31"/>
      <c r="SP188" s="31"/>
      <c r="SQ188" s="31"/>
      <c r="SR188" s="31"/>
      <c r="SS188" s="31"/>
      <c r="ST188" s="31"/>
      <c r="SU188" s="31"/>
      <c r="SV188" s="31"/>
      <c r="SW188" s="31"/>
      <c r="SX188" s="31"/>
      <c r="SY188" s="31"/>
      <c r="SZ188" s="31"/>
      <c r="TA188" s="31"/>
      <c r="TB188" s="31"/>
      <c r="TC188" s="31"/>
      <c r="TD188" s="31"/>
      <c r="TE188" s="31"/>
      <c r="TF188" s="31"/>
      <c r="TG188" s="31"/>
      <c r="TH188" s="31"/>
      <c r="TI188" s="31"/>
      <c r="TJ188" s="31"/>
      <c r="TK188" s="31"/>
      <c r="TL188" s="31"/>
      <c r="TM188" s="31"/>
      <c r="TN188" s="31"/>
      <c r="TO188" s="31"/>
      <c r="TP188" s="31"/>
      <c r="TQ188" s="31"/>
      <c r="TR188" s="31"/>
      <c r="TS188" s="31"/>
      <c r="TT188" s="31"/>
      <c r="TU188" s="31"/>
      <c r="TV188" s="31"/>
      <c r="TW188" s="31"/>
      <c r="TX188" s="31"/>
      <c r="TY188" s="31"/>
      <c r="TZ188" s="31"/>
      <c r="UA188" s="31"/>
      <c r="UB188" s="31"/>
      <c r="UC188" s="31"/>
      <c r="UD188" s="31"/>
      <c r="UE188" s="31"/>
      <c r="UF188" s="31"/>
      <c r="UG188" s="31"/>
      <c r="UH188" s="31"/>
      <c r="UI188" s="31"/>
      <c r="UJ188" s="31"/>
      <c r="UK188" s="31"/>
      <c r="UL188" s="31"/>
      <c r="UM188" s="31"/>
      <c r="UN188" s="31"/>
      <c r="UO188" s="31"/>
      <c r="UP188" s="31"/>
      <c r="UQ188" s="31"/>
      <c r="UR188" s="31"/>
      <c r="US188" s="31"/>
      <c r="UT188" s="31"/>
      <c r="UU188" s="31"/>
      <c r="UV188" s="31"/>
      <c r="UW188" s="31"/>
      <c r="UX188" s="31"/>
      <c r="UY188" s="31"/>
      <c r="UZ188" s="31"/>
      <c r="VA188" s="31"/>
      <c r="VB188" s="31"/>
      <c r="VC188" s="31"/>
      <c r="VD188" s="31"/>
      <c r="VE188" s="31"/>
      <c r="VF188" s="31"/>
      <c r="VG188" s="31"/>
      <c r="VH188" s="31"/>
      <c r="VI188" s="31"/>
      <c r="VJ188" s="31"/>
      <c r="VK188" s="31"/>
      <c r="VL188" s="31"/>
      <c r="VM188" s="31"/>
      <c r="VN188" s="31"/>
      <c r="VO188" s="31"/>
      <c r="VP188" s="31"/>
      <c r="VQ188" s="31"/>
      <c r="VR188" s="31"/>
      <c r="VS188" s="31"/>
      <c r="VT188" s="31"/>
      <c r="VU188" s="31"/>
      <c r="VV188" s="31"/>
      <c r="VW188" s="31"/>
      <c r="VX188" s="31"/>
      <c r="VY188" s="31"/>
      <c r="VZ188" s="31"/>
      <c r="WA188" s="31"/>
      <c r="WB188" s="31"/>
      <c r="WC188" s="31"/>
      <c r="WD188" s="31"/>
      <c r="WE188" s="31"/>
      <c r="WF188" s="31"/>
      <c r="WG188" s="31"/>
      <c r="WH188" s="31"/>
      <c r="WI188" s="31"/>
      <c r="WJ188" s="31"/>
      <c r="WK188" s="31"/>
      <c r="WL188" s="31"/>
      <c r="WM188" s="31"/>
      <c r="WN188" s="31"/>
      <c r="WO188" s="31"/>
      <c r="WP188" s="31"/>
      <c r="WQ188" s="31"/>
      <c r="WR188" s="31"/>
      <c r="WS188" s="31"/>
      <c r="WT188" s="31"/>
      <c r="WU188" s="31"/>
      <c r="WV188" s="31"/>
      <c r="WW188" s="31"/>
      <c r="WX188" s="31"/>
      <c r="WY188" s="31"/>
      <c r="WZ188" s="31"/>
      <c r="XA188" s="31"/>
      <c r="XB188" s="31"/>
      <c r="XC188" s="31"/>
      <c r="XD188" s="31"/>
      <c r="XE188" s="31"/>
      <c r="XF188" s="31"/>
      <c r="XG188" s="31"/>
      <c r="XH188" s="31"/>
      <c r="XI188" s="31"/>
      <c r="XJ188" s="31"/>
      <c r="XK188" s="31"/>
      <c r="XL188" s="31"/>
      <c r="XM188" s="31"/>
      <c r="XN188" s="31"/>
      <c r="XO188" s="31"/>
      <c r="XP188" s="31"/>
      <c r="XQ188" s="31"/>
      <c r="XR188" s="31"/>
      <c r="XS188" s="31"/>
      <c r="XT188" s="31"/>
      <c r="XU188" s="31"/>
      <c r="XV188" s="31"/>
      <c r="XW188" s="31"/>
      <c r="XX188" s="31"/>
      <c r="XY188" s="31"/>
      <c r="XZ188" s="31"/>
      <c r="YA188" s="31"/>
      <c r="YB188" s="31"/>
      <c r="YC188" s="31"/>
      <c r="YD188" s="31"/>
      <c r="YE188" s="31"/>
      <c r="YF188" s="31"/>
      <c r="YG188" s="31"/>
      <c r="YH188" s="31"/>
      <c r="YI188" s="31"/>
      <c r="YJ188" s="31"/>
      <c r="YK188" s="31"/>
      <c r="YL188" s="31"/>
      <c r="YM188" s="31"/>
      <c r="YN188" s="31"/>
      <c r="YO188" s="31"/>
      <c r="YP188" s="31"/>
      <c r="YQ188" s="31"/>
      <c r="YR188" s="31"/>
      <c r="YS188" s="31"/>
      <c r="YT188" s="31"/>
      <c r="YU188" s="31"/>
      <c r="YV188" s="31"/>
      <c r="YW188" s="31"/>
      <c r="YX188" s="31"/>
      <c r="YY188" s="31"/>
      <c r="YZ188" s="31"/>
      <c r="ZA188" s="31"/>
      <c r="ZB188" s="31"/>
      <c r="ZC188" s="31"/>
      <c r="ZD188" s="31"/>
      <c r="ZE188" s="31"/>
      <c r="ZF188" s="31"/>
      <c r="ZG188" s="31"/>
      <c r="ZH188" s="31"/>
      <c r="ZI188" s="31"/>
      <c r="ZJ188" s="31"/>
      <c r="ZK188" s="31"/>
      <c r="ZL188" s="31"/>
      <c r="ZM188" s="31"/>
      <c r="ZN188" s="31"/>
      <c r="ZO188" s="31"/>
      <c r="ZP188" s="31"/>
      <c r="ZQ188" s="31"/>
      <c r="ZR188" s="31"/>
      <c r="ZS188" s="31"/>
      <c r="ZT188" s="31"/>
      <c r="ZU188" s="31"/>
      <c r="ZV188" s="31"/>
      <c r="ZW188" s="31"/>
      <c r="ZX188" s="31"/>
      <c r="ZY188" s="31"/>
      <c r="ZZ188" s="31"/>
      <c r="AAA188" s="31"/>
      <c r="AAB188" s="31"/>
      <c r="AAC188" s="31"/>
      <c r="AAD188" s="31"/>
      <c r="AAE188" s="31"/>
      <c r="AAF188" s="31"/>
      <c r="AAG188" s="31"/>
      <c r="AAH188" s="31"/>
      <c r="AAI188" s="31"/>
      <c r="AAJ188" s="31"/>
      <c r="AAK188" s="31"/>
      <c r="AAL188" s="31"/>
      <c r="AAM188" s="31"/>
      <c r="AAN188" s="31"/>
      <c r="AAO188" s="31"/>
      <c r="AAP188" s="31"/>
      <c r="AAQ188" s="31"/>
      <c r="AAR188" s="31"/>
      <c r="AAS188" s="31"/>
      <c r="AAT188" s="31"/>
      <c r="AAU188" s="31"/>
      <c r="AAV188" s="31"/>
      <c r="AAW188" s="31"/>
      <c r="AAX188" s="31"/>
      <c r="AAY188" s="31"/>
      <c r="AAZ188" s="31"/>
      <c r="ABA188" s="31"/>
      <c r="ABB188" s="31"/>
      <c r="ABC188" s="31"/>
      <c r="ABD188" s="31"/>
      <c r="ABE188" s="31"/>
      <c r="ABF188" s="31"/>
      <c r="ABG188" s="31"/>
      <c r="ABH188" s="31"/>
      <c r="ABI188" s="31"/>
      <c r="ABJ188" s="31"/>
      <c r="ABK188" s="31"/>
      <c r="ABL188" s="31"/>
      <c r="ABM188" s="31"/>
      <c r="ABN188" s="31"/>
      <c r="ABO188" s="31"/>
      <c r="ABP188" s="31"/>
      <c r="ABQ188" s="31"/>
      <c r="ABR188" s="31"/>
      <c r="ABS188" s="31"/>
      <c r="ABT188" s="31"/>
      <c r="ABU188" s="31"/>
      <c r="ABV188" s="31"/>
      <c r="ABW188" s="31"/>
      <c r="ABX188" s="31"/>
      <c r="ABY188" s="31"/>
      <c r="ABZ188" s="31"/>
      <c r="ACA188" s="31"/>
      <c r="ACB188" s="31"/>
      <c r="ACC188" s="31"/>
      <c r="ACD188" s="31"/>
      <c r="ACE188" s="31"/>
      <c r="ACF188" s="31"/>
      <c r="ACG188" s="31"/>
      <c r="ACH188" s="31"/>
      <c r="ACI188" s="31"/>
      <c r="ACJ188" s="31"/>
      <c r="ACK188" s="31"/>
      <c r="ACL188" s="31"/>
      <c r="ACM188" s="31"/>
      <c r="ACN188" s="31"/>
      <c r="ACO188" s="31"/>
      <c r="ACP188" s="31"/>
      <c r="ACQ188" s="31"/>
      <c r="ACR188" s="31"/>
      <c r="ACS188" s="31"/>
      <c r="ACT188" s="31"/>
      <c r="ACU188" s="31"/>
      <c r="ACV188" s="31"/>
      <c r="ACW188" s="31"/>
      <c r="ACX188" s="31"/>
      <c r="ACY188" s="31"/>
      <c r="ACZ188" s="31"/>
      <c r="ADA188" s="31"/>
      <c r="ADB188" s="31"/>
      <c r="ADC188" s="31"/>
      <c r="ADD188" s="31"/>
      <c r="ADE188" s="31"/>
      <c r="ADF188" s="31"/>
      <c r="ADG188" s="31"/>
      <c r="ADH188" s="31"/>
      <c r="ADI188" s="31"/>
      <c r="ADJ188" s="31"/>
      <c r="ADK188" s="31"/>
      <c r="ADL188" s="31"/>
      <c r="ADM188" s="31"/>
      <c r="ADN188" s="31"/>
      <c r="ADO188" s="31"/>
      <c r="ADP188" s="31"/>
      <c r="ADQ188" s="31"/>
      <c r="ADR188" s="31"/>
      <c r="ADS188" s="31"/>
      <c r="ADT188" s="31"/>
      <c r="ADU188" s="31"/>
      <c r="ADV188" s="31"/>
      <c r="ADW188" s="31"/>
      <c r="ADX188" s="31"/>
      <c r="ADY188" s="31"/>
      <c r="ADZ188" s="31"/>
      <c r="AEA188" s="31"/>
      <c r="AEB188" s="31"/>
      <c r="AEC188" s="31"/>
      <c r="AED188" s="31"/>
      <c r="AEE188" s="31"/>
      <c r="AEF188" s="31"/>
      <c r="AEG188" s="31"/>
      <c r="AEH188" s="31"/>
      <c r="AEI188" s="31"/>
      <c r="AEJ188" s="31"/>
      <c r="AEK188" s="31"/>
      <c r="AEL188" s="31"/>
      <c r="AEM188" s="31"/>
      <c r="AEN188" s="31"/>
      <c r="AEO188" s="31"/>
      <c r="AEP188" s="31"/>
      <c r="AEQ188" s="31"/>
      <c r="AER188" s="31"/>
      <c r="AES188" s="31"/>
      <c r="AET188" s="31"/>
      <c r="AEU188" s="31"/>
      <c r="AEV188" s="31"/>
      <c r="AEW188" s="31"/>
      <c r="AEX188" s="31"/>
      <c r="AEY188" s="31"/>
      <c r="AEZ188" s="31"/>
      <c r="AFA188" s="31"/>
      <c r="AFB188" s="31"/>
      <c r="AFC188" s="31"/>
      <c r="AFD188" s="31"/>
      <c r="AFE188" s="31"/>
      <c r="AFF188" s="31"/>
      <c r="AFG188" s="31"/>
      <c r="AFH188" s="31"/>
      <c r="AFI188" s="31"/>
      <c r="AFJ188" s="31"/>
      <c r="AFK188" s="31"/>
      <c r="AFL188" s="31"/>
      <c r="AFM188" s="31"/>
      <c r="AFN188" s="31"/>
      <c r="AFO188" s="31"/>
      <c r="AFP188" s="31"/>
      <c r="AFQ188" s="31"/>
      <c r="AFR188" s="31"/>
      <c r="AFS188" s="31"/>
      <c r="AFT188" s="31"/>
      <c r="AFU188" s="31"/>
      <c r="AFV188" s="31"/>
      <c r="AFW188" s="31"/>
      <c r="AFX188" s="31"/>
      <c r="AFY188" s="31"/>
      <c r="AFZ188" s="31"/>
      <c r="AGA188" s="31"/>
      <c r="AGB188" s="31"/>
      <c r="AGC188" s="31"/>
      <c r="AGD188" s="31"/>
      <c r="AGE188" s="31"/>
      <c r="AGF188" s="31"/>
      <c r="AGG188" s="31"/>
      <c r="AGH188" s="31"/>
      <c r="AGI188" s="31"/>
      <c r="AGJ188" s="31"/>
      <c r="AGK188" s="31"/>
      <c r="AGL188" s="31"/>
      <c r="AGM188" s="31"/>
      <c r="AGN188" s="31"/>
      <c r="AGO188" s="31"/>
      <c r="AGP188" s="31"/>
      <c r="AGQ188" s="31"/>
      <c r="AGR188" s="31"/>
      <c r="AGS188" s="31"/>
      <c r="AGT188" s="31"/>
      <c r="AGU188" s="31"/>
      <c r="AGV188" s="31"/>
      <c r="AGW188" s="31"/>
      <c r="AGX188" s="31"/>
      <c r="AGY188" s="31"/>
      <c r="AGZ188" s="31"/>
      <c r="AHA188" s="31"/>
      <c r="AHB188" s="31"/>
      <c r="AHC188" s="31"/>
      <c r="AHD188" s="31"/>
      <c r="AHE188" s="31"/>
      <c r="AHF188" s="31"/>
      <c r="AHG188" s="31"/>
      <c r="AHH188" s="31"/>
      <c r="AHI188" s="31"/>
      <c r="AHJ188" s="31"/>
      <c r="AHK188" s="31"/>
      <c r="AHL188" s="31"/>
      <c r="AHM188" s="31"/>
      <c r="AHN188" s="31"/>
      <c r="AHO188" s="31"/>
      <c r="AHP188" s="31"/>
      <c r="AHQ188" s="31"/>
      <c r="AHR188" s="31"/>
      <c r="AHS188" s="31"/>
      <c r="AHT188" s="31"/>
      <c r="AHU188" s="31"/>
      <c r="AHV188" s="31"/>
      <c r="AHW188" s="31"/>
      <c r="AHX188" s="31"/>
      <c r="AHY188" s="31"/>
      <c r="AHZ188" s="31"/>
      <c r="AIA188" s="31"/>
      <c r="AIB188" s="31"/>
      <c r="AIC188" s="31"/>
      <c r="AID188" s="31"/>
      <c r="AIE188" s="31"/>
      <c r="AIF188" s="31"/>
      <c r="AIG188" s="31"/>
      <c r="AIH188" s="31"/>
      <c r="AII188" s="31"/>
      <c r="AIJ188" s="31"/>
      <c r="AIK188" s="31"/>
      <c r="AIL188" s="31"/>
      <c r="AIM188" s="31"/>
      <c r="AIN188" s="31"/>
      <c r="AIO188" s="31"/>
      <c r="AIP188" s="31"/>
      <c r="AIQ188" s="31"/>
      <c r="AIR188" s="31"/>
      <c r="AIS188" s="31"/>
      <c r="AIT188" s="31"/>
      <c r="AIU188" s="31"/>
      <c r="AIV188" s="31"/>
      <c r="AIW188" s="31"/>
      <c r="AIX188" s="31"/>
      <c r="AIY188" s="31"/>
      <c r="AIZ188" s="31"/>
      <c r="AJA188" s="31"/>
      <c r="AJB188" s="31"/>
      <c r="AJC188" s="31"/>
      <c r="AJD188" s="31"/>
      <c r="AJE188" s="31"/>
      <c r="AJF188" s="31"/>
      <c r="AJG188" s="31"/>
      <c r="AJH188" s="31"/>
      <c r="AJI188" s="31"/>
      <c r="AJJ188" s="31"/>
      <c r="AJK188" s="31"/>
      <c r="AJL188" s="31"/>
      <c r="AJM188" s="31"/>
      <c r="AJN188" s="31"/>
      <c r="AJO188" s="31"/>
      <c r="AJP188" s="31"/>
      <c r="AJQ188" s="31"/>
      <c r="AJR188" s="31"/>
      <c r="AJS188" s="31"/>
      <c r="AJT188" s="31"/>
      <c r="AJU188" s="31"/>
      <c r="AJV188" s="31"/>
      <c r="AJW188" s="31"/>
      <c r="AJX188" s="31"/>
      <c r="AJY188" s="31"/>
      <c r="AJZ188" s="31"/>
      <c r="AKA188" s="31"/>
      <c r="AKB188" s="31"/>
      <c r="AKC188" s="31"/>
      <c r="AKD188" s="31"/>
      <c r="AKE188" s="31"/>
      <c r="AKF188" s="31"/>
      <c r="AKG188" s="31"/>
      <c r="AKH188" s="31"/>
      <c r="AKI188" s="31"/>
      <c r="AKJ188" s="31"/>
      <c r="AKK188" s="31"/>
      <c r="AKL188" s="31"/>
      <c r="AKM188" s="31"/>
      <c r="AKN188" s="31"/>
      <c r="AKO188" s="31"/>
      <c r="AKP188" s="31"/>
      <c r="AKQ188" s="31"/>
      <c r="AKR188" s="31"/>
      <c r="AKS188" s="31"/>
      <c r="AKT188" s="31"/>
      <c r="AKU188" s="31"/>
      <c r="AKV188" s="31"/>
      <c r="AKW188" s="31"/>
      <c r="AKX188" s="31"/>
      <c r="AKY188" s="31"/>
      <c r="AKZ188" s="31"/>
      <c r="ALA188" s="31"/>
      <c r="ALB188" s="31"/>
      <c r="ALC188" s="31"/>
      <c r="ALD188" s="31"/>
      <c r="ALE188" s="31"/>
      <c r="ALF188" s="31"/>
      <c r="ALG188" s="31"/>
      <c r="ALH188" s="31"/>
      <c r="ALI188" s="31"/>
      <c r="ALJ188" s="31"/>
      <c r="ALK188" s="31"/>
      <c r="ALL188" s="31"/>
      <c r="ALM188" s="31"/>
      <c r="ALN188" s="31"/>
      <c r="ALO188" s="31"/>
      <c r="ALP188" s="31"/>
      <c r="ALQ188" s="31"/>
      <c r="ALR188" s="31"/>
      <c r="ALS188" s="31"/>
      <c r="ALT188" s="31"/>
      <c r="ALU188" s="31"/>
      <c r="ALV188" s="31"/>
      <c r="ALW188" s="31"/>
      <c r="ALX188" s="31"/>
      <c r="ALY188" s="31"/>
      <c r="ALZ188" s="31"/>
      <c r="AMA188" s="31"/>
      <c r="AMB188" s="31"/>
      <c r="AMC188" s="31"/>
      <c r="AMD188" s="31"/>
      <c r="AME188" s="31"/>
      <c r="AMF188" s="31"/>
      <c r="AMG188" s="31"/>
      <c r="AMH188" s="31"/>
      <c r="AMI188" s="31"/>
      <c r="AMJ188" s="31"/>
      <c r="AMK188" s="31"/>
      <c r="AML188" s="31"/>
      <c r="AMM188" s="31"/>
      <c r="AMN188" s="31"/>
      <c r="AMO188" s="31"/>
      <c r="AMP188" s="31"/>
      <c r="AMQ188" s="31"/>
      <c r="AMR188" s="31"/>
      <c r="AMS188" s="31"/>
      <c r="AMT188" s="31"/>
      <c r="AMU188" s="31"/>
      <c r="AMV188" s="31"/>
      <c r="AMW188" s="31"/>
      <c r="AMX188" s="31"/>
      <c r="AMY188" s="31"/>
      <c r="AMZ188" s="31"/>
      <c r="ANA188" s="31"/>
      <c r="ANB188" s="31"/>
      <c r="ANC188" s="31"/>
      <c r="AND188" s="31"/>
      <c r="ANE188" s="31"/>
      <c r="ANF188" s="31"/>
      <c r="ANG188" s="31"/>
      <c r="ANH188" s="31"/>
      <c r="ANI188" s="31"/>
      <c r="ANJ188" s="31"/>
      <c r="ANK188" s="31"/>
      <c r="ANL188" s="31"/>
      <c r="ANM188" s="31"/>
      <c r="ANN188" s="31"/>
      <c r="ANO188" s="31"/>
      <c r="ANP188" s="31"/>
      <c r="ANQ188" s="31"/>
      <c r="ANR188" s="31"/>
      <c r="ANS188" s="31"/>
      <c r="ANT188" s="31"/>
      <c r="ANU188" s="31"/>
      <c r="ANV188" s="31"/>
      <c r="ANW188" s="31"/>
      <c r="ANX188" s="31"/>
      <c r="ANY188" s="31"/>
      <c r="ANZ188" s="31"/>
      <c r="AOA188" s="31"/>
      <c r="AOB188" s="31"/>
      <c r="AOC188" s="31"/>
      <c r="AOD188" s="31"/>
      <c r="AOE188" s="31"/>
      <c r="AOF188" s="31"/>
      <c r="AOG188" s="31"/>
      <c r="AOH188" s="31"/>
      <c r="AOI188" s="31"/>
      <c r="AOJ188" s="31"/>
      <c r="AOK188" s="31"/>
      <c r="AOL188" s="31"/>
      <c r="AOM188" s="31"/>
      <c r="AON188" s="31"/>
      <c r="AOO188" s="31"/>
      <c r="AOP188" s="31"/>
      <c r="AOQ188" s="31"/>
      <c r="AOR188" s="31"/>
      <c r="AOS188" s="31"/>
      <c r="AOT188" s="31"/>
      <c r="AOU188" s="31"/>
      <c r="AOV188" s="31"/>
      <c r="AOW188" s="31"/>
      <c r="AOX188" s="31"/>
      <c r="AOY188" s="31"/>
      <c r="AOZ188" s="31"/>
      <c r="APA188" s="31"/>
      <c r="APB188" s="31"/>
      <c r="APC188" s="31"/>
      <c r="APD188" s="31"/>
      <c r="APE188" s="31"/>
      <c r="APF188" s="31"/>
      <c r="APG188" s="31"/>
      <c r="APH188" s="31"/>
      <c r="API188" s="31"/>
      <c r="APJ188" s="31"/>
      <c r="APK188" s="31"/>
      <c r="APL188" s="31"/>
      <c r="APM188" s="31"/>
      <c r="APN188" s="31"/>
      <c r="APO188" s="31"/>
      <c r="APP188" s="31"/>
      <c r="APQ188" s="31"/>
      <c r="APR188" s="31"/>
      <c r="APS188" s="31"/>
      <c r="APT188" s="31"/>
      <c r="APU188" s="31"/>
      <c r="APV188" s="31"/>
      <c r="APW188" s="31"/>
      <c r="APX188" s="31"/>
      <c r="APY188" s="31"/>
      <c r="APZ188" s="31"/>
      <c r="AQA188" s="31"/>
      <c r="AQB188" s="31"/>
      <c r="AQC188" s="31"/>
      <c r="AQD188" s="31"/>
      <c r="AQE188" s="31"/>
      <c r="AQF188" s="31"/>
      <c r="AQG188" s="31"/>
      <c r="AQH188" s="31"/>
      <c r="AQI188" s="31"/>
      <c r="AQJ188" s="31"/>
      <c r="AQK188" s="31"/>
      <c r="AQL188" s="31"/>
      <c r="AQM188" s="31"/>
      <c r="AQN188" s="31"/>
      <c r="AQO188" s="31"/>
      <c r="AQP188" s="31"/>
      <c r="AQQ188" s="31"/>
      <c r="AQR188" s="31"/>
      <c r="AQS188" s="31"/>
      <c r="AQT188" s="31"/>
      <c r="AQU188" s="31"/>
      <c r="AQV188" s="31"/>
      <c r="AQW188" s="31"/>
      <c r="AQX188" s="31"/>
      <c r="AQY188" s="31"/>
      <c r="AQZ188" s="31"/>
      <c r="ARA188" s="31"/>
      <c r="ARB188" s="31"/>
      <c r="ARC188" s="31"/>
      <c r="ARD188" s="31"/>
      <c r="ARE188" s="31"/>
      <c r="ARF188" s="31"/>
      <c r="ARG188" s="31"/>
      <c r="ARH188" s="31"/>
      <c r="ARI188" s="31"/>
      <c r="ARJ188" s="31"/>
      <c r="ARK188" s="31"/>
      <c r="ARL188" s="31"/>
      <c r="ARM188" s="31"/>
      <c r="ARN188" s="31"/>
      <c r="ARO188" s="31"/>
      <c r="ARP188" s="31"/>
      <c r="ARQ188" s="31"/>
      <c r="ARR188" s="31"/>
      <c r="ARS188" s="31"/>
      <c r="ART188" s="31"/>
      <c r="ARU188" s="31"/>
      <c r="ARV188" s="31"/>
      <c r="ARW188" s="31"/>
      <c r="ARX188" s="31"/>
      <c r="ARY188" s="31"/>
      <c r="ARZ188" s="31"/>
      <c r="ASA188" s="31"/>
      <c r="ASB188" s="31"/>
      <c r="ASC188" s="31"/>
      <c r="ASD188" s="31"/>
      <c r="ASE188" s="31"/>
      <c r="ASF188" s="31"/>
      <c r="ASG188" s="31"/>
      <c r="ASH188" s="31"/>
      <c r="ASI188" s="31"/>
      <c r="ASJ188" s="31"/>
      <c r="ASK188" s="31"/>
      <c r="ASL188" s="31"/>
      <c r="ASM188" s="31"/>
      <c r="ASN188" s="31"/>
      <c r="ASO188" s="31"/>
      <c r="ASP188" s="31"/>
      <c r="ASQ188" s="31"/>
      <c r="ASR188" s="31"/>
      <c r="ASS188" s="31"/>
      <c r="AST188" s="31"/>
      <c r="ASU188" s="31"/>
      <c r="ASV188" s="31"/>
      <c r="ASW188" s="31"/>
      <c r="ASX188" s="31"/>
      <c r="ASY188" s="31"/>
      <c r="ASZ188" s="31"/>
      <c r="ATA188" s="31"/>
      <c r="ATB188" s="31"/>
      <c r="ATC188" s="31"/>
      <c r="ATD188" s="31"/>
      <c r="ATE188" s="31"/>
      <c r="ATF188" s="31"/>
      <c r="ATG188" s="31"/>
      <c r="ATH188" s="31"/>
      <c r="ATI188" s="31"/>
      <c r="ATJ188" s="31"/>
      <c r="ATK188" s="31"/>
      <c r="ATL188" s="31"/>
      <c r="ATM188" s="31"/>
      <c r="ATN188" s="31"/>
      <c r="ATO188" s="31"/>
      <c r="ATP188" s="31"/>
      <c r="ATQ188" s="31"/>
      <c r="ATR188" s="31"/>
      <c r="ATS188" s="31"/>
      <c r="ATT188" s="31"/>
      <c r="ATU188" s="31"/>
      <c r="ATV188" s="31"/>
      <c r="ATW188" s="31"/>
      <c r="ATX188" s="31"/>
      <c r="ATY188" s="31"/>
      <c r="ATZ188" s="31"/>
      <c r="AUA188" s="31"/>
      <c r="AUB188" s="31"/>
      <c r="AUC188" s="31"/>
      <c r="AUD188" s="31"/>
      <c r="AUE188" s="31"/>
      <c r="AUF188" s="31"/>
      <c r="AUG188" s="31"/>
      <c r="AUH188" s="31"/>
      <c r="AUI188" s="31"/>
      <c r="AUJ188" s="31"/>
      <c r="AUK188" s="31"/>
      <c r="AUL188" s="31"/>
      <c r="AUM188" s="31"/>
      <c r="AUN188" s="31"/>
      <c r="AUO188" s="31"/>
      <c r="AUP188" s="31"/>
      <c r="AUQ188" s="31"/>
      <c r="AUR188" s="31"/>
      <c r="AUS188" s="31"/>
      <c r="AUT188" s="31"/>
      <c r="AUU188" s="31"/>
      <c r="AUV188" s="31"/>
      <c r="AUW188" s="31"/>
      <c r="AUX188" s="31"/>
      <c r="AUY188" s="31"/>
      <c r="AUZ188" s="31"/>
      <c r="AVA188" s="31"/>
      <c r="AVB188" s="31"/>
      <c r="AVC188" s="31"/>
      <c r="AVD188" s="31"/>
      <c r="AVE188" s="31"/>
      <c r="AVF188" s="31"/>
      <c r="AVG188" s="31"/>
      <c r="AVH188" s="31"/>
      <c r="AVI188" s="31"/>
      <c r="AVJ188" s="31"/>
      <c r="AVK188" s="31"/>
      <c r="AVL188" s="31"/>
      <c r="AVM188" s="31"/>
      <c r="AVN188" s="31"/>
      <c r="AVO188" s="31"/>
      <c r="AVP188" s="31"/>
      <c r="AVQ188" s="31"/>
      <c r="AVR188" s="31"/>
      <c r="AVS188" s="31"/>
      <c r="AVT188" s="31"/>
      <c r="AVU188" s="31"/>
      <c r="AVV188" s="31"/>
      <c r="AVW188" s="31"/>
      <c r="AVX188" s="31"/>
      <c r="AVY188" s="31"/>
      <c r="AVZ188" s="31"/>
      <c r="AWA188" s="31"/>
      <c r="AWB188" s="31"/>
      <c r="AWC188" s="31"/>
      <c r="AWD188" s="31"/>
      <c r="AWE188" s="31"/>
      <c r="AWF188" s="31"/>
      <c r="AWG188" s="31"/>
      <c r="AWH188" s="31"/>
      <c r="AWI188" s="31"/>
      <c r="AWJ188" s="31"/>
      <c r="AWK188" s="31"/>
      <c r="AWL188" s="31"/>
      <c r="AWM188" s="31"/>
      <c r="AWN188" s="31"/>
      <c r="AWO188" s="31"/>
      <c r="AWP188" s="31"/>
      <c r="AWQ188" s="31"/>
      <c r="AWR188" s="31"/>
      <c r="AWS188" s="31"/>
      <c r="AWT188" s="31"/>
      <c r="AWU188" s="31"/>
      <c r="AWV188" s="31"/>
      <c r="AWW188" s="31"/>
      <c r="AWX188" s="31"/>
      <c r="AWY188" s="31"/>
      <c r="AWZ188" s="31"/>
      <c r="AXA188" s="31"/>
      <c r="AXB188" s="31"/>
      <c r="AXC188" s="31"/>
      <c r="AXD188" s="31"/>
      <c r="AXE188" s="31"/>
      <c r="AXF188" s="31"/>
      <c r="AXG188" s="31"/>
      <c r="AXH188" s="31"/>
      <c r="AXI188" s="31"/>
      <c r="AXJ188" s="31"/>
      <c r="AXK188" s="31"/>
      <c r="AXL188" s="31"/>
      <c r="AXM188" s="31"/>
      <c r="AXN188" s="31"/>
      <c r="AXO188" s="31"/>
      <c r="AXP188" s="31"/>
      <c r="AXQ188" s="31"/>
      <c r="AXR188" s="31"/>
      <c r="AXS188" s="31"/>
      <c r="AXT188" s="31"/>
      <c r="AXU188" s="31"/>
      <c r="AXV188" s="31"/>
      <c r="AXW188" s="31"/>
      <c r="AXX188" s="31"/>
      <c r="AXY188" s="31"/>
      <c r="AXZ188" s="31"/>
      <c r="AYA188" s="31"/>
      <c r="AYB188" s="31"/>
      <c r="AYC188" s="31"/>
      <c r="AYD188" s="31"/>
      <c r="AYE188" s="31"/>
      <c r="AYF188" s="31"/>
      <c r="AYG188" s="31"/>
      <c r="AYH188" s="31"/>
      <c r="AYI188" s="31"/>
      <c r="AYJ188" s="31"/>
      <c r="AYK188" s="31"/>
      <c r="AYL188" s="31"/>
      <c r="AYM188" s="31"/>
      <c r="AYN188" s="31"/>
      <c r="AYO188" s="31"/>
      <c r="AYP188" s="31"/>
      <c r="AYQ188" s="31"/>
      <c r="AYR188" s="31"/>
      <c r="AYS188" s="31"/>
      <c r="AYT188" s="31"/>
      <c r="AYU188" s="31"/>
      <c r="AYV188" s="31"/>
      <c r="AYW188" s="31"/>
      <c r="AYX188" s="31"/>
      <c r="AYY188" s="31"/>
      <c r="AYZ188" s="31"/>
      <c r="AZA188" s="31"/>
      <c r="AZB188" s="31"/>
      <c r="AZC188" s="31"/>
      <c r="AZD188" s="31"/>
      <c r="AZE188" s="31"/>
      <c r="AZF188" s="31"/>
      <c r="AZG188" s="31"/>
      <c r="AZH188" s="31"/>
      <c r="AZI188" s="31"/>
      <c r="AZJ188" s="31"/>
      <c r="AZK188" s="31"/>
      <c r="AZL188" s="31"/>
      <c r="AZM188" s="31"/>
      <c r="AZN188" s="31"/>
      <c r="AZO188" s="31"/>
      <c r="AZP188" s="31"/>
      <c r="AZQ188" s="31"/>
      <c r="AZR188" s="31"/>
      <c r="AZS188" s="31"/>
      <c r="AZT188" s="31"/>
      <c r="AZU188" s="31"/>
      <c r="AZV188" s="31"/>
      <c r="AZW188" s="31"/>
      <c r="AZX188" s="31"/>
      <c r="AZY188" s="31"/>
      <c r="AZZ188" s="31"/>
      <c r="BAA188" s="31"/>
      <c r="BAB188" s="31"/>
      <c r="BAC188" s="31"/>
      <c r="BAD188" s="31"/>
      <c r="BAE188" s="31"/>
      <c r="BAF188" s="31"/>
      <c r="BAG188" s="31"/>
      <c r="BAH188" s="31"/>
      <c r="BAI188" s="31"/>
      <c r="BAJ188" s="31"/>
      <c r="BAK188" s="31"/>
      <c r="BAL188" s="31"/>
      <c r="BAM188" s="31"/>
      <c r="BAN188" s="31"/>
      <c r="BAO188" s="31"/>
      <c r="BAP188" s="31"/>
      <c r="BAQ188" s="31"/>
      <c r="BAR188" s="31"/>
      <c r="BAS188" s="31"/>
      <c r="BAT188" s="31"/>
      <c r="BAU188" s="31"/>
      <c r="BAV188" s="31"/>
      <c r="BAW188" s="31"/>
      <c r="BAX188" s="31"/>
      <c r="BAY188" s="31"/>
      <c r="BAZ188" s="31"/>
      <c r="BBA188" s="31"/>
      <c r="BBB188" s="31"/>
      <c r="BBC188" s="31"/>
      <c r="BBD188" s="31"/>
      <c r="BBE188" s="31"/>
      <c r="BBF188" s="31"/>
      <c r="BBG188" s="31"/>
      <c r="BBH188" s="31"/>
      <c r="BBI188" s="31"/>
      <c r="BBJ188" s="31"/>
      <c r="BBK188" s="31"/>
      <c r="BBL188" s="31"/>
      <c r="BBM188" s="31"/>
      <c r="BBN188" s="31"/>
      <c r="BBO188" s="31"/>
      <c r="BBP188" s="31"/>
      <c r="BBQ188" s="31"/>
      <c r="BBR188" s="31"/>
      <c r="BBS188" s="31"/>
      <c r="BBT188" s="31"/>
      <c r="BBU188" s="31"/>
      <c r="BBV188" s="31"/>
      <c r="BBW188" s="31"/>
      <c r="BBX188" s="31"/>
      <c r="BBY188" s="31"/>
      <c r="BBZ188" s="31"/>
      <c r="BCA188" s="31"/>
      <c r="BCB188" s="31"/>
      <c r="BCC188" s="31"/>
      <c r="BCD188" s="31"/>
      <c r="BCE188" s="31"/>
      <c r="BCF188" s="31"/>
      <c r="BCG188" s="31"/>
      <c r="BCH188" s="31"/>
      <c r="BCI188" s="31"/>
      <c r="BCJ188" s="31"/>
      <c r="BCK188" s="31"/>
      <c r="BCL188" s="31"/>
      <c r="BCM188" s="31"/>
      <c r="BCN188" s="31"/>
      <c r="BCO188" s="31"/>
      <c r="BCP188" s="31"/>
      <c r="BCQ188" s="31"/>
      <c r="BCR188" s="31"/>
      <c r="BCS188" s="31"/>
      <c r="BCT188" s="31"/>
      <c r="BCU188" s="31"/>
      <c r="BCV188" s="31"/>
      <c r="BCW188" s="31"/>
      <c r="BCX188" s="31"/>
      <c r="BCY188" s="31"/>
      <c r="BCZ188" s="31"/>
      <c r="BDA188" s="31"/>
      <c r="BDB188" s="31"/>
      <c r="BDC188" s="31"/>
      <c r="BDD188" s="31"/>
      <c r="BDE188" s="31"/>
      <c r="BDF188" s="31"/>
      <c r="BDG188" s="31"/>
      <c r="BDH188" s="31"/>
      <c r="BDI188" s="31"/>
      <c r="BDJ188" s="31"/>
      <c r="BDK188" s="31"/>
      <c r="BDL188" s="31"/>
      <c r="BDM188" s="31"/>
      <c r="BDN188" s="31"/>
      <c r="BDO188" s="31"/>
      <c r="BDP188" s="31"/>
      <c r="BDQ188" s="31"/>
      <c r="BDR188" s="31"/>
      <c r="BDS188" s="31"/>
      <c r="BDT188" s="31"/>
      <c r="BDU188" s="31"/>
      <c r="BDV188" s="31"/>
      <c r="BDW188" s="31"/>
      <c r="BDX188" s="31"/>
      <c r="BDY188" s="31"/>
      <c r="BDZ188" s="31"/>
      <c r="BEA188" s="31"/>
      <c r="BEB188" s="31"/>
      <c r="BEC188" s="31"/>
      <c r="BED188" s="31"/>
      <c r="BEE188" s="31"/>
      <c r="BEF188" s="31"/>
      <c r="BEG188" s="31"/>
      <c r="BEH188" s="31"/>
      <c r="BEI188" s="31"/>
      <c r="BEJ188" s="31"/>
      <c r="BEK188" s="31"/>
      <c r="BEL188" s="31"/>
      <c r="BEM188" s="31"/>
      <c r="BEN188" s="31"/>
      <c r="BEO188" s="31"/>
      <c r="BEP188" s="31"/>
      <c r="BEQ188" s="31"/>
      <c r="BER188" s="31"/>
      <c r="BES188" s="31"/>
      <c r="BET188" s="31"/>
      <c r="BEU188" s="31"/>
      <c r="BEV188" s="31"/>
      <c r="BEW188" s="31"/>
      <c r="BEX188" s="31"/>
      <c r="BEY188" s="31"/>
      <c r="BEZ188" s="31"/>
      <c r="BFA188" s="31"/>
      <c r="BFB188" s="31"/>
      <c r="BFC188" s="31"/>
      <c r="BFD188" s="31"/>
      <c r="BFE188" s="31"/>
      <c r="BFF188" s="31"/>
      <c r="BFG188" s="31"/>
      <c r="BFH188" s="31"/>
      <c r="BFI188" s="31"/>
      <c r="BFJ188" s="31"/>
      <c r="BFK188" s="31"/>
      <c r="BFL188" s="31"/>
      <c r="BFM188" s="31"/>
      <c r="BFN188" s="31"/>
      <c r="BFO188" s="31"/>
      <c r="BFP188" s="31"/>
      <c r="BFQ188" s="31"/>
      <c r="BFR188" s="31"/>
      <c r="BFS188" s="31"/>
      <c r="BFT188" s="31"/>
      <c r="BFU188" s="31"/>
      <c r="BFV188" s="31"/>
      <c r="BFW188" s="31"/>
      <c r="BFX188" s="31"/>
      <c r="BFY188" s="31"/>
      <c r="BFZ188" s="31"/>
      <c r="BGA188" s="31"/>
      <c r="BGB188" s="31"/>
      <c r="BGC188" s="31"/>
      <c r="BGD188" s="31"/>
      <c r="BGE188" s="31"/>
      <c r="BGF188" s="31"/>
      <c r="BGG188" s="31"/>
      <c r="BGH188" s="31"/>
      <c r="BGI188" s="31"/>
      <c r="BGJ188" s="31"/>
      <c r="BGK188" s="31"/>
      <c r="BGL188" s="31"/>
      <c r="BGM188" s="31"/>
      <c r="BGN188" s="31"/>
      <c r="BGO188" s="31"/>
      <c r="BGP188" s="31"/>
      <c r="BGQ188" s="31"/>
      <c r="BGR188" s="31"/>
      <c r="BGS188" s="31"/>
      <c r="BGT188" s="31"/>
      <c r="BGU188" s="31"/>
      <c r="BGV188" s="31"/>
      <c r="BGW188" s="31"/>
      <c r="BGX188" s="31"/>
      <c r="BGY188" s="31"/>
      <c r="BGZ188" s="31"/>
      <c r="BHA188" s="31"/>
      <c r="BHB188" s="31"/>
      <c r="BHC188" s="31"/>
      <c r="BHD188" s="31"/>
      <c r="BHE188" s="31"/>
      <c r="BHF188" s="31"/>
      <c r="BHG188" s="31"/>
      <c r="BHH188" s="31"/>
      <c r="BHI188" s="31"/>
      <c r="BHJ188" s="31"/>
      <c r="BHK188" s="31"/>
      <c r="BHL188" s="31"/>
      <c r="BHM188" s="31"/>
      <c r="BHN188" s="31"/>
      <c r="BHO188" s="31"/>
      <c r="BHP188" s="31"/>
      <c r="BHQ188" s="31"/>
      <c r="BHR188" s="31"/>
      <c r="BHS188" s="31"/>
      <c r="BHT188" s="31"/>
      <c r="BHU188" s="31"/>
      <c r="BHV188" s="31"/>
      <c r="BHW188" s="31"/>
      <c r="BHX188" s="31"/>
      <c r="BHY188" s="31"/>
      <c r="BHZ188" s="31"/>
      <c r="BIA188" s="31"/>
      <c r="BIB188" s="31"/>
      <c r="BIC188" s="31"/>
      <c r="BID188" s="31"/>
      <c r="BIE188" s="31"/>
      <c r="BIF188" s="31"/>
      <c r="BIG188" s="31"/>
      <c r="BIH188" s="31"/>
      <c r="BII188" s="31"/>
      <c r="BIJ188" s="31"/>
      <c r="BIK188" s="31"/>
      <c r="BIL188" s="31"/>
      <c r="BIM188" s="31"/>
      <c r="BIN188" s="31"/>
      <c r="BIO188" s="31"/>
      <c r="BIP188" s="31"/>
      <c r="BIQ188" s="31"/>
      <c r="BIR188" s="31"/>
      <c r="BIS188" s="31"/>
      <c r="BIT188" s="31"/>
      <c r="BIU188" s="31"/>
      <c r="BIV188" s="31"/>
      <c r="BIW188" s="31"/>
      <c r="BIX188" s="31"/>
      <c r="BIY188" s="31"/>
      <c r="BIZ188" s="31"/>
      <c r="BJA188" s="31"/>
      <c r="BJB188" s="31"/>
      <c r="BJC188" s="31"/>
      <c r="BJD188" s="31"/>
      <c r="BJE188" s="31"/>
      <c r="BJF188" s="31"/>
      <c r="BJG188" s="31"/>
      <c r="BJH188" s="31"/>
      <c r="BJI188" s="31"/>
      <c r="BJJ188" s="31"/>
      <c r="BJK188" s="31"/>
      <c r="BJL188" s="31"/>
      <c r="BJM188" s="31"/>
      <c r="BJN188" s="31"/>
      <c r="BJO188" s="31"/>
      <c r="BJP188" s="31"/>
      <c r="BJQ188" s="31"/>
      <c r="BJR188" s="31"/>
      <c r="BJS188" s="31"/>
      <c r="BJT188" s="31"/>
      <c r="BJU188" s="31"/>
      <c r="BJV188" s="31"/>
      <c r="BJW188" s="31"/>
      <c r="BJX188" s="31"/>
      <c r="BJY188" s="31"/>
      <c r="BJZ188" s="31"/>
      <c r="BKA188" s="31"/>
      <c r="BKB188" s="31"/>
      <c r="BKC188" s="31"/>
      <c r="BKD188" s="31"/>
      <c r="BKE188" s="31"/>
      <c r="BKF188" s="31"/>
      <c r="BKG188" s="31"/>
      <c r="BKH188" s="31"/>
      <c r="BKI188" s="31"/>
      <c r="BKJ188" s="31"/>
      <c r="BKK188" s="31"/>
      <c r="BKL188" s="31"/>
      <c r="BKM188" s="31"/>
      <c r="BKN188" s="31"/>
      <c r="BKO188" s="31"/>
      <c r="BKP188" s="31"/>
      <c r="BKQ188" s="31"/>
      <c r="BKR188" s="31"/>
      <c r="BKS188" s="31"/>
      <c r="BKT188" s="31"/>
      <c r="BKU188" s="31"/>
      <c r="BKV188" s="31"/>
      <c r="BKW188" s="31"/>
      <c r="BKX188" s="31"/>
      <c r="BKY188" s="31"/>
      <c r="BKZ188" s="31"/>
      <c r="BLA188" s="31"/>
      <c r="BLB188" s="31"/>
      <c r="BLC188" s="31"/>
      <c r="BLD188" s="31"/>
      <c r="BLE188" s="31"/>
      <c r="BLF188" s="31"/>
      <c r="BLG188" s="31"/>
      <c r="BLH188" s="31"/>
      <c r="BLI188" s="31"/>
      <c r="BLJ188" s="31"/>
      <c r="BLK188" s="31"/>
      <c r="BLL188" s="31"/>
      <c r="BLM188" s="31"/>
      <c r="BLN188" s="31"/>
      <c r="BLO188" s="31"/>
      <c r="BLP188" s="31"/>
      <c r="BLQ188" s="31"/>
      <c r="BLR188" s="31"/>
      <c r="BLS188" s="31"/>
      <c r="BLT188" s="31"/>
      <c r="BLU188" s="31"/>
      <c r="BLV188" s="31"/>
      <c r="BLW188" s="31"/>
      <c r="BLX188" s="31"/>
      <c r="BLY188" s="31"/>
      <c r="BLZ188" s="31"/>
      <c r="BMA188" s="31"/>
      <c r="BMB188" s="31"/>
      <c r="BMC188" s="31"/>
      <c r="BMD188" s="31"/>
      <c r="BME188" s="31"/>
      <c r="BMF188" s="31"/>
      <c r="BMG188" s="31"/>
      <c r="BMH188" s="31"/>
      <c r="BMI188" s="31"/>
      <c r="BMJ188" s="31"/>
      <c r="BMK188" s="31"/>
      <c r="BML188" s="31"/>
      <c r="BMM188" s="31"/>
      <c r="BMN188" s="31"/>
      <c r="BMO188" s="31"/>
      <c r="BMP188" s="31"/>
      <c r="BMQ188" s="31"/>
      <c r="BMR188" s="31"/>
      <c r="BMS188" s="31"/>
      <c r="BMT188" s="31"/>
      <c r="BMU188" s="31"/>
      <c r="BMV188" s="31"/>
      <c r="BMW188" s="31"/>
      <c r="BMX188" s="31"/>
      <c r="BMY188" s="31"/>
      <c r="BMZ188" s="31"/>
      <c r="BNA188" s="31"/>
      <c r="BNB188" s="31"/>
      <c r="BNC188" s="31"/>
      <c r="BND188" s="31"/>
      <c r="BNE188" s="31"/>
      <c r="BNF188" s="31"/>
      <c r="BNG188" s="31"/>
      <c r="BNH188" s="31"/>
      <c r="BNI188" s="31"/>
      <c r="BNJ188" s="31"/>
      <c r="BNK188" s="31"/>
      <c r="BNL188" s="31"/>
      <c r="BNM188" s="31"/>
      <c r="BNN188" s="31"/>
      <c r="BNO188" s="31"/>
      <c r="BNP188" s="31"/>
      <c r="BNQ188" s="31"/>
      <c r="BNR188" s="31"/>
      <c r="BNS188" s="31"/>
      <c r="BNT188" s="31"/>
      <c r="BNU188" s="31"/>
      <c r="BNV188" s="31"/>
      <c r="BNW188" s="31"/>
      <c r="BNX188" s="31"/>
      <c r="BNY188" s="31"/>
      <c r="BNZ188" s="31"/>
      <c r="BOA188" s="31"/>
      <c r="BOB188" s="31"/>
      <c r="BOC188" s="31"/>
      <c r="BOD188" s="31"/>
      <c r="BOE188" s="31"/>
      <c r="BOF188" s="31"/>
      <c r="BOG188" s="31"/>
      <c r="BOH188" s="31"/>
      <c r="BOI188" s="31"/>
      <c r="BOJ188" s="31"/>
      <c r="BOK188" s="31"/>
      <c r="BOL188" s="31"/>
      <c r="BOM188" s="31"/>
      <c r="BON188" s="31"/>
      <c r="BOO188" s="31"/>
      <c r="BOP188" s="31"/>
      <c r="BOQ188" s="31"/>
      <c r="BOR188" s="31"/>
      <c r="BOS188" s="31"/>
      <c r="BOT188" s="31"/>
      <c r="BOU188" s="31"/>
      <c r="BOV188" s="31"/>
      <c r="BOW188" s="31"/>
      <c r="BOX188" s="31"/>
      <c r="BOY188" s="31"/>
      <c r="BOZ188" s="31"/>
      <c r="BPA188" s="31"/>
      <c r="BPB188" s="31"/>
      <c r="BPC188" s="31"/>
      <c r="BPD188" s="31"/>
      <c r="BPE188" s="31"/>
      <c r="BPF188" s="31"/>
      <c r="BPG188" s="31"/>
      <c r="BPH188" s="31"/>
      <c r="BPI188" s="31"/>
      <c r="BPJ188" s="31"/>
      <c r="BPK188" s="31"/>
      <c r="BPL188" s="31"/>
      <c r="BPM188" s="31"/>
      <c r="BPN188" s="31"/>
      <c r="BPO188" s="31"/>
      <c r="BPP188" s="31"/>
      <c r="BPQ188" s="31"/>
      <c r="BPR188" s="31"/>
      <c r="BPS188" s="31"/>
      <c r="BPT188" s="31"/>
      <c r="BPU188" s="31"/>
      <c r="BPV188" s="31"/>
      <c r="BPW188" s="31"/>
      <c r="BPX188" s="31"/>
      <c r="BPY188" s="31"/>
      <c r="BPZ188" s="31"/>
      <c r="BQA188" s="31"/>
      <c r="BQB188" s="31"/>
      <c r="BQC188" s="31"/>
      <c r="BQD188" s="31"/>
      <c r="BQE188" s="31"/>
      <c r="BQF188" s="31"/>
      <c r="BQG188" s="31"/>
      <c r="BQH188" s="31"/>
      <c r="BQI188" s="31"/>
      <c r="BQJ188" s="31"/>
      <c r="BQK188" s="31"/>
      <c r="BQL188" s="31"/>
      <c r="BQM188" s="31"/>
      <c r="BQN188" s="31"/>
      <c r="BQO188" s="31"/>
      <c r="BQP188" s="31"/>
      <c r="BQQ188" s="31"/>
      <c r="BQR188" s="31"/>
      <c r="BQS188" s="31"/>
      <c r="BQT188" s="31"/>
      <c r="BQU188" s="31"/>
      <c r="BQV188" s="31"/>
      <c r="BQW188" s="31"/>
      <c r="BQX188" s="31"/>
      <c r="BQY188" s="31"/>
      <c r="BQZ188" s="31"/>
      <c r="BRA188" s="31"/>
      <c r="BRB188" s="31"/>
      <c r="BRC188" s="31"/>
      <c r="BRD188" s="31"/>
      <c r="BRE188" s="31"/>
      <c r="BRF188" s="31"/>
      <c r="BRG188" s="31"/>
      <c r="BRH188" s="31"/>
      <c r="BRI188" s="31"/>
      <c r="BRJ188" s="31"/>
      <c r="BRK188" s="31"/>
      <c r="BRL188" s="31"/>
      <c r="BRM188" s="31"/>
      <c r="BRN188" s="31"/>
      <c r="BRO188" s="31"/>
      <c r="BRP188" s="31"/>
      <c r="BRQ188" s="31"/>
      <c r="BRR188" s="31"/>
      <c r="BRS188" s="31"/>
      <c r="BRT188" s="31"/>
      <c r="BRU188" s="31"/>
      <c r="BRV188" s="31"/>
      <c r="BRW188" s="31"/>
      <c r="BRX188" s="31"/>
      <c r="BRY188" s="31"/>
      <c r="BRZ188" s="31"/>
      <c r="BSA188" s="31"/>
      <c r="BSB188" s="31"/>
      <c r="BSC188" s="31"/>
      <c r="BSD188" s="31"/>
      <c r="BSE188" s="31"/>
      <c r="BSF188" s="31"/>
      <c r="BSG188" s="31"/>
      <c r="BSH188" s="31"/>
      <c r="BSI188" s="31"/>
      <c r="BSJ188" s="31"/>
      <c r="BSK188" s="31"/>
      <c r="BSL188" s="31"/>
      <c r="BSM188" s="31"/>
      <c r="BSN188" s="31"/>
      <c r="BSO188" s="31"/>
      <c r="BSP188" s="31"/>
      <c r="BSQ188" s="31"/>
      <c r="BSR188" s="31"/>
      <c r="BSS188" s="31"/>
      <c r="BST188" s="31"/>
      <c r="BSU188" s="31"/>
      <c r="BSV188" s="31"/>
      <c r="BSW188" s="31"/>
      <c r="BSX188" s="31"/>
      <c r="BSY188" s="31"/>
      <c r="BSZ188" s="31"/>
      <c r="BTA188" s="31"/>
      <c r="BTB188" s="31"/>
      <c r="BTC188" s="31"/>
      <c r="BTD188" s="31"/>
      <c r="BTE188" s="31"/>
      <c r="BTF188" s="31"/>
      <c r="BTG188" s="31"/>
      <c r="BTH188" s="31"/>
      <c r="BTI188" s="31"/>
      <c r="BTJ188" s="31"/>
      <c r="BTK188" s="31"/>
      <c r="BTL188" s="31"/>
      <c r="BTM188" s="31"/>
      <c r="BTN188" s="31"/>
      <c r="BTO188" s="31"/>
      <c r="BTP188" s="31"/>
      <c r="BTQ188" s="31"/>
      <c r="BTR188" s="31"/>
      <c r="BTS188" s="31"/>
      <c r="BTT188" s="31"/>
      <c r="BTU188" s="31"/>
      <c r="BTV188" s="31"/>
      <c r="BTW188" s="31"/>
      <c r="BTX188" s="31"/>
      <c r="BTY188" s="31"/>
      <c r="BTZ188" s="31"/>
      <c r="BUA188" s="31"/>
      <c r="BUB188" s="31"/>
      <c r="BUC188" s="31"/>
      <c r="BUD188" s="31"/>
      <c r="BUE188" s="31"/>
      <c r="BUF188" s="31"/>
      <c r="BUG188" s="31"/>
      <c r="BUH188" s="31"/>
      <c r="BUI188" s="31"/>
      <c r="BUJ188" s="31"/>
      <c r="BUK188" s="31"/>
      <c r="BUL188" s="31"/>
      <c r="BUM188" s="31"/>
      <c r="BUN188" s="31"/>
      <c r="BUO188" s="31"/>
      <c r="BUP188" s="31"/>
      <c r="BUQ188" s="31"/>
      <c r="BUR188" s="31"/>
      <c r="BUS188" s="31"/>
      <c r="BUT188" s="31"/>
      <c r="BUU188" s="31"/>
      <c r="BUV188" s="31"/>
      <c r="BUW188" s="31"/>
      <c r="BUX188" s="31"/>
      <c r="BUY188" s="31"/>
      <c r="BUZ188" s="31"/>
      <c r="BVA188" s="31"/>
      <c r="BVB188" s="31"/>
      <c r="BVC188" s="31"/>
      <c r="BVD188" s="31"/>
      <c r="BVE188" s="31"/>
      <c r="BVF188" s="31"/>
      <c r="BVG188" s="31"/>
      <c r="BVH188" s="31"/>
      <c r="BVI188" s="31"/>
      <c r="BVJ188" s="31"/>
      <c r="BVK188" s="31"/>
      <c r="BVL188" s="31"/>
      <c r="BVM188" s="31"/>
      <c r="BVN188" s="31"/>
      <c r="BVO188" s="31"/>
      <c r="BVP188" s="31"/>
      <c r="BVQ188" s="31"/>
      <c r="BVR188" s="31"/>
      <c r="BVS188" s="31"/>
      <c r="BVT188" s="31"/>
      <c r="BVU188" s="31"/>
      <c r="BVV188" s="31"/>
      <c r="BVW188" s="31"/>
      <c r="BVX188" s="31"/>
      <c r="BVY188" s="31"/>
      <c r="BVZ188" s="31"/>
      <c r="BWA188" s="31"/>
      <c r="BWB188" s="31"/>
      <c r="BWC188" s="31"/>
      <c r="BWD188" s="31"/>
      <c r="BWE188" s="31"/>
      <c r="BWF188" s="31"/>
      <c r="BWG188" s="31"/>
      <c r="BWH188" s="31"/>
      <c r="BWI188" s="31"/>
      <c r="BWJ188" s="31"/>
      <c r="BWK188" s="31"/>
      <c r="BWL188" s="31"/>
      <c r="BWM188" s="31"/>
      <c r="BWN188" s="31"/>
      <c r="BWO188" s="31"/>
      <c r="BWP188" s="31"/>
      <c r="BWQ188" s="31"/>
      <c r="BWR188" s="31"/>
      <c r="BWS188" s="31"/>
      <c r="BWT188" s="31"/>
      <c r="BWU188" s="31"/>
      <c r="BWV188" s="31"/>
      <c r="BWW188" s="31"/>
      <c r="BWX188" s="31"/>
      <c r="BWY188" s="31"/>
      <c r="BWZ188" s="31"/>
      <c r="BXA188" s="31"/>
      <c r="BXB188" s="31"/>
      <c r="BXC188" s="31"/>
      <c r="BXD188" s="31"/>
      <c r="BXE188" s="31"/>
      <c r="BXF188" s="31"/>
      <c r="BXG188" s="31"/>
      <c r="BXH188" s="31"/>
      <c r="BXI188" s="31"/>
      <c r="BXJ188" s="31"/>
      <c r="BXK188" s="31"/>
      <c r="BXL188" s="31"/>
      <c r="BXM188" s="31"/>
      <c r="BXN188" s="31"/>
      <c r="BXO188" s="31"/>
      <c r="BXP188" s="31"/>
      <c r="BXQ188" s="31"/>
      <c r="BXR188" s="31"/>
      <c r="BXS188" s="31"/>
      <c r="BXT188" s="31"/>
      <c r="BXU188" s="31"/>
      <c r="BXV188" s="31"/>
      <c r="BXW188" s="31"/>
      <c r="BXX188" s="31"/>
      <c r="BXY188" s="31"/>
      <c r="BXZ188" s="31"/>
      <c r="BYA188" s="31"/>
      <c r="BYB188" s="31"/>
      <c r="BYC188" s="31"/>
      <c r="BYD188" s="31"/>
      <c r="BYE188" s="31"/>
      <c r="BYF188" s="31"/>
      <c r="BYG188" s="31"/>
      <c r="BYH188" s="31"/>
      <c r="BYI188" s="31"/>
      <c r="BYJ188" s="31"/>
      <c r="BYK188" s="31"/>
      <c r="BYL188" s="31"/>
      <c r="BYM188" s="31"/>
      <c r="BYN188" s="31"/>
      <c r="BYO188" s="31"/>
      <c r="BYP188" s="31"/>
      <c r="BYQ188" s="31"/>
      <c r="BYR188" s="31"/>
      <c r="BYS188" s="31"/>
      <c r="BYT188" s="31"/>
      <c r="BYU188" s="31"/>
      <c r="BYV188" s="31"/>
      <c r="BYW188" s="31"/>
      <c r="BYX188" s="31"/>
      <c r="BYY188" s="31"/>
      <c r="BYZ188" s="31"/>
      <c r="BZA188" s="31"/>
      <c r="BZB188" s="31"/>
      <c r="BZC188" s="31"/>
      <c r="BZD188" s="31"/>
      <c r="BZE188" s="31"/>
      <c r="BZF188" s="31"/>
      <c r="BZG188" s="31"/>
      <c r="BZH188" s="31"/>
      <c r="BZI188" s="31"/>
      <c r="BZJ188" s="31"/>
      <c r="BZK188" s="31"/>
      <c r="BZL188" s="31"/>
      <c r="BZM188" s="31"/>
      <c r="BZN188" s="31"/>
      <c r="BZO188" s="31"/>
      <c r="BZP188" s="31"/>
      <c r="BZQ188" s="31"/>
      <c r="BZR188" s="31"/>
      <c r="BZS188" s="31"/>
      <c r="BZT188" s="31"/>
      <c r="BZU188" s="31"/>
      <c r="BZV188" s="31"/>
      <c r="BZW188" s="31"/>
      <c r="BZX188" s="31"/>
      <c r="BZY188" s="31"/>
      <c r="BZZ188" s="31"/>
      <c r="CAA188" s="31"/>
      <c r="CAB188" s="31"/>
      <c r="CAC188" s="31"/>
      <c r="CAD188" s="31"/>
      <c r="CAE188" s="31"/>
      <c r="CAF188" s="31"/>
      <c r="CAG188" s="31"/>
      <c r="CAH188" s="31"/>
      <c r="CAI188" s="31"/>
      <c r="CAJ188" s="31"/>
      <c r="CAK188" s="31"/>
      <c r="CAL188" s="31"/>
      <c r="CAM188" s="31"/>
      <c r="CAN188" s="31"/>
      <c r="CAO188" s="31"/>
      <c r="CAP188" s="31"/>
      <c r="CAQ188" s="31"/>
      <c r="CAR188" s="31"/>
      <c r="CAS188" s="31"/>
      <c r="CAT188" s="31"/>
      <c r="CAU188" s="31"/>
      <c r="CAV188" s="31"/>
      <c r="CAW188" s="31"/>
      <c r="CAX188" s="31"/>
      <c r="CAY188" s="31"/>
      <c r="CAZ188" s="31"/>
      <c r="CBA188" s="31"/>
      <c r="CBB188" s="31"/>
      <c r="CBC188" s="31"/>
      <c r="CBD188" s="31"/>
      <c r="CBE188" s="31"/>
      <c r="CBF188" s="31"/>
      <c r="CBG188" s="31"/>
      <c r="CBH188" s="31"/>
      <c r="CBI188" s="31"/>
      <c r="CBJ188" s="31"/>
      <c r="CBK188" s="31"/>
      <c r="CBL188" s="31"/>
      <c r="CBM188" s="31"/>
      <c r="CBN188" s="31"/>
      <c r="CBO188" s="31"/>
      <c r="CBP188" s="31"/>
      <c r="CBQ188" s="31"/>
      <c r="CBR188" s="31"/>
      <c r="CBS188" s="31"/>
      <c r="CBT188" s="31"/>
      <c r="CBU188" s="31"/>
      <c r="CBV188" s="31"/>
      <c r="CBW188" s="31"/>
      <c r="CBX188" s="31"/>
      <c r="CBY188" s="31"/>
      <c r="CBZ188" s="31"/>
      <c r="CCA188" s="31"/>
      <c r="CCB188" s="31"/>
      <c r="CCC188" s="31"/>
      <c r="CCD188" s="31"/>
      <c r="CCE188" s="31"/>
      <c r="CCF188" s="31"/>
      <c r="CCG188" s="31"/>
      <c r="CCH188" s="31"/>
      <c r="CCI188" s="31"/>
      <c r="CCJ188" s="31"/>
      <c r="CCK188" s="31"/>
      <c r="CCL188" s="31"/>
      <c r="CCM188" s="31"/>
      <c r="CCN188" s="31"/>
      <c r="CCO188" s="31"/>
      <c r="CCP188" s="31"/>
      <c r="CCQ188" s="31"/>
      <c r="CCR188" s="31"/>
      <c r="CCS188" s="31"/>
      <c r="CCT188" s="31"/>
      <c r="CCU188" s="31"/>
      <c r="CCV188" s="31"/>
      <c r="CCW188" s="31"/>
      <c r="CCX188" s="31"/>
      <c r="CCY188" s="31"/>
      <c r="CCZ188" s="31"/>
      <c r="CDA188" s="31"/>
      <c r="CDB188" s="31"/>
      <c r="CDC188" s="31"/>
      <c r="CDD188" s="31"/>
      <c r="CDE188" s="31"/>
      <c r="CDF188" s="31"/>
      <c r="CDG188" s="31"/>
      <c r="CDH188" s="31"/>
      <c r="CDI188" s="31"/>
      <c r="CDJ188" s="31"/>
      <c r="CDK188" s="31"/>
      <c r="CDL188" s="31"/>
      <c r="CDM188" s="31"/>
      <c r="CDN188" s="31"/>
      <c r="CDO188" s="31"/>
      <c r="CDP188" s="31"/>
      <c r="CDQ188" s="31"/>
      <c r="CDR188" s="31"/>
      <c r="CDS188" s="31"/>
      <c r="CDT188" s="31"/>
      <c r="CDU188" s="31"/>
      <c r="CDV188" s="31"/>
      <c r="CDW188" s="31"/>
      <c r="CDX188" s="31"/>
      <c r="CDY188" s="31"/>
      <c r="CDZ188" s="31"/>
      <c r="CEA188" s="31"/>
      <c r="CEB188" s="31"/>
      <c r="CEC188" s="31"/>
      <c r="CED188" s="31"/>
      <c r="CEE188" s="31"/>
      <c r="CEF188" s="31"/>
      <c r="CEG188" s="31"/>
      <c r="CEH188" s="31"/>
      <c r="CEI188" s="31"/>
      <c r="CEJ188" s="31"/>
      <c r="CEK188" s="31"/>
      <c r="CEL188" s="31"/>
      <c r="CEM188" s="31"/>
      <c r="CEN188" s="31"/>
      <c r="CEO188" s="31"/>
      <c r="CEP188" s="31"/>
      <c r="CEQ188" s="31"/>
      <c r="CER188" s="31"/>
      <c r="CES188" s="31"/>
      <c r="CET188" s="31"/>
      <c r="CEU188" s="31"/>
      <c r="CEV188" s="31"/>
      <c r="CEW188" s="31"/>
      <c r="CEX188" s="31"/>
      <c r="CEY188" s="31"/>
      <c r="CEZ188" s="31"/>
      <c r="CFA188" s="31"/>
      <c r="CFB188" s="31"/>
      <c r="CFC188" s="31"/>
      <c r="CFD188" s="31"/>
      <c r="CFE188" s="31"/>
      <c r="CFF188" s="31"/>
      <c r="CFG188" s="31"/>
      <c r="CFH188" s="31"/>
      <c r="CFI188" s="31"/>
      <c r="CFJ188" s="31"/>
      <c r="CFK188" s="31"/>
      <c r="CFL188" s="31"/>
      <c r="CFM188" s="31"/>
      <c r="CFN188" s="31"/>
      <c r="CFO188" s="31"/>
      <c r="CFP188" s="31"/>
      <c r="CFQ188" s="31"/>
      <c r="CFR188" s="31"/>
      <c r="CFS188" s="31"/>
      <c r="CFT188" s="31"/>
      <c r="CFU188" s="31"/>
      <c r="CFV188" s="31"/>
      <c r="CFW188" s="31"/>
      <c r="CFX188" s="31"/>
      <c r="CFY188" s="31"/>
      <c r="CFZ188" s="31"/>
      <c r="CGA188" s="31"/>
      <c r="CGB188" s="31"/>
      <c r="CGC188" s="31"/>
      <c r="CGD188" s="31"/>
      <c r="CGE188" s="31"/>
      <c r="CGF188" s="31"/>
      <c r="CGG188" s="31"/>
      <c r="CGH188" s="31"/>
      <c r="CGI188" s="31"/>
      <c r="CGJ188" s="31"/>
      <c r="CGK188" s="31"/>
      <c r="CGL188" s="31"/>
      <c r="CGM188" s="31"/>
      <c r="CGN188" s="31"/>
      <c r="CGO188" s="31"/>
      <c r="CGP188" s="31"/>
      <c r="CGQ188" s="31"/>
      <c r="CGR188" s="31"/>
      <c r="CGS188" s="31"/>
      <c r="CGT188" s="31"/>
      <c r="CGU188" s="31"/>
      <c r="CGV188" s="31"/>
      <c r="CGW188" s="31"/>
      <c r="CGX188" s="31"/>
      <c r="CGY188" s="31"/>
      <c r="CGZ188" s="31"/>
      <c r="CHA188" s="31"/>
      <c r="CHB188" s="31"/>
      <c r="CHC188" s="31"/>
      <c r="CHD188" s="31"/>
      <c r="CHE188" s="31"/>
      <c r="CHF188" s="31"/>
      <c r="CHG188" s="31"/>
      <c r="CHH188" s="31"/>
      <c r="CHI188" s="31"/>
      <c r="CHJ188" s="31"/>
      <c r="CHK188" s="31"/>
      <c r="CHL188" s="31"/>
      <c r="CHM188" s="31"/>
      <c r="CHN188" s="31"/>
      <c r="CHO188" s="31"/>
      <c r="CHP188" s="31"/>
      <c r="CHQ188" s="31"/>
      <c r="CHR188" s="31"/>
      <c r="CHS188" s="31"/>
      <c r="CHT188" s="31"/>
      <c r="CHU188" s="31"/>
      <c r="CHV188" s="31"/>
      <c r="CHW188" s="31"/>
      <c r="CHX188" s="31"/>
      <c r="CHY188" s="31"/>
      <c r="CHZ188" s="31"/>
      <c r="CIA188" s="31"/>
      <c r="CIB188" s="31"/>
      <c r="CIC188" s="31"/>
      <c r="CID188" s="31"/>
      <c r="CIE188" s="31"/>
      <c r="CIF188" s="31"/>
      <c r="CIG188" s="31"/>
      <c r="CIH188" s="31"/>
      <c r="CII188" s="31"/>
      <c r="CIJ188" s="31"/>
      <c r="CIK188" s="31"/>
      <c r="CIL188" s="31"/>
      <c r="CIM188" s="31"/>
      <c r="CIN188" s="31"/>
      <c r="CIO188" s="31"/>
      <c r="CIP188" s="31"/>
      <c r="CIQ188" s="31"/>
      <c r="CIR188" s="31"/>
      <c r="CIS188" s="31"/>
      <c r="CIT188" s="31"/>
      <c r="CIU188" s="31"/>
      <c r="CIV188" s="31"/>
      <c r="CIW188" s="31"/>
      <c r="CIX188" s="31"/>
      <c r="CIY188" s="31"/>
      <c r="CIZ188" s="31"/>
      <c r="CJA188" s="31"/>
      <c r="CJB188" s="31"/>
      <c r="CJC188" s="31"/>
      <c r="CJD188" s="31"/>
      <c r="CJE188" s="31"/>
      <c r="CJF188" s="31"/>
      <c r="CJG188" s="31"/>
      <c r="CJH188" s="31"/>
      <c r="CJI188" s="31"/>
      <c r="CJJ188" s="31"/>
      <c r="CJK188" s="31"/>
      <c r="CJL188" s="31"/>
      <c r="CJM188" s="31"/>
      <c r="CJN188" s="31"/>
      <c r="CJO188" s="31"/>
      <c r="CJP188" s="31"/>
      <c r="CJQ188" s="31"/>
      <c r="CJR188" s="31"/>
      <c r="CJS188" s="31"/>
      <c r="CJT188" s="31"/>
      <c r="CJU188" s="31"/>
      <c r="CJV188" s="31"/>
      <c r="CJW188" s="31"/>
      <c r="CJX188" s="31"/>
      <c r="CJY188" s="31"/>
      <c r="CJZ188" s="31"/>
      <c r="CKA188" s="31"/>
      <c r="CKB188" s="31"/>
      <c r="CKC188" s="31"/>
      <c r="CKD188" s="31"/>
      <c r="CKE188" s="31"/>
      <c r="CKF188" s="31"/>
      <c r="CKG188" s="31"/>
      <c r="CKH188" s="31"/>
      <c r="CKI188" s="31"/>
      <c r="CKJ188" s="31"/>
      <c r="CKK188" s="31"/>
      <c r="CKL188" s="31"/>
      <c r="CKM188" s="31"/>
      <c r="CKN188" s="31"/>
      <c r="CKO188" s="31"/>
      <c r="CKP188" s="31"/>
      <c r="CKQ188" s="31"/>
      <c r="CKR188" s="31"/>
      <c r="CKS188" s="31"/>
      <c r="CKT188" s="31"/>
      <c r="CKU188" s="31"/>
      <c r="CKV188" s="31"/>
      <c r="CKW188" s="31"/>
      <c r="CKX188" s="31"/>
      <c r="CKY188" s="31"/>
      <c r="CKZ188" s="31"/>
      <c r="CLA188" s="31"/>
      <c r="CLB188" s="31"/>
      <c r="CLC188" s="31"/>
      <c r="CLD188" s="31"/>
      <c r="CLE188" s="31"/>
      <c r="CLF188" s="31"/>
      <c r="CLG188" s="31"/>
      <c r="CLH188" s="31"/>
      <c r="CLI188" s="31"/>
      <c r="CLJ188" s="31"/>
      <c r="CLK188" s="31"/>
      <c r="CLL188" s="31"/>
      <c r="CLM188" s="31"/>
      <c r="CLN188" s="31"/>
      <c r="CLO188" s="31"/>
      <c r="CLP188" s="31"/>
      <c r="CLQ188" s="31"/>
      <c r="CLR188" s="31"/>
      <c r="CLS188" s="31"/>
      <c r="CLT188" s="31"/>
      <c r="CLU188" s="31"/>
      <c r="CLV188" s="31"/>
      <c r="CLW188" s="31"/>
      <c r="CLX188" s="31"/>
      <c r="CLY188" s="31"/>
      <c r="CLZ188" s="31"/>
      <c r="CMA188" s="31"/>
      <c r="CMB188" s="31"/>
      <c r="CMC188" s="31"/>
      <c r="CMD188" s="31"/>
      <c r="CME188" s="31"/>
      <c r="CMF188" s="31"/>
      <c r="CMG188" s="31"/>
      <c r="CMH188" s="31"/>
      <c r="CMI188" s="31"/>
      <c r="CMJ188" s="31"/>
      <c r="CMK188" s="31"/>
      <c r="CML188" s="31"/>
      <c r="CMM188" s="31"/>
      <c r="CMN188" s="31"/>
      <c r="CMO188" s="31"/>
      <c r="CMP188" s="31"/>
      <c r="CMQ188" s="31"/>
      <c r="CMR188" s="31"/>
      <c r="CMS188" s="31"/>
      <c r="CMT188" s="31"/>
      <c r="CMU188" s="31"/>
      <c r="CMV188" s="31"/>
      <c r="CMW188" s="31"/>
      <c r="CMX188" s="31"/>
      <c r="CMY188" s="31"/>
      <c r="CMZ188" s="31"/>
      <c r="CNA188" s="31"/>
      <c r="CNB188" s="31"/>
      <c r="CNC188" s="31"/>
      <c r="CND188" s="31"/>
      <c r="CNE188" s="31"/>
      <c r="CNF188" s="31"/>
      <c r="CNG188" s="31"/>
      <c r="CNH188" s="31"/>
      <c r="CNI188" s="31"/>
      <c r="CNJ188" s="31"/>
      <c r="CNK188" s="31"/>
      <c r="CNL188" s="31"/>
      <c r="CNM188" s="31"/>
      <c r="CNN188" s="31"/>
      <c r="CNO188" s="31"/>
      <c r="CNP188" s="31"/>
      <c r="CNQ188" s="31"/>
      <c r="CNR188" s="31"/>
      <c r="CNS188" s="31"/>
      <c r="CNT188" s="31"/>
      <c r="CNU188" s="31"/>
      <c r="CNV188" s="31"/>
      <c r="CNW188" s="31"/>
      <c r="CNX188" s="31"/>
      <c r="CNY188" s="31"/>
      <c r="CNZ188" s="31"/>
      <c r="COA188" s="31"/>
      <c r="COB188" s="31"/>
      <c r="COC188" s="31"/>
      <c r="COD188" s="31"/>
      <c r="COE188" s="31"/>
      <c r="COF188" s="31"/>
      <c r="COG188" s="31"/>
      <c r="COH188" s="31"/>
      <c r="COI188" s="31"/>
      <c r="COJ188" s="31"/>
      <c r="COK188" s="31"/>
      <c r="COL188" s="31"/>
      <c r="COM188" s="31"/>
      <c r="CON188" s="31"/>
      <c r="COO188" s="31"/>
      <c r="COP188" s="31"/>
      <c r="COQ188" s="31"/>
      <c r="COR188" s="31"/>
      <c r="COS188" s="31"/>
      <c r="COT188" s="31"/>
      <c r="COU188" s="31"/>
      <c r="COV188" s="31"/>
      <c r="COW188" s="31"/>
      <c r="COX188" s="31"/>
      <c r="COY188" s="31"/>
      <c r="COZ188" s="31"/>
      <c r="CPA188" s="31"/>
      <c r="CPB188" s="31"/>
      <c r="CPC188" s="31"/>
      <c r="CPD188" s="31"/>
      <c r="CPE188" s="31"/>
      <c r="CPF188" s="31"/>
      <c r="CPG188" s="31"/>
      <c r="CPH188" s="31"/>
      <c r="CPI188" s="31"/>
      <c r="CPJ188" s="31"/>
      <c r="CPK188" s="31"/>
      <c r="CPL188" s="31"/>
      <c r="CPM188" s="31"/>
      <c r="CPN188" s="31"/>
      <c r="CPO188" s="31"/>
      <c r="CPP188" s="31"/>
      <c r="CPQ188" s="31"/>
      <c r="CPR188" s="31"/>
      <c r="CPS188" s="31"/>
      <c r="CPT188" s="31"/>
      <c r="CPU188" s="31"/>
      <c r="CPV188" s="31"/>
      <c r="CPW188" s="31"/>
      <c r="CPX188" s="31"/>
      <c r="CPY188" s="31"/>
      <c r="CPZ188" s="31"/>
      <c r="CQA188" s="31"/>
      <c r="CQB188" s="31"/>
      <c r="CQC188" s="31"/>
      <c r="CQD188" s="31"/>
      <c r="CQE188" s="31"/>
      <c r="CQF188" s="31"/>
      <c r="CQG188" s="31"/>
      <c r="CQH188" s="31"/>
      <c r="CQI188" s="31"/>
      <c r="CQJ188" s="31"/>
      <c r="CQK188" s="31"/>
      <c r="CQL188" s="31"/>
      <c r="CQM188" s="31"/>
      <c r="CQN188" s="31"/>
      <c r="CQO188" s="31"/>
      <c r="CQP188" s="31"/>
      <c r="CQQ188" s="31"/>
      <c r="CQR188" s="31"/>
      <c r="CQS188" s="31"/>
      <c r="CQT188" s="31"/>
      <c r="CQU188" s="31"/>
      <c r="CQV188" s="31"/>
      <c r="CQW188" s="31"/>
      <c r="CQX188" s="31"/>
      <c r="CQY188" s="31"/>
      <c r="CQZ188" s="31"/>
      <c r="CRA188" s="31"/>
      <c r="CRB188" s="31"/>
      <c r="CRC188" s="31"/>
      <c r="CRD188" s="31"/>
      <c r="CRE188" s="31"/>
      <c r="CRF188" s="31"/>
      <c r="CRG188" s="31"/>
      <c r="CRH188" s="31"/>
      <c r="CRI188" s="31"/>
      <c r="CRJ188" s="31"/>
      <c r="CRK188" s="31"/>
      <c r="CRL188" s="31"/>
      <c r="CRM188" s="31"/>
      <c r="CRN188" s="31"/>
      <c r="CRO188" s="31"/>
      <c r="CRP188" s="31"/>
      <c r="CRQ188" s="31"/>
      <c r="CRR188" s="31"/>
      <c r="CRS188" s="31"/>
      <c r="CRT188" s="31"/>
      <c r="CRU188" s="31"/>
      <c r="CRV188" s="31"/>
      <c r="CRW188" s="31"/>
      <c r="CRX188" s="31"/>
      <c r="CRY188" s="31"/>
      <c r="CRZ188" s="31"/>
      <c r="CSA188" s="31"/>
      <c r="CSB188" s="31"/>
      <c r="CSC188" s="31"/>
      <c r="CSD188" s="31"/>
      <c r="CSE188" s="31"/>
      <c r="CSF188" s="31"/>
      <c r="CSG188" s="31"/>
      <c r="CSH188" s="31"/>
      <c r="CSI188" s="31"/>
      <c r="CSJ188" s="31"/>
      <c r="CSK188" s="31"/>
      <c r="CSL188" s="31"/>
      <c r="CSM188" s="31"/>
      <c r="CSN188" s="31"/>
      <c r="CSO188" s="31"/>
      <c r="CSP188" s="31"/>
      <c r="CSQ188" s="31"/>
      <c r="CSR188" s="31"/>
      <c r="CSS188" s="31"/>
      <c r="CST188" s="31"/>
      <c r="CSU188" s="31"/>
      <c r="CSV188" s="31"/>
      <c r="CSW188" s="31"/>
      <c r="CSX188" s="31"/>
      <c r="CSY188" s="31"/>
      <c r="CSZ188" s="31"/>
      <c r="CTA188" s="31"/>
      <c r="CTB188" s="31"/>
      <c r="CTC188" s="31"/>
      <c r="CTD188" s="31"/>
      <c r="CTE188" s="31"/>
      <c r="CTF188" s="31"/>
      <c r="CTG188" s="31"/>
      <c r="CTH188" s="31"/>
      <c r="CTI188" s="31"/>
      <c r="CTJ188" s="31"/>
      <c r="CTK188" s="31"/>
      <c r="CTL188" s="31"/>
      <c r="CTM188" s="31"/>
      <c r="CTN188" s="31"/>
      <c r="CTO188" s="31"/>
      <c r="CTP188" s="31"/>
      <c r="CTQ188" s="31"/>
      <c r="CTR188" s="31"/>
      <c r="CTS188" s="31"/>
      <c r="CTT188" s="31"/>
      <c r="CTU188" s="31"/>
      <c r="CTV188" s="31"/>
      <c r="CTW188" s="31"/>
      <c r="CTX188" s="31"/>
      <c r="CTY188" s="31"/>
      <c r="CTZ188" s="31"/>
      <c r="CUA188" s="31"/>
      <c r="CUB188" s="31"/>
      <c r="CUC188" s="31"/>
      <c r="CUD188" s="31"/>
      <c r="CUE188" s="31"/>
      <c r="CUF188" s="31"/>
      <c r="CUG188" s="31"/>
      <c r="CUH188" s="31"/>
      <c r="CUI188" s="31"/>
      <c r="CUJ188" s="31"/>
      <c r="CUK188" s="31"/>
      <c r="CUL188" s="31"/>
      <c r="CUM188" s="31"/>
      <c r="CUN188" s="31"/>
      <c r="CUO188" s="31"/>
      <c r="CUP188" s="31"/>
      <c r="CUQ188" s="31"/>
      <c r="CUR188" s="31"/>
      <c r="CUS188" s="31"/>
      <c r="CUT188" s="31"/>
      <c r="CUU188" s="31"/>
      <c r="CUV188" s="31"/>
      <c r="CUW188" s="31"/>
      <c r="CUX188" s="31"/>
      <c r="CUY188" s="31"/>
      <c r="CUZ188" s="31"/>
      <c r="CVA188" s="31"/>
      <c r="CVB188" s="31"/>
      <c r="CVC188" s="31"/>
      <c r="CVD188" s="31"/>
      <c r="CVE188" s="31"/>
      <c r="CVF188" s="31"/>
      <c r="CVG188" s="31"/>
      <c r="CVH188" s="31"/>
      <c r="CVI188" s="31"/>
      <c r="CVJ188" s="31"/>
      <c r="CVK188" s="31"/>
      <c r="CVL188" s="31"/>
      <c r="CVM188" s="31"/>
      <c r="CVN188" s="31"/>
      <c r="CVO188" s="31"/>
      <c r="CVP188" s="31"/>
      <c r="CVQ188" s="31"/>
      <c r="CVR188" s="31"/>
      <c r="CVS188" s="31"/>
      <c r="CVT188" s="31"/>
      <c r="CVU188" s="31"/>
      <c r="CVV188" s="31"/>
      <c r="CVW188" s="31"/>
      <c r="CVX188" s="31"/>
      <c r="CVY188" s="31"/>
      <c r="CVZ188" s="31"/>
      <c r="CWA188" s="31"/>
      <c r="CWB188" s="31"/>
      <c r="CWC188" s="31"/>
      <c r="CWD188" s="31"/>
      <c r="CWE188" s="31"/>
      <c r="CWF188" s="31"/>
      <c r="CWG188" s="31"/>
      <c r="CWH188" s="31"/>
      <c r="CWI188" s="31"/>
      <c r="CWJ188" s="31"/>
      <c r="CWK188" s="31"/>
      <c r="CWL188" s="31"/>
      <c r="CWM188" s="31"/>
      <c r="CWN188" s="31"/>
      <c r="CWO188" s="31"/>
      <c r="CWP188" s="31"/>
      <c r="CWQ188" s="31"/>
      <c r="CWR188" s="31"/>
      <c r="CWS188" s="31"/>
    </row>
    <row r="189" spans="1:2645" s="37" customFormat="1">
      <c r="A189" s="47" t="s">
        <v>80</v>
      </c>
      <c r="B189" s="235"/>
      <c r="C189" s="235"/>
      <c r="D189" s="235"/>
      <c r="E189" s="235"/>
      <c r="F189" s="235"/>
      <c r="G189" s="235"/>
      <c r="H189" s="235"/>
      <c r="I189" s="235"/>
      <c r="J189" s="235"/>
      <c r="K189" s="235"/>
      <c r="L189" s="235"/>
      <c r="M189" s="98"/>
      <c r="N189" s="235"/>
      <c r="O189" s="235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/>
      <c r="AF189"/>
      <c r="AG189" s="98"/>
      <c r="AH189" s="309"/>
      <c r="AI189" s="309"/>
      <c r="AJ189" s="309"/>
      <c r="AK189" s="309"/>
      <c r="AL189" s="309"/>
      <c r="AM189" s="309"/>
      <c r="AP189"/>
      <c r="AQ189"/>
      <c r="AR189"/>
      <c r="AS189"/>
      <c r="AT189"/>
    </row>
    <row r="190" spans="1:2645" ht="15" customHeight="1">
      <c r="A190" s="49" t="s">
        <v>81</v>
      </c>
      <c r="B190" s="247">
        <v>0.41399999999999998</v>
      </c>
      <c r="C190" s="247">
        <v>251.53700000000001</v>
      </c>
      <c r="D190" s="247">
        <v>38.695</v>
      </c>
      <c r="E190" s="247">
        <v>480.91899999999998</v>
      </c>
      <c r="F190" s="247">
        <v>2299.3229999999999</v>
      </c>
      <c r="G190" s="247">
        <v>63.2</v>
      </c>
      <c r="H190" s="247">
        <v>93.757000000000005</v>
      </c>
      <c r="I190" s="248">
        <v>146.76526839264301</v>
      </c>
      <c r="J190" s="248">
        <v>-139.01499999999999</v>
      </c>
      <c r="K190" s="248">
        <v>397.59899999999999</v>
      </c>
      <c r="L190" s="248">
        <v>438.7189999999996</v>
      </c>
      <c r="M190" s="248">
        <v>289.90850279000006</v>
      </c>
      <c r="N190" s="101">
        <v>-79.551000000000002</v>
      </c>
      <c r="O190" s="101">
        <v>538.05252199899303</v>
      </c>
      <c r="P190" s="101">
        <v>195.83122011266198</v>
      </c>
      <c r="Q190" s="101">
        <v>406.68129792175699</v>
      </c>
      <c r="R190" s="101">
        <v>124.07589323577193</v>
      </c>
      <c r="S190" s="249">
        <v>5.8282249164123101</v>
      </c>
      <c r="T190" s="101">
        <v>-42.257956738173696</v>
      </c>
      <c r="U190" s="101">
        <v>-53.33890314406176</v>
      </c>
      <c r="V190" s="101">
        <v>146.55412825482222</v>
      </c>
      <c r="W190" s="101">
        <v>17.130162179990009</v>
      </c>
      <c r="X190" s="101">
        <v>847.66408788999479</v>
      </c>
      <c r="Y190" s="101">
        <v>552.10125279999306</v>
      </c>
      <c r="Z190" s="101">
        <v>530.11924785005499</v>
      </c>
      <c r="AA190" s="101">
        <v>603.02018981991409</v>
      </c>
      <c r="AB190" s="101">
        <v>494.40686862002701</v>
      </c>
      <c r="AC190" s="101">
        <v>364.17993611000099</v>
      </c>
      <c r="AD190" s="101">
        <v>-23.393029599999025</v>
      </c>
      <c r="AE190" s="101">
        <v>907.06965365000144</v>
      </c>
      <c r="AF190" s="101">
        <v>1097.5794489299719</v>
      </c>
      <c r="AG190" s="98">
        <v>554.66490214998498</v>
      </c>
      <c r="AH190" s="98">
        <v>-118.49991526003396</v>
      </c>
      <c r="AI190" s="98">
        <v>65.073971269959998</v>
      </c>
      <c r="AJ190" s="98">
        <v>2195.1991321699129</v>
      </c>
      <c r="AK190" s="98">
        <v>604.72439999999995</v>
      </c>
      <c r="AL190" s="98">
        <v>710.15097898003887</v>
      </c>
      <c r="AM190" s="98">
        <v>1277.5320726599925</v>
      </c>
      <c r="AN190" s="98">
        <v>1134.571107760012</v>
      </c>
      <c r="AO190" s="98">
        <v>229.30993413999582</v>
      </c>
    </row>
    <row r="191" spans="1:2645" ht="15" customHeight="1">
      <c r="A191" s="49" t="s">
        <v>358</v>
      </c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>
        <v>0</v>
      </c>
      <c r="R191" s="102">
        <v>0</v>
      </c>
      <c r="S191" s="102">
        <v>0</v>
      </c>
      <c r="T191" s="102">
        <v>0</v>
      </c>
      <c r="U191" s="101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</row>
    <row r="192" spans="1:2645" ht="15" customHeight="1">
      <c r="A192" s="50" t="s">
        <v>82</v>
      </c>
      <c r="B192" s="250">
        <v>157.85300000000001</v>
      </c>
      <c r="C192" s="250">
        <v>533.07399999999996</v>
      </c>
      <c r="D192" s="250">
        <v>227.14400000000001</v>
      </c>
      <c r="E192" s="250">
        <v>-175.76400000000001</v>
      </c>
      <c r="F192" s="250">
        <v>165.77600000000001</v>
      </c>
      <c r="G192" s="250">
        <v>503.42899999999997</v>
      </c>
      <c r="H192" s="250">
        <v>254.6</v>
      </c>
      <c r="I192" s="102">
        <v>217.25499999999988</v>
      </c>
      <c r="J192" s="102">
        <v>259.20800000000003</v>
      </c>
      <c r="K192" s="102">
        <v>377.50799999999998</v>
      </c>
      <c r="L192" s="102">
        <v>455.911</v>
      </c>
      <c r="M192" s="102">
        <v>451.45999999999987</v>
      </c>
      <c r="N192" s="102">
        <v>397.7</v>
      </c>
      <c r="O192" s="102">
        <v>495.45502467812793</v>
      </c>
      <c r="P192" s="102">
        <v>432.154394620674</v>
      </c>
      <c r="Q192" s="102">
        <v>0</v>
      </c>
      <c r="R192" s="102">
        <v>0</v>
      </c>
      <c r="S192" s="251">
        <v>0</v>
      </c>
      <c r="T192" s="102">
        <v>0</v>
      </c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</row>
    <row r="193" spans="1:41" ht="15" customHeight="1">
      <c r="A193" s="38" t="s">
        <v>83</v>
      </c>
      <c r="B193" s="250">
        <v>157.85300000000001</v>
      </c>
      <c r="C193" s="250">
        <v>533.07399999999996</v>
      </c>
      <c r="D193" s="250">
        <v>227.14400000000001</v>
      </c>
      <c r="E193" s="250">
        <v>-175.76400000000001</v>
      </c>
      <c r="F193" s="250">
        <v>165.77600000000001</v>
      </c>
      <c r="G193" s="250">
        <v>503.42899999999997</v>
      </c>
      <c r="H193" s="250">
        <v>254.6</v>
      </c>
      <c r="I193" s="102">
        <v>217.25499999999988</v>
      </c>
      <c r="J193" s="102">
        <v>259.20800000000003</v>
      </c>
      <c r="K193" s="102">
        <v>377.50799999999998</v>
      </c>
      <c r="L193" s="102">
        <v>455.911</v>
      </c>
      <c r="M193" s="102">
        <v>451.45999999999987</v>
      </c>
      <c r="N193" s="102">
        <v>397.7</v>
      </c>
      <c r="O193" s="102">
        <v>495.45502467812793</v>
      </c>
      <c r="P193" s="102">
        <v>432.154394620674</v>
      </c>
      <c r="Q193" s="102">
        <v>452.14048140824406</v>
      </c>
      <c r="R193" s="102">
        <v>426.22801207422498</v>
      </c>
      <c r="S193" s="251">
        <v>497.02344052358762</v>
      </c>
      <c r="T193" s="102">
        <v>476.11410364812372</v>
      </c>
      <c r="U193" s="102">
        <v>521.82651338000005</v>
      </c>
      <c r="V193" s="102">
        <v>381.74235913999996</v>
      </c>
      <c r="W193" s="102">
        <v>469.46606704000004</v>
      </c>
      <c r="X193" s="102">
        <v>506.48951325049916</v>
      </c>
      <c r="Y193" s="102">
        <v>546.16907472066248</v>
      </c>
      <c r="Z193" s="102">
        <v>493.21175489000001</v>
      </c>
      <c r="AA193" s="102">
        <v>472.96165009999999</v>
      </c>
      <c r="AB193" s="102">
        <v>510.90011671000002</v>
      </c>
      <c r="AC193" s="102">
        <v>456.041681338437</v>
      </c>
      <c r="AD193" s="102">
        <v>486.03279322765098</v>
      </c>
      <c r="AE193" s="102">
        <v>518.17134340999996</v>
      </c>
      <c r="AF193" s="102">
        <v>519.71246966000001</v>
      </c>
      <c r="AG193" s="102">
        <v>480.50625276999995</v>
      </c>
      <c r="AH193" s="102">
        <v>376.50211606999994</v>
      </c>
      <c r="AI193" s="102">
        <v>472.29836248000004</v>
      </c>
      <c r="AJ193" s="102">
        <v>438.23843631</v>
      </c>
      <c r="AK193" s="102">
        <v>596.40660000000003</v>
      </c>
      <c r="AL193" s="102">
        <v>545.54954810999993</v>
      </c>
      <c r="AM193" s="102">
        <v>609.65212821</v>
      </c>
      <c r="AN193" s="102">
        <v>631.62020900000016</v>
      </c>
      <c r="AO193" s="102">
        <v>852.6819161200001</v>
      </c>
    </row>
    <row r="194" spans="1:41" ht="15" customHeight="1">
      <c r="A194" s="38" t="s">
        <v>58</v>
      </c>
      <c r="B194" s="250">
        <v>175.18299999999999</v>
      </c>
      <c r="C194" s="250">
        <v>-104.354</v>
      </c>
      <c r="D194" s="250">
        <v>11.593999999999999</v>
      </c>
      <c r="E194" s="250">
        <v>152.376</v>
      </c>
      <c r="F194" s="250">
        <v>116.95099999999999</v>
      </c>
      <c r="G194" s="250">
        <v>-99.094999999999999</v>
      </c>
      <c r="H194" s="250">
        <v>19.989000000000001</v>
      </c>
      <c r="I194" s="102">
        <v>-97.937999999999988</v>
      </c>
      <c r="J194" s="102">
        <v>-17.459</v>
      </c>
      <c r="K194" s="102">
        <v>38.375</v>
      </c>
      <c r="L194" s="102">
        <v>21.872</v>
      </c>
      <c r="M194" s="102">
        <v>69.722999999999999</v>
      </c>
      <c r="N194" s="102">
        <v>1.655</v>
      </c>
      <c r="O194" s="102">
        <v>3.22</v>
      </c>
      <c r="P194" s="102">
        <v>59.155999999999999</v>
      </c>
      <c r="Q194" s="102">
        <v>-27.3505</v>
      </c>
      <c r="R194" s="102">
        <v>-5.7115</v>
      </c>
      <c r="S194" s="251">
        <v>32.298000000000002</v>
      </c>
      <c r="T194" s="102">
        <v>30.301500000000001</v>
      </c>
      <c r="U194" s="102">
        <v>-59.531839235936339</v>
      </c>
      <c r="V194" s="102">
        <v>32.175576295151728</v>
      </c>
      <c r="W194" s="102">
        <v>-7.6612911600060389</v>
      </c>
      <c r="X194" s="102">
        <v>-10.188771780017802</v>
      </c>
      <c r="Y194" s="102">
        <v>-110.5775</v>
      </c>
      <c r="Z194" s="102">
        <v>0</v>
      </c>
      <c r="AA194" s="102">
        <v>0</v>
      </c>
      <c r="AB194" s="102">
        <v>0</v>
      </c>
      <c r="AC194" s="102">
        <v>-44.145499999999998</v>
      </c>
      <c r="AD194" s="102">
        <v>165.86600000000001</v>
      </c>
      <c r="AE194" s="102">
        <v>37.725000000000001</v>
      </c>
      <c r="AF194" s="102">
        <v>-33.5535</v>
      </c>
      <c r="AG194" s="102">
        <v>13.68</v>
      </c>
      <c r="AH194" s="102">
        <v>28.346</v>
      </c>
      <c r="AI194" s="102">
        <v>81.168000000000006</v>
      </c>
      <c r="AJ194" s="102">
        <v>8.1534999999999993</v>
      </c>
      <c r="AK194" s="102">
        <v>12.9125</v>
      </c>
      <c r="AL194" s="102">
        <v>-43.253</v>
      </c>
      <c r="AM194" s="102">
        <v>53.026499999999999</v>
      </c>
      <c r="AN194" s="102">
        <v>4.6654999999999998</v>
      </c>
      <c r="AO194" s="102">
        <v>-20.88</v>
      </c>
    </row>
    <row r="195" spans="1:41" ht="15" customHeight="1">
      <c r="A195" s="38" t="s">
        <v>84</v>
      </c>
      <c r="B195" s="252">
        <v>0</v>
      </c>
      <c r="C195" s="252">
        <v>0</v>
      </c>
      <c r="D195" s="252">
        <v>0.68400000000000005</v>
      </c>
      <c r="E195" s="252">
        <v>2.2770000000000001</v>
      </c>
      <c r="F195" s="252">
        <v>0</v>
      </c>
      <c r="G195" s="252">
        <v>0</v>
      </c>
      <c r="H195" s="252">
        <v>4.8</v>
      </c>
      <c r="I195" s="102">
        <v>6.0000000000000009</v>
      </c>
      <c r="J195" s="102">
        <v>3.323</v>
      </c>
      <c r="K195" s="102">
        <v>3.3239999999999998</v>
      </c>
      <c r="L195" s="102">
        <v>3.3239999999999998</v>
      </c>
      <c r="M195" s="102">
        <v>3.3239999999999998</v>
      </c>
      <c r="N195" s="102">
        <v>2.1520000000000001</v>
      </c>
      <c r="O195" s="102">
        <v>2.1532871599999996</v>
      </c>
      <c r="P195" s="102">
        <v>2.28945306</v>
      </c>
      <c r="Q195" s="102">
        <v>0</v>
      </c>
      <c r="R195" s="102">
        <v>0</v>
      </c>
      <c r="S195" s="251">
        <v>0</v>
      </c>
      <c r="T195" s="102">
        <v>5.0630000000000006</v>
      </c>
      <c r="U195" s="102">
        <v>2.7429999999999999</v>
      </c>
      <c r="V195" s="102">
        <v>2.7429999999999999</v>
      </c>
      <c r="W195" s="102">
        <v>2.7429999999999999</v>
      </c>
      <c r="X195" s="102">
        <v>3.0515100799999999</v>
      </c>
      <c r="Y195" s="102">
        <v>2.1269999999999998</v>
      </c>
      <c r="Z195" s="102">
        <v>2.1259999999999999</v>
      </c>
      <c r="AA195" s="102">
        <v>2.1240000000000001</v>
      </c>
      <c r="AB195" s="102">
        <v>1.99</v>
      </c>
      <c r="AC195" s="102">
        <v>1.4933062399999999</v>
      </c>
      <c r="AD195" s="102">
        <v>1.9950923400000002</v>
      </c>
      <c r="AE195" s="102">
        <v>3.2850597699999997</v>
      </c>
      <c r="AF195" s="102">
        <v>3.1150859100000003</v>
      </c>
      <c r="AG195" s="102">
        <v>2.0946433899999999</v>
      </c>
      <c r="AH195" s="102">
        <v>2.2698837599999999</v>
      </c>
      <c r="AI195" s="102">
        <v>1.58622796</v>
      </c>
      <c r="AJ195" s="102">
        <v>2.5702008899999997</v>
      </c>
      <c r="AK195" s="102">
        <v>-4.1740810599999989</v>
      </c>
      <c r="AL195" s="102">
        <v>2.4884189400000012</v>
      </c>
      <c r="AM195" s="102">
        <v>26.486712670000003</v>
      </c>
      <c r="AN195" s="102">
        <v>12.68847691</v>
      </c>
      <c r="AO195" s="102">
        <v>3.1449881200000003</v>
      </c>
    </row>
    <row r="196" spans="1:41" ht="15" customHeight="1">
      <c r="A196" s="38" t="s">
        <v>85</v>
      </c>
      <c r="B196" s="250">
        <v>-5.758</v>
      </c>
      <c r="C196" s="250">
        <v>-2.3580000000000001</v>
      </c>
      <c r="D196" s="250">
        <v>-7.8380000000000001</v>
      </c>
      <c r="E196" s="250">
        <v>-9.2330000000000005</v>
      </c>
      <c r="F196" s="250">
        <v>-1.9610000000000001</v>
      </c>
      <c r="G196" s="250">
        <v>1.3049999999999999</v>
      </c>
      <c r="H196" s="250">
        <v>-1.0999999999999999E-2</v>
      </c>
      <c r="I196" s="102">
        <v>-32.600999999999999</v>
      </c>
      <c r="J196" s="102">
        <v>-7.6269999999999998</v>
      </c>
      <c r="K196" s="102">
        <v>-54.145000000000003</v>
      </c>
      <c r="L196" s="102">
        <v>-3.19</v>
      </c>
      <c r="M196" s="102">
        <v>10.048003625518875</v>
      </c>
      <c r="N196" s="102">
        <v>-3.4540000000000002</v>
      </c>
      <c r="O196" s="102">
        <v>12.03744672999988</v>
      </c>
      <c r="P196" s="102">
        <v>-4.4623216599998656</v>
      </c>
      <c r="Q196" s="102">
        <v>16.001273249998995</v>
      </c>
      <c r="R196" s="102">
        <v>-19.746553139997012</v>
      </c>
      <c r="S196" s="251">
        <v>26.910532760000095</v>
      </c>
      <c r="T196" s="102">
        <v>-6.7473772099500877</v>
      </c>
      <c r="U196" s="102">
        <v>4.4302056099981391</v>
      </c>
      <c r="V196" s="102">
        <v>3.47356293002608</v>
      </c>
      <c r="W196" s="102">
        <v>-0.4907038999839014</v>
      </c>
      <c r="X196" s="102">
        <v>23.660128869969</v>
      </c>
      <c r="Y196" s="102">
        <v>17.191740280000005</v>
      </c>
      <c r="Z196" s="102">
        <v>12.244850530000001</v>
      </c>
      <c r="AA196" s="102">
        <v>-4.2700000099999995</v>
      </c>
      <c r="AB196" s="102">
        <v>17.257524309999017</v>
      </c>
      <c r="AC196" s="102">
        <v>18.154476389999996</v>
      </c>
      <c r="AD196" s="102">
        <v>7.8850968400000205</v>
      </c>
      <c r="AE196" s="102">
        <v>-0.95335991000005738</v>
      </c>
      <c r="AF196" s="102">
        <v>-9.9543347600000001</v>
      </c>
      <c r="AG196" s="102">
        <v>8.555909230000001</v>
      </c>
      <c r="AH196" s="102">
        <v>-12.407508640000001</v>
      </c>
      <c r="AI196" s="102">
        <v>7.2009550899999999</v>
      </c>
      <c r="AJ196" s="102">
        <v>-48.614485280000004</v>
      </c>
      <c r="AK196" s="102">
        <v>32.017600000000002</v>
      </c>
      <c r="AL196" s="102">
        <v>5.9623799499999999</v>
      </c>
      <c r="AM196" s="102">
        <v>-4.630280329999831</v>
      </c>
      <c r="AN196" s="102">
        <v>1.446038499999976</v>
      </c>
      <c r="AO196" s="102">
        <v>0.61450117999956189</v>
      </c>
    </row>
    <row r="197" spans="1:41" ht="15" customHeight="1">
      <c r="A197" s="38" t="s">
        <v>86</v>
      </c>
      <c r="B197" s="250">
        <v>3.1120000000000001</v>
      </c>
      <c r="C197" s="250">
        <v>-11.83</v>
      </c>
      <c r="D197" s="250">
        <v>2.0920000000000001</v>
      </c>
      <c r="E197" s="250">
        <v>-28.669</v>
      </c>
      <c r="F197" s="250">
        <v>17.048999999999999</v>
      </c>
      <c r="G197" s="250">
        <v>-11.507</v>
      </c>
      <c r="H197" s="250">
        <v>-27.631</v>
      </c>
      <c r="I197" s="102">
        <v>-71.802999999999997</v>
      </c>
      <c r="J197" s="102">
        <v>-58.557000000000002</v>
      </c>
      <c r="K197" s="102">
        <v>16.925999999999998</v>
      </c>
      <c r="L197" s="102">
        <v>-55.968000000000004</v>
      </c>
      <c r="M197" s="102">
        <v>11.162999999999997</v>
      </c>
      <c r="N197" s="102">
        <v>-6.54</v>
      </c>
      <c r="O197" s="102">
        <v>-2.598153229999995</v>
      </c>
      <c r="P197" s="102">
        <v>-47.587704240000001</v>
      </c>
      <c r="Q197" s="102">
        <v>-16.142000000000003</v>
      </c>
      <c r="R197" s="102">
        <v>-3.3200000000000003</v>
      </c>
      <c r="S197" s="251">
        <v>-4.0600000000000005</v>
      </c>
      <c r="T197" s="102">
        <v>-3.8589999999999991</v>
      </c>
      <c r="U197" s="102">
        <v>4.3525</v>
      </c>
      <c r="V197" s="102">
        <v>-0.72050000000000014</v>
      </c>
      <c r="W197" s="102">
        <v>-11.556000000000001</v>
      </c>
      <c r="X197" s="102">
        <v>-2.4754214400000003</v>
      </c>
      <c r="Y197" s="102">
        <v>2.302</v>
      </c>
      <c r="Z197" s="102">
        <v>-18.6076382</v>
      </c>
      <c r="AA197" s="102">
        <v>2.8608883299999999</v>
      </c>
      <c r="AB197" s="102">
        <v>6.5805348199999987</v>
      </c>
      <c r="AC197" s="102">
        <v>86.094894159999996</v>
      </c>
      <c r="AD197" s="102">
        <v>10.062752079999999</v>
      </c>
      <c r="AE197" s="102">
        <v>10.98940494</v>
      </c>
      <c r="AF197" s="102">
        <v>1.74463754</v>
      </c>
      <c r="AG197" s="102">
        <v>-10.360648980000001</v>
      </c>
      <c r="AH197" s="102">
        <v>6.8072138499999992</v>
      </c>
      <c r="AI197" s="102">
        <v>7.2723097200000009</v>
      </c>
      <c r="AJ197" s="102">
        <v>-45.088539159999996</v>
      </c>
      <c r="AK197" s="102">
        <v>-12.516484629999999</v>
      </c>
      <c r="AL197" s="102">
        <v>-8.3221107200000031</v>
      </c>
      <c r="AM197" s="102">
        <v>4.814095330000006</v>
      </c>
      <c r="AN197" s="102">
        <v>25.173614169999993</v>
      </c>
      <c r="AO197" s="102">
        <v>-18.237502649999996</v>
      </c>
    </row>
    <row r="198" spans="1:41" ht="15" customHeight="1">
      <c r="A198" s="38" t="s">
        <v>53</v>
      </c>
      <c r="B198" s="252"/>
      <c r="C198" s="252"/>
      <c r="D198" s="252"/>
      <c r="E198" s="252"/>
      <c r="F198" s="252"/>
      <c r="G198" s="252"/>
      <c r="H198" s="252"/>
      <c r="I198" s="102"/>
      <c r="J198" s="102"/>
      <c r="K198" s="102"/>
      <c r="L198" s="102"/>
      <c r="M198" s="102"/>
      <c r="N198" s="102"/>
      <c r="O198" s="102"/>
      <c r="P198" s="103"/>
      <c r="Q198" s="103">
        <v>0</v>
      </c>
      <c r="R198" s="102">
        <v>0</v>
      </c>
      <c r="S198" s="251">
        <v>0</v>
      </c>
      <c r="T198" s="102">
        <v>-15</v>
      </c>
      <c r="U198" s="102">
        <v>0</v>
      </c>
      <c r="V198" s="103">
        <v>0</v>
      </c>
      <c r="W198" s="103">
        <v>0</v>
      </c>
      <c r="X198" s="103">
        <v>0</v>
      </c>
      <c r="Y198" s="103">
        <v>0</v>
      </c>
      <c r="Z198" s="103">
        <v>0</v>
      </c>
      <c r="AA198" s="103">
        <v>0</v>
      </c>
      <c r="AB198" s="103">
        <v>0</v>
      </c>
      <c r="AC198" s="103">
        <v>0</v>
      </c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</row>
    <row r="199" spans="1:41" ht="15" customHeight="1">
      <c r="A199" s="38" t="s">
        <v>87</v>
      </c>
      <c r="B199" s="252">
        <v>0</v>
      </c>
      <c r="C199" s="252">
        <v>0</v>
      </c>
      <c r="D199" s="252">
        <v>0</v>
      </c>
      <c r="E199" s="252">
        <v>0</v>
      </c>
      <c r="F199" s="252">
        <v>0</v>
      </c>
      <c r="G199" s="252">
        <v>0</v>
      </c>
      <c r="H199" s="252">
        <v>0</v>
      </c>
      <c r="I199" s="102">
        <v>0</v>
      </c>
      <c r="J199" s="102">
        <v>0</v>
      </c>
      <c r="K199" s="102">
        <v>0</v>
      </c>
      <c r="L199" s="102">
        <v>-85.915000000000006</v>
      </c>
      <c r="M199" s="102">
        <v>-52.861000000000004</v>
      </c>
      <c r="N199" s="102">
        <v>-7.665</v>
      </c>
      <c r="O199" s="102">
        <v>-45.449480000000001</v>
      </c>
      <c r="P199" s="103">
        <v>-72.209322870000008</v>
      </c>
      <c r="Q199" s="103">
        <v>-4.1975999999976921E-4</v>
      </c>
      <c r="R199" s="102">
        <v>1.0000000000047748E-3</v>
      </c>
      <c r="S199" s="251">
        <v>-8.861800000090625E-4</v>
      </c>
      <c r="T199" s="102">
        <v>1.0000000000047748E-3</v>
      </c>
      <c r="U199" s="102">
        <v>2.8299999999958914E-4</v>
      </c>
      <c r="V199" s="103">
        <v>5.8400000018110632E-6</v>
      </c>
      <c r="W199" s="103">
        <v>7.1115999999999996E-4</v>
      </c>
      <c r="X199" s="103">
        <v>0</v>
      </c>
      <c r="Y199" s="103">
        <v>0</v>
      </c>
      <c r="Z199" s="103">
        <v>0</v>
      </c>
      <c r="AA199" s="103">
        <v>0</v>
      </c>
      <c r="AB199" s="103">
        <v>0</v>
      </c>
      <c r="AC199" s="103">
        <v>0</v>
      </c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</row>
    <row r="200" spans="1:41" ht="15" customHeight="1">
      <c r="A200" s="38" t="s">
        <v>357</v>
      </c>
      <c r="B200" s="253">
        <v>0</v>
      </c>
      <c r="C200" s="253">
        <v>0</v>
      </c>
      <c r="D200" s="253">
        <v>0</v>
      </c>
      <c r="E200" s="253">
        <v>0</v>
      </c>
      <c r="F200" s="253">
        <v>0</v>
      </c>
      <c r="G200" s="253">
        <v>0</v>
      </c>
      <c r="H200" s="253">
        <v>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  <c r="P200" s="103">
        <v>0</v>
      </c>
      <c r="Q200" s="103">
        <v>0</v>
      </c>
      <c r="R200" s="102">
        <v>0</v>
      </c>
      <c r="S200" s="251">
        <v>0</v>
      </c>
      <c r="T200" s="102">
        <v>0</v>
      </c>
      <c r="U200" s="102">
        <v>0</v>
      </c>
      <c r="V200" s="103">
        <v>0</v>
      </c>
      <c r="W200" s="103">
        <v>0</v>
      </c>
      <c r="X200" s="103">
        <v>0</v>
      </c>
      <c r="Y200" s="103">
        <v>0</v>
      </c>
      <c r="Z200" s="103">
        <v>0</v>
      </c>
      <c r="AA200" s="103">
        <v>-83.066000000000003</v>
      </c>
      <c r="AB200" s="103">
        <v>1.4500000000000001E-2</v>
      </c>
      <c r="AC200" s="103"/>
      <c r="AD200" s="103"/>
      <c r="AE200" s="103"/>
      <c r="AF200" s="103"/>
      <c r="AG200" s="103"/>
      <c r="AH200" s="103"/>
      <c r="AI200" s="102">
        <v>0</v>
      </c>
      <c r="AJ200" s="102">
        <v>0</v>
      </c>
      <c r="AK200" s="102">
        <v>0</v>
      </c>
      <c r="AL200" s="102">
        <v>0</v>
      </c>
      <c r="AM200" s="102">
        <v>-1E-8</v>
      </c>
      <c r="AN200" s="102">
        <v>-29.723777990000002</v>
      </c>
      <c r="AO200" s="102">
        <v>0</v>
      </c>
    </row>
    <row r="201" spans="1:41" ht="15" customHeight="1">
      <c r="A201" s="38" t="s">
        <v>88</v>
      </c>
      <c r="B201" s="250">
        <v>0</v>
      </c>
      <c r="C201" s="250">
        <v>0</v>
      </c>
      <c r="D201" s="250">
        <v>0</v>
      </c>
      <c r="E201" s="250">
        <v>0</v>
      </c>
      <c r="F201" s="250">
        <v>0</v>
      </c>
      <c r="G201" s="250">
        <v>0</v>
      </c>
      <c r="H201" s="250">
        <v>0</v>
      </c>
      <c r="I201" s="102">
        <v>0</v>
      </c>
      <c r="J201" s="102">
        <v>0</v>
      </c>
      <c r="K201" s="102">
        <v>34.523000000000003</v>
      </c>
      <c r="L201" s="102">
        <v>-1.2450000000000001</v>
      </c>
      <c r="M201" s="102">
        <v>17.806999999999999</v>
      </c>
      <c r="N201" s="102">
        <v>29.44</v>
      </c>
      <c r="O201" s="102">
        <v>46.222499999999997</v>
      </c>
      <c r="P201" s="102">
        <v>19.751911329999999</v>
      </c>
      <c r="Q201" s="102">
        <v>20.412793839999999</v>
      </c>
      <c r="R201" s="102">
        <v>10.08820616</v>
      </c>
      <c r="S201" s="251">
        <v>16.575000000000006</v>
      </c>
      <c r="T201" s="102">
        <v>11.79399999999999</v>
      </c>
      <c r="U201" s="102">
        <v>7.1855000000000002</v>
      </c>
      <c r="V201" s="102">
        <v>9.240499999999999</v>
      </c>
      <c r="W201" s="102">
        <v>16.0105</v>
      </c>
      <c r="X201" s="102">
        <v>12.05185958</v>
      </c>
      <c r="Y201" s="102">
        <v>20.881</v>
      </c>
      <c r="Z201" s="102">
        <v>25.036266180000002</v>
      </c>
      <c r="AA201" s="102">
        <v>25.21063981</v>
      </c>
      <c r="AB201" s="102">
        <v>20.695260810000001</v>
      </c>
      <c r="AC201" s="102">
        <v>24.358320749999997</v>
      </c>
      <c r="AD201" s="102">
        <v>12.473102589999998</v>
      </c>
      <c r="AE201" s="102">
        <v>25.507396710000002</v>
      </c>
      <c r="AF201" s="102">
        <v>104.33420161000001</v>
      </c>
      <c r="AG201" s="102">
        <v>19.874725129999998</v>
      </c>
      <c r="AH201" s="102">
        <v>15.09777482</v>
      </c>
      <c r="AI201" s="102">
        <v>27.802</v>
      </c>
      <c r="AJ201" s="102">
        <v>15.736509019999998</v>
      </c>
      <c r="AK201" s="102">
        <v>31.151</v>
      </c>
      <c r="AL201" s="102">
        <v>24.001999999999999</v>
      </c>
      <c r="AM201" s="102">
        <v>24.185922009999988</v>
      </c>
      <c r="AN201" s="102">
        <v>14.070169300000016</v>
      </c>
      <c r="AO201" s="102">
        <v>18.128823570000005</v>
      </c>
    </row>
    <row r="202" spans="1:41" ht="15" customHeight="1">
      <c r="A202" s="38" t="s">
        <v>21</v>
      </c>
      <c r="B202" s="250"/>
      <c r="C202" s="250"/>
      <c r="D202" s="250"/>
      <c r="E202" s="250"/>
      <c r="F202" s="250"/>
      <c r="G202" s="250"/>
      <c r="H202" s="250"/>
      <c r="I202" s="102"/>
      <c r="J202" s="102"/>
      <c r="K202" s="102"/>
      <c r="L202" s="102"/>
      <c r="M202" s="102"/>
      <c r="N202" s="102"/>
      <c r="O202" s="102"/>
      <c r="P202" s="102"/>
      <c r="Q202" s="102">
        <v>-14.179499999999997</v>
      </c>
      <c r="R202" s="102">
        <v>27.428000000000001</v>
      </c>
      <c r="S202" s="251">
        <v>69.735500000000002</v>
      </c>
      <c r="T202" s="102">
        <v>-47.236499999999999</v>
      </c>
      <c r="U202" s="102">
        <v>-250.06450000000001</v>
      </c>
      <c r="V202" s="102">
        <v>56.204499999999996</v>
      </c>
      <c r="W202" s="102">
        <v>-250.77350000000001</v>
      </c>
      <c r="X202" s="102">
        <v>-231.8965</v>
      </c>
      <c r="Y202" s="102">
        <v>70.518000000000001</v>
      </c>
      <c r="Z202" s="102">
        <v>0</v>
      </c>
      <c r="AA202" s="102">
        <v>0</v>
      </c>
      <c r="AB202" s="102">
        <v>0</v>
      </c>
      <c r="AC202" s="102">
        <v>0</v>
      </c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</row>
    <row r="203" spans="1:41" ht="15" customHeight="1">
      <c r="A203" s="57" t="s">
        <v>151</v>
      </c>
      <c r="B203" s="250"/>
      <c r="C203" s="250"/>
      <c r="D203" s="250"/>
      <c r="E203" s="250"/>
      <c r="F203" s="250"/>
      <c r="G203" s="250"/>
      <c r="H203" s="250"/>
      <c r="I203" s="102"/>
      <c r="J203" s="102"/>
      <c r="K203" s="102"/>
      <c r="L203" s="102"/>
      <c r="M203" s="102"/>
      <c r="N203" s="102"/>
      <c r="O203" s="102"/>
      <c r="P203" s="102"/>
      <c r="Q203" s="102">
        <v>-5.9555000000000007</v>
      </c>
      <c r="R203" s="102">
        <v>-26.186500000000002</v>
      </c>
      <c r="S203" s="251">
        <v>358.69800000000004</v>
      </c>
      <c r="T203" s="102">
        <v>-23.38</v>
      </c>
      <c r="U203" s="102">
        <v>0</v>
      </c>
      <c r="V203" s="102">
        <v>0</v>
      </c>
      <c r="W203" s="102">
        <v>0</v>
      </c>
      <c r="X203" s="102">
        <v>-36.581000000000003</v>
      </c>
      <c r="Y203" s="102">
        <v>0</v>
      </c>
      <c r="Z203" s="102">
        <v>0</v>
      </c>
      <c r="AA203" s="102">
        <v>0</v>
      </c>
      <c r="AB203" s="102">
        <v>0</v>
      </c>
      <c r="AC203" s="102">
        <v>0</v>
      </c>
      <c r="AD203" s="102"/>
      <c r="AE203" s="102"/>
      <c r="AF203" s="102"/>
      <c r="AG203" s="102"/>
      <c r="AH203" s="102"/>
      <c r="AI203" s="102">
        <v>0</v>
      </c>
      <c r="AJ203" s="102">
        <v>0</v>
      </c>
      <c r="AK203" s="102">
        <v>0</v>
      </c>
      <c r="AL203" s="102">
        <v>0</v>
      </c>
      <c r="AM203" s="102">
        <v>0</v>
      </c>
      <c r="AN203" s="102">
        <v>0</v>
      </c>
      <c r="AO203" s="102">
        <v>0</v>
      </c>
    </row>
    <row r="204" spans="1:41" ht="15" customHeight="1">
      <c r="A204" s="38" t="s">
        <v>89</v>
      </c>
      <c r="B204" s="250">
        <v>166.976</v>
      </c>
      <c r="C204" s="250">
        <v>-62.23</v>
      </c>
      <c r="D204" s="250">
        <v>53.177999999999997</v>
      </c>
      <c r="E204" s="250">
        <v>80.558000000000007</v>
      </c>
      <c r="F204" s="250">
        <v>-33.683999999999997</v>
      </c>
      <c r="G204" s="250">
        <v>562.29899999999998</v>
      </c>
      <c r="H204" s="250">
        <v>126.56100000000001</v>
      </c>
      <c r="I204" s="102">
        <v>-20.043000000000006</v>
      </c>
      <c r="J204" s="102">
        <v>394.49200000000002</v>
      </c>
      <c r="K204" s="102">
        <v>-70.989000000000004</v>
      </c>
      <c r="L204" s="102">
        <v>156.35499999999999</v>
      </c>
      <c r="M204" s="102">
        <v>169.62899999999993</v>
      </c>
      <c r="N204" s="102">
        <v>529.60299999999995</v>
      </c>
      <c r="O204" s="102">
        <v>75.569920044195442</v>
      </c>
      <c r="P204" s="102">
        <v>515.43508828665597</v>
      </c>
      <c r="Q204" s="102">
        <v>130.45098763000001</v>
      </c>
      <c r="R204" s="102">
        <v>218.07742848000001</v>
      </c>
      <c r="S204" s="251">
        <v>319.59600781999995</v>
      </c>
      <c r="T204" s="102">
        <v>704.37835875999997</v>
      </c>
      <c r="U204" s="102">
        <v>1283.0349973100001</v>
      </c>
      <c r="V204" s="102">
        <v>194.63741162000002</v>
      </c>
      <c r="W204" s="102">
        <v>897.33559106999996</v>
      </c>
      <c r="X204" s="102">
        <v>524.54008811005269</v>
      </c>
      <c r="Y204" s="102">
        <v>359.35292067001092</v>
      </c>
      <c r="Z204" s="102">
        <v>317.88111935995704</v>
      </c>
      <c r="AA204" s="102">
        <v>621.68646685004398</v>
      </c>
      <c r="AB204" s="102">
        <v>588.64906593997193</v>
      </c>
      <c r="AC204" s="102">
        <v>397.36137687000002</v>
      </c>
      <c r="AD204" s="102">
        <v>477.07355117999998</v>
      </c>
      <c r="AE204" s="102">
        <v>-2.9894381199999915</v>
      </c>
      <c r="AF204" s="102">
        <v>613.49782777999997</v>
      </c>
      <c r="AG204" s="102">
        <v>98.143000000000001</v>
      </c>
      <c r="AH204" s="102">
        <v>612.524</v>
      </c>
      <c r="AI204" s="102">
        <v>403.53</v>
      </c>
      <c r="AJ204" s="102">
        <v>-506.17162536000012</v>
      </c>
      <c r="AK204" s="102">
        <v>202.43199999999999</v>
      </c>
      <c r="AL204" s="102">
        <v>111.94</v>
      </c>
      <c r="AM204" s="102">
        <v>139.23478926999999</v>
      </c>
      <c r="AN204" s="102">
        <v>421.30494816000009</v>
      </c>
      <c r="AO204" s="102">
        <v>480.56935993999997</v>
      </c>
    </row>
    <row r="205" spans="1:41" ht="15" customHeight="1">
      <c r="A205" s="38" t="s">
        <v>200</v>
      </c>
      <c r="B205" s="250"/>
      <c r="C205" s="250"/>
      <c r="D205" s="250"/>
      <c r="E205" s="250"/>
      <c r="F205" s="250"/>
      <c r="G205" s="250"/>
      <c r="H205" s="250"/>
      <c r="I205" s="102"/>
      <c r="J205" s="102"/>
      <c r="K205" s="102"/>
      <c r="L205" s="102"/>
      <c r="M205" s="102"/>
      <c r="N205" s="102"/>
      <c r="O205" s="102"/>
      <c r="P205" s="102"/>
      <c r="Q205" s="102">
        <v>-5.9805000000000001</v>
      </c>
      <c r="R205" s="102">
        <v>-6.1154999999999999</v>
      </c>
      <c r="S205" s="251">
        <v>-6.0705</v>
      </c>
      <c r="T205" s="102">
        <v>-6.1280000000000001</v>
      </c>
      <c r="U205" s="102">
        <v>-6.2430000000000003</v>
      </c>
      <c r="V205" s="102">
        <v>-6.4335000000000004</v>
      </c>
      <c r="W205" s="102">
        <v>-6.15</v>
      </c>
      <c r="X205" s="102">
        <v>-5.3940000000000001</v>
      </c>
      <c r="Y205" s="102">
        <v>-5.3935000000000004</v>
      </c>
      <c r="Z205" s="102">
        <v>0</v>
      </c>
      <c r="AA205" s="102">
        <v>0</v>
      </c>
      <c r="AB205" s="102">
        <v>0</v>
      </c>
      <c r="AC205" s="102">
        <v>0</v>
      </c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</row>
    <row r="206" spans="1:41" ht="15" customHeight="1">
      <c r="A206" s="38" t="s">
        <v>201</v>
      </c>
      <c r="B206" s="250"/>
      <c r="C206" s="250"/>
      <c r="D206" s="250"/>
      <c r="E206" s="250"/>
      <c r="F206" s="250"/>
      <c r="G206" s="250"/>
      <c r="H206" s="250"/>
      <c r="I206" s="102"/>
      <c r="J206" s="102"/>
      <c r="K206" s="102"/>
      <c r="L206" s="102"/>
      <c r="M206" s="102"/>
      <c r="N206" s="102"/>
      <c r="O206" s="102"/>
      <c r="P206" s="102"/>
      <c r="Q206" s="102">
        <v>3.9009999999999998</v>
      </c>
      <c r="R206" s="102">
        <v>10.493</v>
      </c>
      <c r="S206" s="251">
        <v>4.5895000000000001</v>
      </c>
      <c r="T206" s="102">
        <v>10.685</v>
      </c>
      <c r="U206" s="102">
        <v>3.1644999999999999</v>
      </c>
      <c r="V206" s="102">
        <v>7.4135</v>
      </c>
      <c r="W206" s="102">
        <v>7.4524999999999997</v>
      </c>
      <c r="X206" s="102">
        <v>12.2125</v>
      </c>
      <c r="Y206" s="102">
        <v>4.8319999999999999</v>
      </c>
      <c r="Z206" s="102">
        <v>0</v>
      </c>
      <c r="AA206" s="102">
        <v>0</v>
      </c>
      <c r="AB206" s="102">
        <v>0</v>
      </c>
      <c r="AC206" s="102">
        <v>0</v>
      </c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</row>
    <row r="207" spans="1:41" ht="15" customHeight="1">
      <c r="A207" s="57" t="s">
        <v>153</v>
      </c>
      <c r="B207" s="252"/>
      <c r="C207" s="252"/>
      <c r="D207" s="252"/>
      <c r="E207" s="252"/>
      <c r="F207" s="250"/>
      <c r="G207" s="250"/>
      <c r="H207" s="250"/>
      <c r="I207" s="102"/>
      <c r="J207" s="102"/>
      <c r="K207" s="102"/>
      <c r="L207" s="102"/>
      <c r="M207" s="102"/>
      <c r="N207" s="102"/>
      <c r="O207" s="102"/>
      <c r="P207" s="102"/>
      <c r="Q207" s="102">
        <v>0</v>
      </c>
      <c r="R207" s="102">
        <v>0</v>
      </c>
      <c r="S207" s="251">
        <v>0</v>
      </c>
      <c r="T207" s="102">
        <v>-34.555</v>
      </c>
      <c r="U207" s="102">
        <v>0</v>
      </c>
      <c r="V207" s="102">
        <v>0</v>
      </c>
      <c r="W207" s="102">
        <v>0</v>
      </c>
      <c r="X207" s="102">
        <v>0</v>
      </c>
      <c r="Y207" s="102">
        <v>0</v>
      </c>
      <c r="Z207" s="102">
        <v>0</v>
      </c>
      <c r="AA207" s="102">
        <v>0</v>
      </c>
      <c r="AB207" s="102">
        <v>0</v>
      </c>
      <c r="AC207" s="102">
        <v>0</v>
      </c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</row>
    <row r="208" spans="1:41" ht="15" customHeight="1">
      <c r="A208" s="38" t="s">
        <v>90</v>
      </c>
      <c r="B208" s="252">
        <v>0</v>
      </c>
      <c r="C208" s="252">
        <v>0</v>
      </c>
      <c r="D208" s="252">
        <v>0</v>
      </c>
      <c r="E208" s="252">
        <v>0</v>
      </c>
      <c r="F208" s="250">
        <v>-3315.1190000000001</v>
      </c>
      <c r="G208" s="250">
        <v>18.16</v>
      </c>
      <c r="H208" s="250">
        <v>0</v>
      </c>
      <c r="I208" s="102">
        <v>198.46499999999969</v>
      </c>
      <c r="J208" s="102">
        <v>0</v>
      </c>
      <c r="K208" s="102">
        <v>0</v>
      </c>
      <c r="L208" s="102">
        <v>0</v>
      </c>
      <c r="M208" s="102">
        <v>0</v>
      </c>
      <c r="N208" s="102">
        <v>0</v>
      </c>
      <c r="O208" s="102">
        <v>0</v>
      </c>
      <c r="P208" s="102"/>
      <c r="Q208" s="102">
        <v>0</v>
      </c>
      <c r="R208" s="102">
        <v>0</v>
      </c>
      <c r="S208" s="251">
        <v>0</v>
      </c>
      <c r="T208" s="102">
        <v>0</v>
      </c>
      <c r="U208" s="102">
        <v>0</v>
      </c>
      <c r="V208" s="102">
        <v>0</v>
      </c>
      <c r="W208" s="102">
        <v>0</v>
      </c>
      <c r="X208" s="102">
        <v>0</v>
      </c>
      <c r="Y208" s="102">
        <v>0</v>
      </c>
      <c r="Z208" s="102">
        <v>0</v>
      </c>
      <c r="AA208" s="102">
        <v>0</v>
      </c>
      <c r="AB208" s="102">
        <v>0</v>
      </c>
      <c r="AC208" s="102">
        <v>0</v>
      </c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</row>
    <row r="209" spans="1:42" ht="15" customHeight="1">
      <c r="A209" s="38" t="s">
        <v>157</v>
      </c>
      <c r="B209" s="252"/>
      <c r="C209" s="252"/>
      <c r="D209" s="252"/>
      <c r="E209" s="252"/>
      <c r="F209" s="250"/>
      <c r="G209" s="250"/>
      <c r="H209" s="250"/>
      <c r="I209" s="102"/>
      <c r="J209" s="102"/>
      <c r="K209" s="102"/>
      <c r="L209" s="102"/>
      <c r="M209" s="102"/>
      <c r="N209" s="102"/>
      <c r="O209" s="102"/>
      <c r="P209" s="102"/>
      <c r="Q209" s="102">
        <v>0</v>
      </c>
      <c r="R209" s="102">
        <v>0</v>
      </c>
      <c r="S209" s="251">
        <v>0</v>
      </c>
      <c r="T209" s="102">
        <v>0</v>
      </c>
      <c r="U209" s="102">
        <v>0</v>
      </c>
      <c r="V209" s="102">
        <v>0</v>
      </c>
      <c r="W209" s="102">
        <v>0</v>
      </c>
      <c r="X209" s="102">
        <v>-297.20299999999997</v>
      </c>
      <c r="Y209" s="102">
        <v>0</v>
      </c>
      <c r="Z209" s="102">
        <v>0</v>
      </c>
      <c r="AA209" s="102">
        <v>0</v>
      </c>
      <c r="AB209" s="102">
        <v>0</v>
      </c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</row>
    <row r="210" spans="1:42" ht="15" customHeight="1">
      <c r="A210" s="38" t="s">
        <v>91</v>
      </c>
      <c r="B210" s="254">
        <v>20.460999999999999</v>
      </c>
      <c r="C210" s="254">
        <v>77.5</v>
      </c>
      <c r="D210" s="254">
        <v>22.806999999999999</v>
      </c>
      <c r="E210" s="254">
        <v>217.88300000000001</v>
      </c>
      <c r="F210" s="254">
        <v>1206.0619999999999</v>
      </c>
      <c r="G210" s="254">
        <v>-259.23099999999999</v>
      </c>
      <c r="H210" s="254">
        <v>82.7</v>
      </c>
      <c r="I210" s="102">
        <v>-5.7050000000000001</v>
      </c>
      <c r="J210" s="102">
        <v>0.64500000000000002</v>
      </c>
      <c r="K210" s="102">
        <v>12.775</v>
      </c>
      <c r="L210" s="102">
        <v>36.591999999999999</v>
      </c>
      <c r="M210" s="102">
        <v>-6.1460000000000008</v>
      </c>
      <c r="N210" s="102">
        <v>3.5860000000000003</v>
      </c>
      <c r="O210" s="102">
        <v>42.4598648024119</v>
      </c>
      <c r="P210" s="102">
        <v>28.925023739322498</v>
      </c>
      <c r="Q210" s="102">
        <v>13.286660689999996</v>
      </c>
      <c r="R210" s="102">
        <v>45.293928793500008</v>
      </c>
      <c r="S210" s="251">
        <v>0.49613828999999576</v>
      </c>
      <c r="T210" s="102">
        <v>52.260765219999996</v>
      </c>
      <c r="U210" s="102">
        <v>-3.81198148</v>
      </c>
      <c r="V210" s="102">
        <v>36.351547979999999</v>
      </c>
      <c r="W210" s="102">
        <v>15.728433500000001</v>
      </c>
      <c r="X210" s="102">
        <v>47.225341179500695</v>
      </c>
      <c r="Y210" s="102">
        <v>-31.342524500658293</v>
      </c>
      <c r="Z210" s="102">
        <v>56.171388899964064</v>
      </c>
      <c r="AA210" s="102">
        <v>-64.829751450000003</v>
      </c>
      <c r="AB210" s="102">
        <v>-175.99687531000001</v>
      </c>
      <c r="AC210" s="102">
        <v>69.875513179999643</v>
      </c>
      <c r="AD210" s="102">
        <v>-44.10590738000019</v>
      </c>
      <c r="AE210" s="102">
        <v>-4.6438256500005082</v>
      </c>
      <c r="AF210" s="102">
        <v>-1020.3550171299996</v>
      </c>
      <c r="AG210" s="343">
        <v>51.402939189992154</v>
      </c>
      <c r="AH210" s="343">
        <v>23.21013658006181</v>
      </c>
      <c r="AI210" s="102">
        <v>103.93958365506693</v>
      </c>
      <c r="AJ210" s="102">
        <v>-1095.04693797</v>
      </c>
      <c r="AK210" s="102">
        <v>-168.8763010299881</v>
      </c>
      <c r="AL210" s="102">
        <v>73.297336389935666</v>
      </c>
      <c r="AM210" s="102">
        <v>-533.14651764999996</v>
      </c>
      <c r="AN210" s="102">
        <v>-356.98046351999972</v>
      </c>
      <c r="AO210" s="102">
        <v>163.64288402000005</v>
      </c>
      <c r="AP210" s="200"/>
    </row>
    <row r="211" spans="1:42" ht="15" customHeight="1">
      <c r="A211" s="51" t="s">
        <v>92</v>
      </c>
      <c r="B211" s="250"/>
      <c r="C211" s="250"/>
      <c r="D211" s="250"/>
      <c r="E211" s="250"/>
      <c r="F211" s="250"/>
      <c r="G211" s="250"/>
      <c r="H211" s="250"/>
      <c r="I211" s="245"/>
      <c r="J211" s="245"/>
      <c r="K211" s="245"/>
      <c r="L211" s="245"/>
      <c r="M211" s="245"/>
      <c r="N211" s="102"/>
      <c r="O211" s="102"/>
      <c r="P211" s="102"/>
      <c r="Q211" s="102">
        <v>0</v>
      </c>
      <c r="R211" s="102">
        <v>0</v>
      </c>
      <c r="S211" s="251">
        <v>0</v>
      </c>
      <c r="T211" s="102">
        <v>0</v>
      </c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</row>
    <row r="212" spans="1:42" ht="15" customHeight="1">
      <c r="A212" s="38" t="s">
        <v>42</v>
      </c>
      <c r="B212" s="250">
        <v>153.25700000000001</v>
      </c>
      <c r="C212" s="250">
        <v>-153.37799999999999</v>
      </c>
      <c r="D212" s="250">
        <v>135.50399999999999</v>
      </c>
      <c r="E212" s="250">
        <v>29.31</v>
      </c>
      <c r="F212" s="250">
        <v>-123.256</v>
      </c>
      <c r="G212" s="250">
        <v>-105.55200000000001</v>
      </c>
      <c r="H212" s="250">
        <v>-38.567999999999998</v>
      </c>
      <c r="I212" s="102">
        <v>-93.771000000000015</v>
      </c>
      <c r="J212" s="102">
        <v>-68.653999999999996</v>
      </c>
      <c r="K212" s="102">
        <v>-13.871</v>
      </c>
      <c r="L212" s="102">
        <v>-133.29499999999999</v>
      </c>
      <c r="M212" s="102">
        <v>53.455999999999975</v>
      </c>
      <c r="N212" s="102">
        <v>-181.648</v>
      </c>
      <c r="O212" s="102">
        <v>-86.045839091000033</v>
      </c>
      <c r="P212" s="102">
        <v>-128.927587609</v>
      </c>
      <c r="Q212" s="102">
        <v>132.14867354</v>
      </c>
      <c r="R212" s="102">
        <v>-154.72233030999999</v>
      </c>
      <c r="S212" s="251">
        <v>-77.741742259999967</v>
      </c>
      <c r="T212" s="102">
        <v>-57.963020280000009</v>
      </c>
      <c r="U212" s="102">
        <v>237.39529537999999</v>
      </c>
      <c r="V212" s="102">
        <v>-189.90359236999998</v>
      </c>
      <c r="W212" s="102">
        <v>0.42329699000000165</v>
      </c>
      <c r="X212" s="102">
        <v>-165.60731304999999</v>
      </c>
      <c r="Y212" s="102">
        <v>389.18800000000005</v>
      </c>
      <c r="Z212" s="102">
        <v>-227.75218229999999</v>
      </c>
      <c r="AA212" s="102">
        <v>-100.23786808999999</v>
      </c>
      <c r="AB212" s="102">
        <v>-207.39404784000001</v>
      </c>
      <c r="AC212" s="102">
        <v>453.30196347000003</v>
      </c>
      <c r="AD212" s="102">
        <v>-170.67946826999997</v>
      </c>
      <c r="AE212" s="102">
        <v>-289.42490966000003</v>
      </c>
      <c r="AF212" s="102">
        <v>-180.59827449000002</v>
      </c>
      <c r="AG212" s="102">
        <v>59.414220409999992</v>
      </c>
      <c r="AH212" s="102">
        <v>-179.68600000000001</v>
      </c>
      <c r="AI212" s="102">
        <v>-369.24923941000009</v>
      </c>
      <c r="AJ212" s="102">
        <v>290.09548505000009</v>
      </c>
      <c r="AK212" s="102">
        <v>8.2959999999999994</v>
      </c>
      <c r="AL212" s="102">
        <v>-291.54544482000011</v>
      </c>
      <c r="AM212" s="102">
        <v>110.57820839999998</v>
      </c>
      <c r="AN212" s="102">
        <v>271.42650206000002</v>
      </c>
      <c r="AO212" s="102">
        <v>471.73922015000011</v>
      </c>
    </row>
    <row r="213" spans="1:42" ht="15" customHeight="1">
      <c r="A213" s="57" t="s">
        <v>100</v>
      </c>
      <c r="B213" s="250"/>
      <c r="C213" s="250"/>
      <c r="D213" s="250"/>
      <c r="E213" s="250"/>
      <c r="F213" s="250"/>
      <c r="G213" s="250"/>
      <c r="H213" s="250"/>
      <c r="I213" s="102"/>
      <c r="J213" s="102"/>
      <c r="K213" s="102"/>
      <c r="L213" s="102"/>
      <c r="M213" s="102"/>
      <c r="N213" s="102"/>
      <c r="O213" s="102"/>
      <c r="P213" s="102"/>
      <c r="Q213" s="102">
        <v>-2.1650000000761338E-5</v>
      </c>
      <c r="R213" s="102">
        <v>-64.999488654545459</v>
      </c>
      <c r="S213" s="251">
        <v>-4.5162272728305197E-4</v>
      </c>
      <c r="T213" s="102">
        <v>-104.43318862575757</v>
      </c>
      <c r="U213" s="102">
        <v>-1.7014000000004081E-4</v>
      </c>
      <c r="V213" s="102">
        <v>-8.735999999487376E-5</v>
      </c>
      <c r="W213" s="102">
        <v>-7.4249999999942418E-4</v>
      </c>
      <c r="X213" s="102">
        <v>0</v>
      </c>
      <c r="Y213" s="102">
        <v>15.012</v>
      </c>
      <c r="Z213" s="102">
        <v>0</v>
      </c>
      <c r="AA213" s="102">
        <v>0</v>
      </c>
      <c r="AB213" s="102">
        <v>0</v>
      </c>
      <c r="AC213" s="102">
        <v>0</v>
      </c>
      <c r="AD213" s="102">
        <v>0</v>
      </c>
      <c r="AE213" s="102">
        <v>0</v>
      </c>
      <c r="AF213" s="102"/>
      <c r="AG213" s="102"/>
      <c r="AH213" s="102"/>
      <c r="AI213" s="102">
        <v>0</v>
      </c>
      <c r="AJ213" s="102">
        <v>0</v>
      </c>
      <c r="AK213" s="102">
        <v>0</v>
      </c>
      <c r="AL213" s="102">
        <v>0</v>
      </c>
      <c r="AM213" s="102">
        <v>0</v>
      </c>
      <c r="AN213" s="102">
        <v>0</v>
      </c>
      <c r="AO213" s="102">
        <v>0</v>
      </c>
    </row>
    <row r="214" spans="1:42" ht="15" customHeight="1">
      <c r="A214" s="38" t="s">
        <v>40</v>
      </c>
      <c r="B214" s="252">
        <v>0</v>
      </c>
      <c r="C214" s="252">
        <v>0</v>
      </c>
      <c r="D214" s="252">
        <v>0</v>
      </c>
      <c r="E214" s="250">
        <v>-142.97200000000001</v>
      </c>
      <c r="F214" s="250">
        <v>113.48399999999999</v>
      </c>
      <c r="G214" s="250">
        <v>7.6950000000000003</v>
      </c>
      <c r="H214" s="250">
        <v>-35.511000000000003</v>
      </c>
      <c r="I214" s="102">
        <v>-6.2160000000000082</v>
      </c>
      <c r="J214" s="102">
        <v>-37.485999999999997</v>
      </c>
      <c r="K214" s="102">
        <v>44.685000000000002</v>
      </c>
      <c r="L214" s="102">
        <v>-2.306</v>
      </c>
      <c r="M214" s="102">
        <v>-3.2330000000000085</v>
      </c>
      <c r="N214" s="102">
        <v>-16.707999999999998</v>
      </c>
      <c r="O214" s="102">
        <v>5.407277579999997</v>
      </c>
      <c r="P214" s="102">
        <v>14.743499999999999</v>
      </c>
      <c r="Q214" s="102">
        <v>-57.149000000000001</v>
      </c>
      <c r="R214" s="102">
        <v>-77.337000000000003</v>
      </c>
      <c r="S214" s="251">
        <v>102.17449999999999</v>
      </c>
      <c r="T214" s="102">
        <v>38.468000000000004</v>
      </c>
      <c r="U214" s="102">
        <v>-4.9484999999999992</v>
      </c>
      <c r="V214" s="102">
        <v>35.4315</v>
      </c>
      <c r="W214" s="102">
        <v>-26.528000000000002</v>
      </c>
      <c r="X214" s="102">
        <v>-279.30150000000003</v>
      </c>
      <c r="Y214" s="102">
        <v>-53.697499999999998</v>
      </c>
      <c r="Z214" s="102">
        <v>-127.845</v>
      </c>
      <c r="AA214" s="102">
        <v>136.79750000000001</v>
      </c>
      <c r="AB214" s="102">
        <v>144.9855</v>
      </c>
      <c r="AC214" s="102">
        <v>131.6815</v>
      </c>
      <c r="AD214" s="102">
        <v>176.6988825</v>
      </c>
      <c r="AE214" s="102">
        <v>-56.451382500000001</v>
      </c>
      <c r="AF214" s="102">
        <v>-71.132999999999996</v>
      </c>
      <c r="AG214" s="102">
        <v>53.485999999999997</v>
      </c>
      <c r="AH214" s="102">
        <v>-25.731000000000002</v>
      </c>
      <c r="AI214" s="102">
        <v>-81.061999999999998</v>
      </c>
      <c r="AJ214" s="102">
        <v>156.87649999999999</v>
      </c>
      <c r="AK214" s="102">
        <v>-113.81950000000001</v>
      </c>
      <c r="AL214" s="102">
        <v>34.8035</v>
      </c>
      <c r="AM214" s="102">
        <v>-18.856000000000002</v>
      </c>
      <c r="AN214" s="102">
        <v>-192.66399999999999</v>
      </c>
      <c r="AO214" s="102">
        <v>204.96950000000001</v>
      </c>
    </row>
    <row r="215" spans="1:42" ht="15" customHeight="1">
      <c r="A215" s="38" t="s">
        <v>44</v>
      </c>
      <c r="B215" s="250">
        <v>-304.02699999999999</v>
      </c>
      <c r="C215" s="250">
        <v>-448.56900000000002</v>
      </c>
      <c r="D215" s="250">
        <v>-112.777</v>
      </c>
      <c r="E215" s="250">
        <v>949.95399999999995</v>
      </c>
      <c r="F215" s="250">
        <v>-326.62799999999999</v>
      </c>
      <c r="G215" s="250">
        <v>-311.81599999999997</v>
      </c>
      <c r="H215" s="250">
        <v>-34.698</v>
      </c>
      <c r="I215" s="102">
        <v>486.36699999999996</v>
      </c>
      <c r="J215" s="102">
        <v>-102.557</v>
      </c>
      <c r="K215" s="102">
        <v>-433.20299999999997</v>
      </c>
      <c r="L215" s="102">
        <v>-126.568</v>
      </c>
      <c r="M215" s="102">
        <v>581.01900000000001</v>
      </c>
      <c r="N215" s="102">
        <v>-142.21199999999999</v>
      </c>
      <c r="O215" s="102">
        <v>-546.86590684999999</v>
      </c>
      <c r="P215" s="102">
        <v>-27.389595570000001</v>
      </c>
      <c r="Q215" s="102">
        <v>685.14149999999995</v>
      </c>
      <c r="R215" s="102">
        <v>-393.85750000000002</v>
      </c>
      <c r="S215" s="251">
        <v>-480.0335</v>
      </c>
      <c r="T215" s="102">
        <v>31.924999999999997</v>
      </c>
      <c r="U215" s="102">
        <v>803.01600000000008</v>
      </c>
      <c r="V215" s="102">
        <v>-567.64300000000003</v>
      </c>
      <c r="W215" s="102">
        <v>-349.81200000000001</v>
      </c>
      <c r="X215" s="102">
        <v>-66.766807020000002</v>
      </c>
      <c r="Y215" s="102">
        <v>697.02700000000004</v>
      </c>
      <c r="Z215" s="102">
        <v>-407.91506827000001</v>
      </c>
      <c r="AA215" s="102">
        <v>-544.51747193999995</v>
      </c>
      <c r="AB215" s="102">
        <v>-116.14937035999998</v>
      </c>
      <c r="AC215" s="102">
        <v>805.27209415999994</v>
      </c>
      <c r="AD215" s="102">
        <v>-387.32989756999996</v>
      </c>
      <c r="AE215" s="102">
        <v>-475.96879532999998</v>
      </c>
      <c r="AF215" s="102">
        <v>-319.14555552999997</v>
      </c>
      <c r="AG215" s="102">
        <v>1023.562</v>
      </c>
      <c r="AH215" s="102">
        <v>-754.82100000000003</v>
      </c>
      <c r="AI215" s="102">
        <v>-596.83399999999995</v>
      </c>
      <c r="AJ215" s="102">
        <v>152.27163659999991</v>
      </c>
      <c r="AK215" s="102">
        <v>1122.4459999999999</v>
      </c>
      <c r="AL215" s="102">
        <v>-697.97799999999995</v>
      </c>
      <c r="AM215" s="102">
        <v>-781.46827245000009</v>
      </c>
      <c r="AN215" s="102">
        <v>-258.96098130999997</v>
      </c>
      <c r="AO215" s="102">
        <v>1089.0543191500003</v>
      </c>
    </row>
    <row r="216" spans="1:42" ht="15" customHeight="1">
      <c r="A216" s="38" t="s">
        <v>46</v>
      </c>
      <c r="B216" s="252">
        <v>0</v>
      </c>
      <c r="C216" s="252">
        <v>0</v>
      </c>
      <c r="D216" s="252">
        <v>0</v>
      </c>
      <c r="E216" s="252">
        <v>0</v>
      </c>
      <c r="F216" s="250">
        <v>-1747.3630000000001</v>
      </c>
      <c r="G216" s="250">
        <v>142.55699999999999</v>
      </c>
      <c r="H216" s="250">
        <v>-87.775999999999996</v>
      </c>
      <c r="I216" s="102">
        <v>227.15499999999997</v>
      </c>
      <c r="J216" s="102">
        <v>-83.721999999999994</v>
      </c>
      <c r="K216" s="102">
        <v>6.027000000000001</v>
      </c>
      <c r="L216" s="102">
        <v>-0.56399999999999995</v>
      </c>
      <c r="M216" s="102">
        <v>-61.972000000000001</v>
      </c>
      <c r="N216" s="102">
        <v>73.724999999999994</v>
      </c>
      <c r="O216" s="102">
        <v>-24.615067837663481</v>
      </c>
      <c r="P216" s="102">
        <v>3.62025134720189</v>
      </c>
      <c r="Q216" s="102">
        <v>-26.559644900000002</v>
      </c>
      <c r="R216" s="102">
        <v>-133.08001375999999</v>
      </c>
      <c r="S216" s="251">
        <v>-93.112146609999996</v>
      </c>
      <c r="T216" s="102">
        <v>-239.22382183000002</v>
      </c>
      <c r="U216" s="102">
        <v>-512.59865891000004</v>
      </c>
      <c r="V216" s="102">
        <v>69.455807880000009</v>
      </c>
      <c r="W216" s="102">
        <v>-117.25514896999999</v>
      </c>
      <c r="X216" s="102">
        <v>46.591849619999998</v>
      </c>
      <c r="Y216" s="102">
        <v>45.217500000000008</v>
      </c>
      <c r="Z216" s="102">
        <v>60.700512109999998</v>
      </c>
      <c r="AA216" s="102">
        <v>286.15397596000003</v>
      </c>
      <c r="AB216" s="102">
        <v>194.37193113000001</v>
      </c>
      <c r="AC216" s="102">
        <v>-80.968073900000007</v>
      </c>
      <c r="AD216" s="102">
        <v>160.81690022999999</v>
      </c>
      <c r="AE216" s="102">
        <v>-186.34631855999999</v>
      </c>
      <c r="AF216" s="102">
        <v>83.452800610000011</v>
      </c>
      <c r="AG216" s="102">
        <v>-108.76300000000001</v>
      </c>
      <c r="AH216" s="102">
        <v>23.042999999999999</v>
      </c>
      <c r="AI216" s="102">
        <v>43.222000000000001</v>
      </c>
      <c r="AJ216" s="102">
        <v>174.82339565000004</v>
      </c>
      <c r="AK216" s="102">
        <v>-292.54899999999998</v>
      </c>
      <c r="AL216" s="102">
        <v>4.5860000000000003</v>
      </c>
      <c r="AM216" s="102">
        <v>267.23482742999994</v>
      </c>
      <c r="AN216" s="102">
        <v>-71.085984159999995</v>
      </c>
      <c r="AO216" s="102">
        <v>-219.08703373000003</v>
      </c>
    </row>
    <row r="217" spans="1:42" ht="15" customHeight="1">
      <c r="A217" s="38" t="s">
        <v>45</v>
      </c>
      <c r="B217" s="250">
        <v>-76.673000000000002</v>
      </c>
      <c r="C217" s="250">
        <v>16.945</v>
      </c>
      <c r="D217" s="250">
        <v>4.9480000000000004</v>
      </c>
      <c r="E217" s="250">
        <v>71.558999999999997</v>
      </c>
      <c r="F217" s="250">
        <v>-122.137</v>
      </c>
      <c r="G217" s="250">
        <v>18.215</v>
      </c>
      <c r="H217" s="250">
        <v>21.524999999999999</v>
      </c>
      <c r="I217" s="102">
        <v>-20.897000000000006</v>
      </c>
      <c r="J217" s="102">
        <v>-22.013999999999999</v>
      </c>
      <c r="K217" s="102">
        <v>43.331000000000003</v>
      </c>
      <c r="L217" s="102">
        <v>26.53</v>
      </c>
      <c r="M217" s="102">
        <v>-10.962000000000003</v>
      </c>
      <c r="N217" s="102">
        <v>4.8689999999999998</v>
      </c>
      <c r="O217" s="102">
        <v>0.66007720999996078</v>
      </c>
      <c r="P217" s="102">
        <v>56.549666590000001</v>
      </c>
      <c r="Q217" s="102">
        <v>-35.380128849999998</v>
      </c>
      <c r="R217" s="102">
        <v>-40.383191859999997</v>
      </c>
      <c r="S217" s="251">
        <v>27.543463750000001</v>
      </c>
      <c r="T217" s="102">
        <v>59.511293219999999</v>
      </c>
      <c r="U217" s="102">
        <v>-50.040282130000001</v>
      </c>
      <c r="V217" s="102">
        <v>-23.449375280000002</v>
      </c>
      <c r="W217" s="102">
        <v>7.3336574099999998</v>
      </c>
      <c r="X217" s="102">
        <v>60.597543260000002</v>
      </c>
      <c r="Y217" s="102">
        <v>-41.179000000000002</v>
      </c>
      <c r="Z217" s="102">
        <v>-20.269390340000001</v>
      </c>
      <c r="AA217" s="102">
        <v>19.708405650000003</v>
      </c>
      <c r="AB217" s="102">
        <v>47.157610249999998</v>
      </c>
      <c r="AC217" s="102">
        <v>-82.781579379999997</v>
      </c>
      <c r="AD217" s="102">
        <v>-16.901662030000001</v>
      </c>
      <c r="AE217" s="102">
        <v>20.958364369999998</v>
      </c>
      <c r="AF217" s="102">
        <v>52.191265060000006</v>
      </c>
      <c r="AG217" s="102">
        <v>-51.297798619999995</v>
      </c>
      <c r="AH217" s="102">
        <v>-47.818640359999996</v>
      </c>
      <c r="AI217" s="102">
        <v>-6.9087802300000192</v>
      </c>
      <c r="AJ217" s="102">
        <v>64.739535169999996</v>
      </c>
      <c r="AK217" s="102">
        <v>-35.697448689999995</v>
      </c>
      <c r="AL217" s="102">
        <v>-55.354919590000002</v>
      </c>
      <c r="AM217" s="102">
        <v>4.8617686199999959</v>
      </c>
      <c r="AN217" s="102">
        <v>46.321663129999997</v>
      </c>
      <c r="AO217" s="102">
        <v>-153.41486074000002</v>
      </c>
    </row>
    <row r="218" spans="1:42" ht="15" customHeight="1">
      <c r="A218" s="38" t="s">
        <v>64</v>
      </c>
      <c r="B218" s="250">
        <v>146.85499999999999</v>
      </c>
      <c r="C218" s="250">
        <v>115.833</v>
      </c>
      <c r="D218" s="250">
        <v>-77.724999999999994</v>
      </c>
      <c r="E218" s="250">
        <v>-217.32400000000001</v>
      </c>
      <c r="F218" s="250">
        <v>241.24299999999999</v>
      </c>
      <c r="G218" s="250">
        <v>124.96</v>
      </c>
      <c r="H218" s="250">
        <v>7.9870000000000001</v>
      </c>
      <c r="I218" s="102">
        <v>-153.977</v>
      </c>
      <c r="J218" s="102">
        <v>46.728999999999999</v>
      </c>
      <c r="K218" s="102">
        <v>118.71899999999999</v>
      </c>
      <c r="L218" s="102">
        <v>-72.143000000000001</v>
      </c>
      <c r="M218" s="102">
        <v>-7.7869999999999919</v>
      </c>
      <c r="N218" s="102">
        <v>141.63900000000001</v>
      </c>
      <c r="O218" s="102">
        <v>-50.355352390000022</v>
      </c>
      <c r="P218" s="102">
        <v>-38.185401389999996</v>
      </c>
      <c r="Q218" s="102">
        <v>55.002725690000005</v>
      </c>
      <c r="R218" s="102">
        <v>-75.045352100000031</v>
      </c>
      <c r="S218" s="251">
        <v>79.234927740000003</v>
      </c>
      <c r="T218" s="102">
        <v>136.37349325000002</v>
      </c>
      <c r="U218" s="102">
        <v>286.06882825000002</v>
      </c>
      <c r="V218" s="102">
        <v>174.91332584999998</v>
      </c>
      <c r="W218" s="102">
        <v>293.89484589999995</v>
      </c>
      <c r="X218" s="102">
        <v>168.17958845000001</v>
      </c>
      <c r="Y218" s="102">
        <v>-393.61399999999998</v>
      </c>
      <c r="Z218" s="102">
        <v>-30.668665119999996</v>
      </c>
      <c r="AA218" s="102">
        <v>200.79386688</v>
      </c>
      <c r="AB218" s="102">
        <v>39.528836939999998</v>
      </c>
      <c r="AC218" s="102">
        <v>-674.63162508999994</v>
      </c>
      <c r="AD218" s="102">
        <v>283.35472417</v>
      </c>
      <c r="AE218" s="102">
        <v>448.60718945000002</v>
      </c>
      <c r="AF218" s="102">
        <v>236.67879178000001</v>
      </c>
      <c r="AG218" s="102">
        <v>189.20400000000001</v>
      </c>
      <c r="AH218" s="102">
        <v>363.83600000000001</v>
      </c>
      <c r="AI218" s="102">
        <v>347.21699999999998</v>
      </c>
      <c r="AJ218" s="102">
        <v>173.72291285000014</v>
      </c>
      <c r="AK218" s="102">
        <v>1057.6659999999999</v>
      </c>
      <c r="AL218" s="102">
        <v>166.60300000000001</v>
      </c>
      <c r="AM218" s="102">
        <v>498.74329290000009</v>
      </c>
      <c r="AN218" s="102">
        <v>-119.6336568000002</v>
      </c>
      <c r="AO218" s="102">
        <v>621.97248726999999</v>
      </c>
    </row>
    <row r="219" spans="1:42" ht="15" customHeight="1">
      <c r="A219" s="38" t="s">
        <v>65</v>
      </c>
      <c r="B219" s="250">
        <v>78.302999999999997</v>
      </c>
      <c r="C219" s="250">
        <v>5.6020000000000003</v>
      </c>
      <c r="D219" s="250">
        <v>-49.86</v>
      </c>
      <c r="E219" s="250">
        <v>2.1789999999999998</v>
      </c>
      <c r="F219" s="250">
        <v>110.917</v>
      </c>
      <c r="G219" s="250">
        <v>5.1449999999999996</v>
      </c>
      <c r="H219" s="250">
        <v>-33.340000000000003</v>
      </c>
      <c r="I219" s="102">
        <v>25.455000000000013</v>
      </c>
      <c r="J219" s="102">
        <v>56.125</v>
      </c>
      <c r="K219" s="102">
        <v>-37.161999999999999</v>
      </c>
      <c r="L219" s="102">
        <v>-23.974</v>
      </c>
      <c r="M219" s="102">
        <v>-6.7460000000000058</v>
      </c>
      <c r="N219" s="102">
        <v>61.51</v>
      </c>
      <c r="O219" s="102">
        <v>-57.981034322967496</v>
      </c>
      <c r="P219" s="102">
        <v>-40.286548354322498</v>
      </c>
      <c r="Q219" s="102">
        <v>-3.4601833700000042</v>
      </c>
      <c r="R219" s="102">
        <v>50.102679719999998</v>
      </c>
      <c r="S219" s="251">
        <v>-36.024563349999994</v>
      </c>
      <c r="T219" s="102">
        <v>-56.016402580000005</v>
      </c>
      <c r="U219" s="102">
        <v>9.8358099800000005</v>
      </c>
      <c r="V219" s="102">
        <v>42.629980520000004</v>
      </c>
      <c r="W219" s="102">
        <v>-66.235790500000007</v>
      </c>
      <c r="X219" s="102">
        <v>-7.4691805199999992</v>
      </c>
      <c r="Y219" s="102">
        <v>-6.0455000000000032</v>
      </c>
      <c r="Z219" s="102">
        <v>37.492458259999999</v>
      </c>
      <c r="AA219" s="102">
        <v>-81.796827569999991</v>
      </c>
      <c r="AB219" s="102">
        <v>6.9542910500000001</v>
      </c>
      <c r="AC219" s="102">
        <v>-46.428984850000006</v>
      </c>
      <c r="AD219" s="102">
        <v>56.034887079999997</v>
      </c>
      <c r="AE219" s="102">
        <v>-57.211212840000002</v>
      </c>
      <c r="AF219" s="102">
        <v>-20.959745789999999</v>
      </c>
      <c r="AG219" s="102">
        <v>-21.515000000000001</v>
      </c>
      <c r="AH219" s="102">
        <v>42.680999999999997</v>
      </c>
      <c r="AI219" s="102">
        <v>-94.721000000000004</v>
      </c>
      <c r="AJ219" s="102">
        <v>-44.163832949999986</v>
      </c>
      <c r="AK219" s="102">
        <v>-18.559000000000001</v>
      </c>
      <c r="AL219" s="102">
        <v>56.996000000000002</v>
      </c>
      <c r="AM219" s="102">
        <v>-67.590054890000019</v>
      </c>
      <c r="AN219" s="102">
        <v>-41.594821530000019</v>
      </c>
      <c r="AO219" s="102">
        <v>-5.9155770700000003</v>
      </c>
    </row>
    <row r="220" spans="1:42" ht="15" customHeight="1">
      <c r="A220" s="38" t="s">
        <v>71</v>
      </c>
      <c r="B220" s="250">
        <v>10.656000000000001</v>
      </c>
      <c r="C220" s="250">
        <v>23.632000000000001</v>
      </c>
      <c r="D220" s="250">
        <v>3.9670000000000001</v>
      </c>
      <c r="E220" s="250">
        <v>-11.396000000000001</v>
      </c>
      <c r="F220" s="250">
        <v>33.128999999999998</v>
      </c>
      <c r="G220" s="250">
        <v>34.945</v>
      </c>
      <c r="H220" s="250">
        <v>50.860999999999997</v>
      </c>
      <c r="I220" s="102">
        <v>93.099000000000018</v>
      </c>
      <c r="J220" s="102">
        <v>38.122999999999998</v>
      </c>
      <c r="K220" s="102">
        <v>-47.045000000000002</v>
      </c>
      <c r="L220" s="102">
        <v>0.79600000000000004</v>
      </c>
      <c r="M220" s="102">
        <v>-1.0859999999999921</v>
      </c>
      <c r="N220" s="102">
        <v>-94.341999999999999</v>
      </c>
      <c r="O220" s="102">
        <v>49.272999999999996</v>
      </c>
      <c r="P220" s="102">
        <v>-62.41492401</v>
      </c>
      <c r="Q220" s="102">
        <v>-6.3179999999999996</v>
      </c>
      <c r="R220" s="102">
        <v>-1.6800000000000006</v>
      </c>
      <c r="S220" s="251">
        <v>17.164999999999999</v>
      </c>
      <c r="T220" s="102">
        <v>-24.954999999999998</v>
      </c>
      <c r="U220" s="102">
        <v>8.8999999999999996E-2</v>
      </c>
      <c r="V220" s="102">
        <v>-2.0140000000000002</v>
      </c>
      <c r="W220" s="102">
        <v>-5.3780000000000001</v>
      </c>
      <c r="X220" s="102">
        <v>-4.6092801699999999</v>
      </c>
      <c r="Y220" s="102">
        <v>1.236</v>
      </c>
      <c r="Z220" s="102">
        <v>0.35708924000000003</v>
      </c>
      <c r="AA220" s="102">
        <v>-2.3132369399999999</v>
      </c>
      <c r="AB220" s="102">
        <v>0.89128476000000001</v>
      </c>
      <c r="AC220" s="102">
        <v>-0.32164931999999991</v>
      </c>
      <c r="AD220" s="102">
        <v>2.36173192</v>
      </c>
      <c r="AE220" s="102">
        <v>1.4451790500000001</v>
      </c>
      <c r="AF220" s="102">
        <v>5.0774186500000003</v>
      </c>
      <c r="AG220" s="102">
        <v>-14.16797562</v>
      </c>
      <c r="AH220" s="102">
        <v>-3.2482775899999998</v>
      </c>
      <c r="AI220" s="102">
        <v>-7.2845192399999981</v>
      </c>
      <c r="AJ220" s="102">
        <v>-3.2913063500000015</v>
      </c>
      <c r="AK220" s="102">
        <v>-2.7438565099999996</v>
      </c>
      <c r="AL220" s="102">
        <v>-3.716613329999999</v>
      </c>
      <c r="AM220" s="102">
        <v>-5.4026345299999994</v>
      </c>
      <c r="AN220" s="102">
        <v>3.7823511899999995</v>
      </c>
      <c r="AO220" s="102">
        <v>27.983282769999999</v>
      </c>
    </row>
    <row r="221" spans="1:42" ht="15" customHeight="1">
      <c r="A221" s="38" t="s">
        <v>93</v>
      </c>
      <c r="B221" s="247">
        <v>-29.039000000000001</v>
      </c>
      <c r="C221" s="247">
        <v>34.247999999999998</v>
      </c>
      <c r="D221" s="247">
        <v>-5.2089999999999996</v>
      </c>
      <c r="E221" s="252">
        <v>0</v>
      </c>
      <c r="F221" s="250">
        <v>908.76099999999997</v>
      </c>
      <c r="G221" s="250">
        <v>15.512</v>
      </c>
      <c r="H221" s="250">
        <v>-59</v>
      </c>
      <c r="I221" s="102">
        <v>-12.190000000000012</v>
      </c>
      <c r="J221" s="102">
        <v>-87.643000000000001</v>
      </c>
      <c r="K221" s="102">
        <v>-58.104999999999997</v>
      </c>
      <c r="L221" s="102">
        <v>-105.295</v>
      </c>
      <c r="M221" s="102">
        <v>-279.04899999999992</v>
      </c>
      <c r="N221" s="102">
        <v>-132.578</v>
      </c>
      <c r="O221" s="102">
        <v>-123.5492155900001</v>
      </c>
      <c r="P221" s="102">
        <v>-19.017810835999999</v>
      </c>
      <c r="Q221" s="102">
        <v>-36.321500000000007</v>
      </c>
      <c r="R221" s="102">
        <v>-68.775698613499998</v>
      </c>
      <c r="S221" s="251">
        <v>-57.906825839999982</v>
      </c>
      <c r="T221" s="102">
        <v>-238.72202527000002</v>
      </c>
      <c r="U221" s="102">
        <v>-31.870602070000004</v>
      </c>
      <c r="V221" s="102">
        <v>-102.43281954999999</v>
      </c>
      <c r="W221" s="102">
        <v>85.343921619999989</v>
      </c>
      <c r="X221" s="102">
        <v>21.222019079999999</v>
      </c>
      <c r="Y221" s="102">
        <v>-54.269500000000001</v>
      </c>
      <c r="Z221" s="102">
        <v>-49.522972399999993</v>
      </c>
      <c r="AA221" s="102">
        <v>-1.3698846799999957</v>
      </c>
      <c r="AB221" s="102">
        <v>-92.056501390000008</v>
      </c>
      <c r="AC221" s="102">
        <v>-124.10289768</v>
      </c>
      <c r="AD221" s="102">
        <v>-92.997945290000004</v>
      </c>
      <c r="AE221" s="102">
        <v>-82.148220910000006</v>
      </c>
      <c r="AF221" s="102">
        <v>9.0024669700000022</v>
      </c>
      <c r="AG221" s="102">
        <v>-32.555999999999997</v>
      </c>
      <c r="AH221" s="102">
        <v>-30.187000000000001</v>
      </c>
      <c r="AI221" s="102">
        <v>23.927</v>
      </c>
      <c r="AJ221" s="102">
        <v>-268.41791189000003</v>
      </c>
      <c r="AK221" s="102">
        <v>-49.433999999999997</v>
      </c>
      <c r="AL221" s="102">
        <v>-37.445</v>
      </c>
      <c r="AM221" s="102">
        <v>-88.421200459999994</v>
      </c>
      <c r="AN221" s="102">
        <v>-91.561696630000029</v>
      </c>
      <c r="AO221" s="102">
        <v>-402.54104355000004</v>
      </c>
    </row>
    <row r="222" spans="1:42" ht="15" customHeight="1">
      <c r="A222" s="38" t="s">
        <v>47</v>
      </c>
      <c r="B222" s="252">
        <v>0</v>
      </c>
      <c r="C222" s="252">
        <v>-60.070999999999998</v>
      </c>
      <c r="D222" s="252">
        <v>-4.1070000000000002</v>
      </c>
      <c r="E222" s="252">
        <v>14.11</v>
      </c>
      <c r="F222" s="252">
        <v>0</v>
      </c>
      <c r="G222" s="252">
        <v>0</v>
      </c>
      <c r="H222" s="252">
        <v>0</v>
      </c>
      <c r="I222" s="102">
        <v>-17.126000000000001</v>
      </c>
      <c r="J222" s="102">
        <v>-14.808999999999999</v>
      </c>
      <c r="K222" s="102">
        <v>-35.270000000000003</v>
      </c>
      <c r="L222" s="102">
        <v>-8.1590000000000007</v>
      </c>
      <c r="M222" s="102">
        <v>37.5</v>
      </c>
      <c r="N222" s="102">
        <v>-51.688000000000002</v>
      </c>
      <c r="O222" s="102">
        <v>-22.349238009999993</v>
      </c>
      <c r="P222" s="102">
        <v>-82.826238559999993</v>
      </c>
      <c r="Q222" s="102">
        <v>-1.4776077399999996</v>
      </c>
      <c r="R222" s="102">
        <v>-7.846478399999997</v>
      </c>
      <c r="S222" s="251">
        <v>-69.662250830000005</v>
      </c>
      <c r="T222" s="102">
        <v>-84.551756940000004</v>
      </c>
      <c r="U222" s="102">
        <v>3.0825937199999975</v>
      </c>
      <c r="V222" s="102">
        <v>48.44379919</v>
      </c>
      <c r="W222" s="102">
        <v>-168.93339290999998</v>
      </c>
      <c r="X222" s="102">
        <v>-116.39062925</v>
      </c>
      <c r="Y222" s="102">
        <v>82.681500000000014</v>
      </c>
      <c r="Z222" s="102">
        <v>-5.0289447199999993</v>
      </c>
      <c r="AA222" s="102">
        <v>9.6656457399999969</v>
      </c>
      <c r="AB222" s="102">
        <v>10.542789450000001</v>
      </c>
      <c r="AC222" s="102">
        <v>72.394543720000001</v>
      </c>
      <c r="AD222" s="102">
        <v>-6.9073672900000016</v>
      </c>
      <c r="AE222" s="102">
        <v>-26.044955009999999</v>
      </c>
      <c r="AF222" s="102">
        <v>-115.97251793</v>
      </c>
      <c r="AG222" s="102">
        <v>-51.407440799999996</v>
      </c>
      <c r="AH222" s="102">
        <v>-98.177604000000002</v>
      </c>
      <c r="AI222" s="102">
        <v>-137.79150000000001</v>
      </c>
      <c r="AJ222" s="102">
        <v>-25.082000000000001</v>
      </c>
      <c r="AK222" s="102">
        <v>-20.581311099999994</v>
      </c>
      <c r="AL222" s="102">
        <v>-34.073</v>
      </c>
      <c r="AM222" s="102">
        <v>31.353999999999999</v>
      </c>
      <c r="AN222" s="102">
        <v>-46.818618000000001</v>
      </c>
      <c r="AO222" s="102">
        <v>-72.175000020000013</v>
      </c>
    </row>
    <row r="223" spans="1:42" ht="15" customHeight="1">
      <c r="A223" s="38" t="s">
        <v>43</v>
      </c>
      <c r="B223" s="252"/>
      <c r="C223" s="252"/>
      <c r="D223" s="252"/>
      <c r="E223" s="252"/>
      <c r="F223" s="252"/>
      <c r="G223" s="252"/>
      <c r="H223" s="252"/>
      <c r="I223" s="102"/>
      <c r="J223" s="102"/>
      <c r="K223" s="102"/>
      <c r="L223" s="102"/>
      <c r="M223" s="102"/>
      <c r="N223" s="102"/>
      <c r="O223" s="102"/>
      <c r="P223" s="102"/>
      <c r="Q223" s="102">
        <v>8.2939999999999987</v>
      </c>
      <c r="R223" s="102">
        <v>-9.1885000000000012</v>
      </c>
      <c r="S223" s="251">
        <v>0</v>
      </c>
      <c r="T223" s="102">
        <v>0</v>
      </c>
      <c r="U223" s="102">
        <v>0</v>
      </c>
      <c r="V223" s="102">
        <v>90.013499999999993</v>
      </c>
      <c r="W223" s="102">
        <v>-5.7270000000000003</v>
      </c>
      <c r="X223" s="102">
        <v>-4.1159999999999997</v>
      </c>
      <c r="Y223" s="102">
        <v>129.39600000000002</v>
      </c>
      <c r="Z223" s="102">
        <v>42.362499999999997</v>
      </c>
      <c r="AA223" s="102">
        <v>-203.005</v>
      </c>
      <c r="AB223" s="102">
        <v>-78.111500000000007</v>
      </c>
      <c r="AC223" s="102">
        <v>149.01849999999999</v>
      </c>
      <c r="AD223" s="102">
        <v>19.689499999999999</v>
      </c>
      <c r="AE223" s="102">
        <v>112.264</v>
      </c>
      <c r="AF223" s="102">
        <v>-46.591445</v>
      </c>
      <c r="AG223" s="102">
        <v>11.664999999999999</v>
      </c>
      <c r="AH223" s="102">
        <v>-41.453499999999998</v>
      </c>
      <c r="AI223" s="102">
        <v>-71.784999999999997</v>
      </c>
      <c r="AJ223" s="102">
        <v>98.209000000000003</v>
      </c>
      <c r="AK223" s="102">
        <v>63.168999999999997</v>
      </c>
      <c r="AL223" s="102">
        <v>-3.6555</v>
      </c>
      <c r="AM223" s="102">
        <v>47.494</v>
      </c>
      <c r="AN223" s="102">
        <v>35.8215</v>
      </c>
      <c r="AO223" s="102">
        <v>227.6225</v>
      </c>
    </row>
    <row r="224" spans="1:42" ht="15" customHeight="1">
      <c r="A224" s="38" t="s">
        <v>94</v>
      </c>
      <c r="B224" s="250">
        <v>0</v>
      </c>
      <c r="C224" s="250">
        <v>0</v>
      </c>
      <c r="D224" s="250">
        <v>0</v>
      </c>
      <c r="E224" s="250">
        <v>0</v>
      </c>
      <c r="F224" s="250">
        <v>0</v>
      </c>
      <c r="G224" s="250">
        <v>0</v>
      </c>
      <c r="H224" s="250">
        <v>0</v>
      </c>
      <c r="I224" s="102">
        <v>-34.766999999999996</v>
      </c>
      <c r="J224" s="102">
        <v>0</v>
      </c>
      <c r="K224" s="102">
        <v>0</v>
      </c>
      <c r="L224" s="102">
        <v>116.387</v>
      </c>
      <c r="M224" s="102">
        <v>0</v>
      </c>
      <c r="N224" s="102">
        <v>0</v>
      </c>
      <c r="O224" s="102">
        <v>0</v>
      </c>
      <c r="P224" s="102">
        <v>0</v>
      </c>
      <c r="Q224" s="102">
        <v>4.2657370399999985</v>
      </c>
      <c r="R224" s="102">
        <v>47.450677544545542</v>
      </c>
      <c r="S224" s="251">
        <v>47.704347822727321</v>
      </c>
      <c r="T224" s="102">
        <v>174.22181355575754</v>
      </c>
      <c r="U224" s="102">
        <v>6.9740331399999969</v>
      </c>
      <c r="V224" s="102">
        <v>0.1943433299999997</v>
      </c>
      <c r="W224" s="102">
        <v>6.1097861399999989</v>
      </c>
      <c r="X224" s="102">
        <v>9.5653869600000014</v>
      </c>
      <c r="Y224" s="102">
        <v>-9.89639700000014E-2</v>
      </c>
      <c r="Z224" s="102">
        <v>4.8765111999999995</v>
      </c>
      <c r="AA224" s="102">
        <v>9.5395442399999943</v>
      </c>
      <c r="AB224" s="102">
        <v>55.778299719999993</v>
      </c>
      <c r="AC224" s="102">
        <v>0</v>
      </c>
      <c r="AD224" s="102">
        <v>0</v>
      </c>
      <c r="AE224" s="102"/>
      <c r="AF224" s="102"/>
      <c r="AG224" s="102"/>
      <c r="AH224" s="102">
        <v>-9.1509999999999998</v>
      </c>
      <c r="AI224" s="102">
        <v>15.243</v>
      </c>
      <c r="AJ224" s="102">
        <v>-30.256675480000002</v>
      </c>
      <c r="AK224" s="102">
        <v>4.899</v>
      </c>
      <c r="AL224" s="102">
        <v>3.0510000000000002</v>
      </c>
      <c r="AM224" s="102">
        <v>-11.896805000000001</v>
      </c>
      <c r="AN224" s="102">
        <v>-13.667918999999999</v>
      </c>
      <c r="AO224" s="102">
        <v>0</v>
      </c>
    </row>
    <row r="225" spans="1:46" ht="15" customHeight="1">
      <c r="A225" s="38" t="s">
        <v>95</v>
      </c>
      <c r="B225" s="254">
        <v>109.729</v>
      </c>
      <c r="C225" s="254">
        <v>-257.44600000000003</v>
      </c>
      <c r="D225" s="254">
        <v>-197.28800000000001</v>
      </c>
      <c r="E225" s="254">
        <v>310.084</v>
      </c>
      <c r="F225" s="254">
        <v>349.827</v>
      </c>
      <c r="G225" s="254">
        <v>-136.964</v>
      </c>
      <c r="H225" s="254">
        <v>-59.38</v>
      </c>
      <c r="I225" s="102">
        <v>-372.22300000000001</v>
      </c>
      <c r="J225" s="102">
        <v>-120.43300000000001</v>
      </c>
      <c r="K225" s="102">
        <v>61.048000000000002</v>
      </c>
      <c r="L225" s="102">
        <v>118.473</v>
      </c>
      <c r="M225" s="102">
        <v>-109.73</v>
      </c>
      <c r="N225" s="102">
        <v>-77.037999999999997</v>
      </c>
      <c r="O225" s="102">
        <v>61.594176302006176</v>
      </c>
      <c r="P225" s="102">
        <v>66.152827108691312</v>
      </c>
      <c r="Q225" s="102">
        <v>18.053875259999998</v>
      </c>
      <c r="R225" s="102">
        <v>-90.820219170000087</v>
      </c>
      <c r="S225" s="251">
        <v>-44.593716930000006</v>
      </c>
      <c r="T225" s="102">
        <v>151.00472181999999</v>
      </c>
      <c r="U225" s="102">
        <v>-76.406122659999994</v>
      </c>
      <c r="V225" s="102">
        <v>229.69052573000002</v>
      </c>
      <c r="W225" s="102">
        <v>-206.28690306999999</v>
      </c>
      <c r="X225" s="102">
        <v>1.9179759400000032</v>
      </c>
      <c r="Y225" s="102">
        <v>-156.35900000000001</v>
      </c>
      <c r="Z225" s="102">
        <v>123.82797663000001</v>
      </c>
      <c r="AA225" s="102">
        <v>-61.320368299999998</v>
      </c>
      <c r="AB225" s="102">
        <v>-189.11001784999999</v>
      </c>
      <c r="AC225" s="102">
        <v>169.98193881000032</v>
      </c>
      <c r="AD225" s="102">
        <v>-128.07051067999993</v>
      </c>
      <c r="AE225" s="102">
        <v>-93.841197429999966</v>
      </c>
      <c r="AF225" s="102">
        <v>41.053528609999887</v>
      </c>
      <c r="AG225" s="102">
        <v>1029.1797083399999</v>
      </c>
      <c r="AH225" s="102">
        <v>-43.310545519999806</v>
      </c>
      <c r="AI225" s="102">
        <v>126.69228809999981</v>
      </c>
      <c r="AJ225" s="102">
        <v>-374.67519894999998</v>
      </c>
      <c r="AK225" s="102">
        <v>-208.09036882001112</v>
      </c>
      <c r="AL225" s="102">
        <v>144.52211366000006</v>
      </c>
      <c r="AM225" s="102">
        <v>-222.99915534999985</v>
      </c>
      <c r="AN225" s="102">
        <v>239.16374407000015</v>
      </c>
      <c r="AO225" s="102">
        <v>-607.03211846000067</v>
      </c>
      <c r="AP225" s="200"/>
    </row>
    <row r="226" spans="1:46" ht="15" customHeight="1">
      <c r="A226" s="38" t="s">
        <v>202</v>
      </c>
      <c r="B226" s="254"/>
      <c r="C226" s="254"/>
      <c r="D226" s="254"/>
      <c r="E226" s="254"/>
      <c r="F226" s="254"/>
      <c r="G226" s="254"/>
      <c r="H226" s="254"/>
      <c r="I226" s="102"/>
      <c r="J226" s="102"/>
      <c r="K226" s="102"/>
      <c r="L226" s="102"/>
      <c r="M226" s="102"/>
      <c r="N226" s="102"/>
      <c r="O226" s="102"/>
      <c r="P226" s="102"/>
      <c r="Q226" s="102">
        <v>0</v>
      </c>
      <c r="R226" s="102">
        <v>0</v>
      </c>
      <c r="S226" s="251">
        <v>0</v>
      </c>
      <c r="T226" s="102">
        <v>0</v>
      </c>
      <c r="U226" s="102">
        <v>0</v>
      </c>
      <c r="V226" s="102">
        <v>0</v>
      </c>
      <c r="W226" s="102">
        <v>0</v>
      </c>
      <c r="X226" s="102">
        <v>0</v>
      </c>
      <c r="Y226" s="102">
        <v>0</v>
      </c>
      <c r="Z226" s="102">
        <v>0</v>
      </c>
      <c r="AA226" s="102">
        <v>0</v>
      </c>
      <c r="AB226" s="102">
        <v>0</v>
      </c>
      <c r="AC226" s="102">
        <v>0</v>
      </c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</row>
    <row r="227" spans="1:46" ht="15" customHeight="1">
      <c r="A227" s="38" t="s">
        <v>203</v>
      </c>
      <c r="B227" s="254"/>
      <c r="C227" s="254"/>
      <c r="D227" s="254"/>
      <c r="E227" s="254"/>
      <c r="F227" s="254"/>
      <c r="G227" s="254"/>
      <c r="H227" s="254"/>
      <c r="I227" s="102"/>
      <c r="J227" s="102"/>
      <c r="K227" s="102"/>
      <c r="L227" s="102"/>
      <c r="M227" s="102"/>
      <c r="N227" s="102"/>
      <c r="O227" s="102"/>
      <c r="P227" s="102"/>
      <c r="Q227" s="102">
        <v>-43.631</v>
      </c>
      <c r="R227" s="102">
        <v>-19.616499999999998</v>
      </c>
      <c r="S227" s="251">
        <v>-22.893999999999998</v>
      </c>
      <c r="T227" s="102">
        <v>-42.829000000000001</v>
      </c>
      <c r="U227" s="102">
        <v>-21.452500000000001</v>
      </c>
      <c r="V227" s="102">
        <v>-42.097000000000001</v>
      </c>
      <c r="W227" s="102">
        <v>-18.968499999999999</v>
      </c>
      <c r="X227" s="102">
        <v>-58.463638590000073</v>
      </c>
      <c r="Y227" s="83">
        <v>-11.03</v>
      </c>
      <c r="Z227" s="83">
        <v>0</v>
      </c>
      <c r="AA227" s="83">
        <v>0</v>
      </c>
      <c r="AB227" s="83">
        <v>0</v>
      </c>
      <c r="AC227" s="83">
        <v>0</v>
      </c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</row>
    <row r="228" spans="1:46" s="37" customFormat="1" ht="15" customHeight="1">
      <c r="A228" s="35" t="s">
        <v>96</v>
      </c>
      <c r="B228" s="86">
        <v>607.30200000000002</v>
      </c>
      <c r="C228" s="86">
        <v>-41.865000000000002</v>
      </c>
      <c r="D228" s="86">
        <v>45.808999999999997</v>
      </c>
      <c r="E228" s="86">
        <v>1725.8510000000001</v>
      </c>
      <c r="F228" s="86">
        <v>-107.626</v>
      </c>
      <c r="G228" s="86">
        <v>573.25699999999995</v>
      </c>
      <c r="H228" s="86">
        <v>286.86500000000001</v>
      </c>
      <c r="I228" s="86">
        <v>461.30426839264254</v>
      </c>
      <c r="J228" s="86">
        <v>38.669000000000082</v>
      </c>
      <c r="K228" s="86">
        <v>405.05000000000007</v>
      </c>
      <c r="L228" s="86">
        <v>756.33699999999953</v>
      </c>
      <c r="M228" s="86">
        <v>1155.4655064155183</v>
      </c>
      <c r="N228" s="86">
        <v>452.45500000000004</v>
      </c>
      <c r="O228" s="86">
        <v>372.29580918410318</v>
      </c>
      <c r="P228" s="86">
        <v>871.30188109588539</v>
      </c>
      <c r="Q228" s="86">
        <v>1665.8755000000001</v>
      </c>
      <c r="R228" s="86">
        <v>-239.19350000000006</v>
      </c>
      <c r="S228" s="86">
        <v>713.47200000000032</v>
      </c>
      <c r="T228" s="86">
        <v>854.24399999999991</v>
      </c>
      <c r="U228" s="86">
        <v>2102.8920000000003</v>
      </c>
      <c r="V228" s="86">
        <v>626.61500000000012</v>
      </c>
      <c r="W228" s="86">
        <v>577.21549999999979</v>
      </c>
      <c r="X228" s="86">
        <v>998.50635044999876</v>
      </c>
      <c r="Y228" s="86">
        <v>2071.6260000000079</v>
      </c>
      <c r="Z228" s="86">
        <v>818.7978137999761</v>
      </c>
      <c r="AA228" s="86">
        <v>1243.7963643999581</v>
      </c>
      <c r="AB228" s="86">
        <v>1281.8861017599982</v>
      </c>
      <c r="AC228" s="86">
        <v>2145.8297349784375</v>
      </c>
      <c r="AD228" s="86">
        <v>989.95922604765246</v>
      </c>
      <c r="AE228" s="86">
        <v>809.99897543000134</v>
      </c>
      <c r="AF228" s="86">
        <v>949.17655247997277</v>
      </c>
      <c r="AG228" s="86">
        <v>3305.3654365899774</v>
      </c>
      <c r="AH228" s="86">
        <v>129.82513371002787</v>
      </c>
      <c r="AI228" s="86">
        <v>360.5366593950265</v>
      </c>
      <c r="AJ228" s="86">
        <v>1329.8277303199129</v>
      </c>
      <c r="AK228" s="86">
        <v>2809.07874816</v>
      </c>
      <c r="AL228" s="86">
        <v>708.60868756997468</v>
      </c>
      <c r="AM228" s="86">
        <v>1360.7873968299934</v>
      </c>
      <c r="AN228" s="86">
        <v>1619.3639053100126</v>
      </c>
      <c r="AO228" s="86">
        <v>2892.150580209995</v>
      </c>
      <c r="AP228"/>
      <c r="AQ228"/>
      <c r="AR228"/>
      <c r="AS228"/>
      <c r="AT228"/>
    </row>
    <row r="229" spans="1:46" s="37" customFormat="1" ht="15" customHeight="1">
      <c r="A229" s="35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/>
      <c r="AQ229"/>
      <c r="AR229"/>
      <c r="AS229"/>
      <c r="AT229"/>
    </row>
    <row r="230" spans="1:46" s="37" customFormat="1" ht="15" customHeight="1">
      <c r="A230" s="52" t="s">
        <v>97</v>
      </c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104"/>
      <c r="Q230" s="104"/>
      <c r="R230" s="68"/>
      <c r="S230" s="68"/>
      <c r="T230" s="68"/>
      <c r="U230" s="68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/>
      <c r="AQ230"/>
      <c r="AR230"/>
      <c r="AS230"/>
      <c r="AT230"/>
    </row>
    <row r="231" spans="1:46" ht="15" customHeight="1">
      <c r="A231" s="50" t="s">
        <v>98</v>
      </c>
      <c r="B231" s="102">
        <v>0</v>
      </c>
      <c r="C231" s="102">
        <v>0</v>
      </c>
      <c r="D231" s="102">
        <v>0</v>
      </c>
      <c r="E231" s="102">
        <v>0</v>
      </c>
      <c r="F231" s="102">
        <v>0</v>
      </c>
      <c r="G231" s="102">
        <v>0</v>
      </c>
      <c r="H231" s="102">
        <v>0</v>
      </c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251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</row>
    <row r="232" spans="1:46" ht="15" customHeight="1">
      <c r="A232" s="38" t="s">
        <v>99</v>
      </c>
      <c r="B232" s="255">
        <v>0</v>
      </c>
      <c r="C232" s="255">
        <v>0</v>
      </c>
      <c r="D232" s="255">
        <v>0</v>
      </c>
      <c r="E232" s="255">
        <v>-157.345</v>
      </c>
      <c r="F232" s="255">
        <v>0</v>
      </c>
      <c r="G232" s="255">
        <v>0</v>
      </c>
      <c r="H232" s="255">
        <v>0</v>
      </c>
      <c r="I232" s="102">
        <v>-15.355000000000018</v>
      </c>
      <c r="J232" s="102">
        <v>-200.20400000000001</v>
      </c>
      <c r="K232" s="102">
        <v>102.71899999999999</v>
      </c>
      <c r="L232" s="102">
        <v>-3011.3980000000001</v>
      </c>
      <c r="M232" s="102">
        <v>-46.508000000000401</v>
      </c>
      <c r="N232" s="102">
        <v>-55.625</v>
      </c>
      <c r="O232" s="102">
        <v>-9.2960459220940095</v>
      </c>
      <c r="P232" s="53">
        <v>-139.67289306000001</v>
      </c>
      <c r="Q232" s="53">
        <v>-3.5070000000000001</v>
      </c>
      <c r="R232" s="102">
        <v>-5.0879999999999992</v>
      </c>
      <c r="S232" s="251">
        <v>-3.1389999999999993</v>
      </c>
      <c r="T232" s="102">
        <v>31.688139999999997</v>
      </c>
      <c r="U232" s="102">
        <v>11.196999999999999</v>
      </c>
      <c r="V232" s="53">
        <v>-23.14</v>
      </c>
      <c r="W232" s="53">
        <v>-5.64</v>
      </c>
      <c r="X232" s="53">
        <v>-11.954000590000001</v>
      </c>
      <c r="Y232" s="53">
        <v>0</v>
      </c>
      <c r="Z232" s="53">
        <v>-0.54500000000000004</v>
      </c>
      <c r="AA232" s="53">
        <v>-9.4924290000000013</v>
      </c>
      <c r="AB232" s="53">
        <v>-8.502577539999999</v>
      </c>
      <c r="AC232" s="53">
        <v>0</v>
      </c>
      <c r="AD232" s="53"/>
      <c r="AE232" s="53">
        <v>-389.75</v>
      </c>
      <c r="AF232" s="53">
        <v>-13.702607519999999</v>
      </c>
      <c r="AG232" s="53">
        <v>-4.1475</v>
      </c>
      <c r="AH232" s="53">
        <v>-9.7629320000000011</v>
      </c>
      <c r="AI232" s="102">
        <v>-175.02699999999999</v>
      </c>
      <c r="AJ232" s="102">
        <v>-637.173</v>
      </c>
      <c r="AK232" s="102">
        <v>-29.031693690000001</v>
      </c>
      <c r="AL232" s="102">
        <v>-3.0499999999999963</v>
      </c>
      <c r="AM232" s="102">
        <v>-3.2229999999999999</v>
      </c>
      <c r="AN232" s="102">
        <v>-12.157</v>
      </c>
      <c r="AO232" s="102">
        <v>-86.962500000000006</v>
      </c>
    </row>
    <row r="233" spans="1:46" ht="15" customHeight="1">
      <c r="A233" s="38" t="s">
        <v>204</v>
      </c>
      <c r="B233" s="255"/>
      <c r="C233" s="255"/>
      <c r="D233" s="255"/>
      <c r="E233" s="255"/>
      <c r="F233" s="255"/>
      <c r="G233" s="255"/>
      <c r="H233" s="255"/>
      <c r="I233" s="102"/>
      <c r="J233" s="102"/>
      <c r="K233" s="102"/>
      <c r="L233" s="102"/>
      <c r="M233" s="102"/>
      <c r="N233" s="102"/>
      <c r="O233" s="102"/>
      <c r="P233" s="53"/>
      <c r="Q233" s="53">
        <v>0</v>
      </c>
      <c r="R233" s="102">
        <v>-89.168000000000006</v>
      </c>
      <c r="S233" s="251">
        <v>0</v>
      </c>
      <c r="T233" s="102">
        <v>0</v>
      </c>
      <c r="U233" s="102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0</v>
      </c>
      <c r="AC233" s="53">
        <v>0</v>
      </c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</row>
    <row r="234" spans="1:46" ht="15" customHeight="1">
      <c r="A234" s="57" t="s">
        <v>410</v>
      </c>
      <c r="B234" s="255"/>
      <c r="C234" s="255"/>
      <c r="D234" s="255"/>
      <c r="E234" s="255"/>
      <c r="F234" s="255"/>
      <c r="G234" s="255"/>
      <c r="H234" s="255"/>
      <c r="I234" s="102"/>
      <c r="J234" s="102"/>
      <c r="K234" s="102"/>
      <c r="L234" s="102"/>
      <c r="M234" s="102"/>
      <c r="N234" s="102"/>
      <c r="O234" s="102"/>
      <c r="P234" s="53"/>
      <c r="Q234" s="53"/>
      <c r="R234" s="102"/>
      <c r="S234" s="251"/>
      <c r="T234" s="102"/>
      <c r="U234" s="102"/>
      <c r="V234" s="53"/>
      <c r="W234" s="53"/>
      <c r="X234" s="53"/>
      <c r="Y234" s="53"/>
      <c r="Z234" s="53"/>
      <c r="AA234" s="53"/>
      <c r="AB234" s="53"/>
      <c r="AC234" s="53"/>
      <c r="AD234" s="83">
        <v>-3.9680236399999993</v>
      </c>
      <c r="AE234" s="53"/>
      <c r="AF234" s="53"/>
      <c r="AG234" s="53"/>
      <c r="AH234" s="53"/>
      <c r="AI234" s="102">
        <v>0</v>
      </c>
      <c r="AJ234" s="102">
        <v>3.1299999952316285E-6</v>
      </c>
      <c r="AK234" s="102">
        <v>1E-8</v>
      </c>
      <c r="AL234" s="102">
        <v>6.984919309616089E-16</v>
      </c>
      <c r="AM234" s="102">
        <v>1.5000000037252903E-7</v>
      </c>
      <c r="AN234" s="102">
        <v>-4.1423682499999996</v>
      </c>
      <c r="AO234" s="102">
        <v>-1.1415905600000025</v>
      </c>
    </row>
    <row r="235" spans="1:46" ht="15" customHeight="1">
      <c r="A235" s="38" t="s">
        <v>101</v>
      </c>
      <c r="B235" s="256">
        <v>0</v>
      </c>
      <c r="C235" s="256">
        <v>0</v>
      </c>
      <c r="D235" s="256">
        <v>0</v>
      </c>
      <c r="E235" s="256">
        <v>0</v>
      </c>
      <c r="F235" s="256">
        <v>0</v>
      </c>
      <c r="G235" s="256">
        <v>0</v>
      </c>
      <c r="H235" s="256">
        <v>0</v>
      </c>
      <c r="I235" s="245"/>
      <c r="J235" s="245"/>
      <c r="K235" s="245"/>
      <c r="L235" s="245"/>
      <c r="M235" s="245"/>
      <c r="N235" s="102"/>
      <c r="O235" s="102"/>
      <c r="P235" s="53"/>
      <c r="Q235" s="53">
        <v>197.45949999999999</v>
      </c>
      <c r="R235" s="102">
        <v>3.2279999999999882</v>
      </c>
      <c r="S235" s="251">
        <v>121.00999999999999</v>
      </c>
      <c r="T235" s="102">
        <v>-0.58399999999999996</v>
      </c>
      <c r="U235" s="102">
        <v>0</v>
      </c>
      <c r="V235" s="53">
        <v>113.09699999999999</v>
      </c>
      <c r="W235" s="53">
        <v>1.0349999999999999</v>
      </c>
      <c r="X235" s="53">
        <v>1.7056549200000011</v>
      </c>
      <c r="Y235" s="53">
        <v>0.58603708999999804</v>
      </c>
      <c r="Z235" s="53">
        <v>2.1990000000000003</v>
      </c>
      <c r="AA235" s="53">
        <v>10.007</v>
      </c>
      <c r="AB235" s="53">
        <v>1.8365129100000486</v>
      </c>
      <c r="AC235" s="53">
        <v>0</v>
      </c>
      <c r="AD235" s="53">
        <v>2.5652528999999631</v>
      </c>
      <c r="AE235" s="53">
        <v>9.9539999999999999E-5</v>
      </c>
      <c r="AF235" s="53">
        <v>4.6603979399999993</v>
      </c>
      <c r="AG235" s="53">
        <v>-1.8E-7</v>
      </c>
      <c r="AH235" s="53">
        <v>4.7926664099999998</v>
      </c>
      <c r="AI235" s="102">
        <v>6.2999999523162845E-7</v>
      </c>
      <c r="AJ235" s="102">
        <v>4.0756717900000812</v>
      </c>
      <c r="AK235" s="102">
        <v>10.670000060000001</v>
      </c>
      <c r="AL235" s="102">
        <v>-6.8927708899999853</v>
      </c>
      <c r="AM235" s="102">
        <v>3.7999993562698362E-7</v>
      </c>
      <c r="AN235" s="102">
        <v>7.4048924400001761</v>
      </c>
      <c r="AO235" s="102">
        <v>4.6999998927116395E-7</v>
      </c>
    </row>
    <row r="236" spans="1:46" ht="15" customHeight="1">
      <c r="A236" s="38" t="s">
        <v>100</v>
      </c>
      <c r="B236" s="256"/>
      <c r="C236" s="256"/>
      <c r="D236" s="256"/>
      <c r="E236" s="256"/>
      <c r="F236" s="256"/>
      <c r="G236" s="256"/>
      <c r="H236" s="256"/>
      <c r="I236" s="245"/>
      <c r="J236" s="245"/>
      <c r="K236" s="245"/>
      <c r="L236" s="245"/>
      <c r="M236" s="245"/>
      <c r="N236" s="102"/>
      <c r="O236" s="102"/>
      <c r="P236" s="53"/>
      <c r="Q236" s="53">
        <v>0</v>
      </c>
      <c r="R236" s="102">
        <v>0</v>
      </c>
      <c r="S236" s="251">
        <v>0</v>
      </c>
      <c r="T236" s="102">
        <v>0</v>
      </c>
      <c r="U236" s="102"/>
      <c r="V236" s="53"/>
      <c r="W236" s="53"/>
      <c r="X236" s="53"/>
      <c r="Y236" s="53"/>
      <c r="Z236" s="53"/>
      <c r="AA236" s="53"/>
      <c r="AB236" s="53">
        <v>-363.80676269000003</v>
      </c>
      <c r="AC236" s="53">
        <v>-0.1745183500000021</v>
      </c>
      <c r="AD236" s="53">
        <v>3.7099312099999953</v>
      </c>
      <c r="AE236" s="53">
        <v>-130.33535594</v>
      </c>
      <c r="AF236" s="53">
        <v>-161.55433878999997</v>
      </c>
      <c r="AG236" s="53">
        <v>-244.05600000000001</v>
      </c>
      <c r="AH236" s="53">
        <v>-372.36900000000003</v>
      </c>
      <c r="AI236" s="102">
        <v>-13.577999999999999</v>
      </c>
      <c r="AJ236" s="102">
        <v>-2.9015272300000192</v>
      </c>
      <c r="AK236" s="102">
        <v>70.518000000000001</v>
      </c>
      <c r="AL236" s="102">
        <v>13.496</v>
      </c>
      <c r="AM236" s="102">
        <v>43.845094439999997</v>
      </c>
      <c r="AN236" s="102">
        <v>-139.48322716999996</v>
      </c>
      <c r="AO236" s="102">
        <v>-395.96430950999996</v>
      </c>
    </row>
    <row r="237" spans="1:46" ht="15" customHeight="1">
      <c r="A237" s="38" t="s">
        <v>419</v>
      </c>
      <c r="B237" s="256"/>
      <c r="C237" s="256"/>
      <c r="D237" s="256"/>
      <c r="E237" s="256"/>
      <c r="F237" s="256"/>
      <c r="G237" s="256"/>
      <c r="H237" s="256"/>
      <c r="I237" s="245"/>
      <c r="J237" s="245"/>
      <c r="K237" s="245"/>
      <c r="L237" s="245"/>
      <c r="M237" s="245"/>
      <c r="N237" s="102"/>
      <c r="O237" s="102"/>
      <c r="P237" s="53"/>
      <c r="Q237" s="53"/>
      <c r="R237" s="102"/>
      <c r="S237" s="251"/>
      <c r="T237" s="102"/>
      <c r="U237" s="102"/>
      <c r="V237" s="53"/>
      <c r="W237" s="53"/>
      <c r="X237" s="53"/>
      <c r="Y237" s="53"/>
      <c r="Z237" s="53"/>
      <c r="AA237" s="53"/>
      <c r="AB237" s="53"/>
      <c r="AC237" s="53"/>
      <c r="AD237" s="53">
        <v>8.9499999999999996E-2</v>
      </c>
      <c r="AE237" s="53">
        <v>0.1111</v>
      </c>
      <c r="AF237" s="53">
        <v>1.4999999999999999E-2</v>
      </c>
      <c r="AG237" s="53">
        <v>-0.104</v>
      </c>
      <c r="AH237" s="53">
        <v>-5.3499999999999999E-2</v>
      </c>
      <c r="AI237" s="102"/>
      <c r="AJ237" s="102">
        <v>6.6889330000000013</v>
      </c>
      <c r="AK237" s="102">
        <v>4.6000450000000186E-2</v>
      </c>
      <c r="AL237" s="102">
        <v>9.0499169999999921E-2</v>
      </c>
      <c r="AM237" s="102">
        <v>4.9152018099999992</v>
      </c>
      <c r="AN237" s="102">
        <v>3.8082999999999999E-2</v>
      </c>
      <c r="AO237" s="102">
        <v>6.5499929999999998E-2</v>
      </c>
    </row>
    <row r="238" spans="1:46" ht="15" customHeight="1">
      <c r="A238" s="57" t="s">
        <v>166</v>
      </c>
      <c r="B238" s="256"/>
      <c r="C238" s="256"/>
      <c r="D238" s="256"/>
      <c r="E238" s="256"/>
      <c r="F238" s="256"/>
      <c r="G238" s="256"/>
      <c r="H238" s="256"/>
      <c r="I238" s="245"/>
      <c r="J238" s="245"/>
      <c r="K238" s="245"/>
      <c r="L238" s="245"/>
      <c r="M238" s="245"/>
      <c r="N238" s="102"/>
      <c r="O238" s="102"/>
      <c r="P238" s="53"/>
      <c r="Q238" s="53">
        <v>0</v>
      </c>
      <c r="R238" s="102">
        <v>0</v>
      </c>
      <c r="S238" s="251">
        <v>0</v>
      </c>
      <c r="T238" s="102">
        <v>-47.259</v>
      </c>
      <c r="U238" s="102">
        <v>-22.555</v>
      </c>
      <c r="V238" s="53">
        <v>22.555</v>
      </c>
      <c r="W238" s="53">
        <v>0</v>
      </c>
      <c r="X238" s="53">
        <v>0</v>
      </c>
      <c r="Y238" s="53">
        <v>-2.1697545700000003</v>
      </c>
      <c r="Z238" s="53">
        <v>0</v>
      </c>
      <c r="AA238" s="53">
        <v>0</v>
      </c>
      <c r="AB238" s="53">
        <v>0</v>
      </c>
      <c r="AC238" s="53">
        <v>0</v>
      </c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</row>
    <row r="239" spans="1:46" ht="15" customHeight="1">
      <c r="A239" s="57" t="s">
        <v>422</v>
      </c>
      <c r="B239" s="256"/>
      <c r="C239" s="256"/>
      <c r="D239" s="256"/>
      <c r="E239" s="256"/>
      <c r="F239" s="256"/>
      <c r="G239" s="256"/>
      <c r="H239" s="256"/>
      <c r="I239" s="245"/>
      <c r="J239" s="245"/>
      <c r="K239" s="245"/>
      <c r="L239" s="245"/>
      <c r="M239" s="245"/>
      <c r="N239" s="102"/>
      <c r="O239" s="102"/>
      <c r="P239" s="53"/>
      <c r="Q239" s="53">
        <v>0</v>
      </c>
      <c r="R239" s="102">
        <v>0</v>
      </c>
      <c r="S239" s="251">
        <v>0</v>
      </c>
      <c r="T239" s="102">
        <v>0</v>
      </c>
      <c r="U239" s="102">
        <v>0</v>
      </c>
      <c r="V239" s="53">
        <v>0</v>
      </c>
      <c r="W239" s="53">
        <v>0</v>
      </c>
      <c r="X239" s="53">
        <v>-66.659350149999995</v>
      </c>
      <c r="Y239" s="53">
        <v>0</v>
      </c>
      <c r="Z239" s="53">
        <v>0</v>
      </c>
      <c r="AA239" s="53">
        <v>0</v>
      </c>
      <c r="AB239" s="53">
        <v>-1E-3</v>
      </c>
      <c r="AC239" s="53"/>
      <c r="AD239" s="53"/>
      <c r="AE239" s="53"/>
      <c r="AF239" s="53">
        <v>-116.513716</v>
      </c>
      <c r="AG239" s="53">
        <v>-35.869461600000001</v>
      </c>
      <c r="AH239" s="53">
        <v>-37.116080540000041</v>
      </c>
      <c r="AI239" s="102">
        <v>9.6430000000000007</v>
      </c>
      <c r="AJ239" s="102">
        <v>-61.70286445</v>
      </c>
      <c r="AK239" s="102">
        <v>1.9000000040978192E-7</v>
      </c>
      <c r="AL239" s="102">
        <v>-158.49023469000002</v>
      </c>
      <c r="AM239" s="102">
        <v>-103.70849619999998</v>
      </c>
      <c r="AN239" s="102">
        <v>-766.26850000000002</v>
      </c>
      <c r="AO239" s="102">
        <v>78.001182999999997</v>
      </c>
    </row>
    <row r="240" spans="1:46" ht="15" customHeight="1">
      <c r="A240" s="38" t="s">
        <v>102</v>
      </c>
      <c r="B240" s="102">
        <v>-513.86599999999999</v>
      </c>
      <c r="C240" s="102">
        <v>-312.63900000000001</v>
      </c>
      <c r="D240" s="102">
        <v>-548.755</v>
      </c>
      <c r="E240" s="102">
        <v>-916.38699999999994</v>
      </c>
      <c r="F240" s="102">
        <v>-491.50799999999998</v>
      </c>
      <c r="G240" s="102">
        <v>-237.58799999999999</v>
      </c>
      <c r="H240" s="102">
        <v>-347.18299999999999</v>
      </c>
      <c r="I240" s="102">
        <v>-503.41599999999994</v>
      </c>
      <c r="J240" s="102">
        <v>-281.23200000000003</v>
      </c>
      <c r="K240" s="102">
        <v>-274.08</v>
      </c>
      <c r="L240" s="102">
        <v>-423.97899999999998</v>
      </c>
      <c r="M240" s="102">
        <v>-724.32799999999997</v>
      </c>
      <c r="N240" s="102">
        <v>-432.29500000000002</v>
      </c>
      <c r="O240" s="102">
        <v>-538.08674415000041</v>
      </c>
      <c r="P240" s="53">
        <v>-600.90031327999998</v>
      </c>
      <c r="Q240" s="53">
        <v>-742.66792237999994</v>
      </c>
      <c r="R240" s="102">
        <v>-402.70807762000004</v>
      </c>
      <c r="S240" s="251">
        <v>-374.40699999999998</v>
      </c>
      <c r="T240" s="102">
        <v>-648.32500000000005</v>
      </c>
      <c r="U240" s="102">
        <v>-605.86813752</v>
      </c>
      <c r="V240" s="53">
        <v>-279.0954567</v>
      </c>
      <c r="W240" s="53">
        <v>-348.90340578000001</v>
      </c>
      <c r="X240" s="53">
        <v>-359.00512708999997</v>
      </c>
      <c r="Y240" s="53">
        <v>-521.66177142000004</v>
      </c>
      <c r="Z240" s="53">
        <v>-337.11080074</v>
      </c>
      <c r="AA240" s="53">
        <v>-304.11012008</v>
      </c>
      <c r="AB240" s="53">
        <v>-415.00463646999998</v>
      </c>
      <c r="AC240" s="53">
        <v>-609.03969877999998</v>
      </c>
      <c r="AD240" s="53">
        <v>-332.1318809</v>
      </c>
      <c r="AE240" s="53">
        <v>-304.26262525000004</v>
      </c>
      <c r="AF240" s="53">
        <v>-441.00445679000001</v>
      </c>
      <c r="AG240" s="53">
        <v>-640.04804037999997</v>
      </c>
      <c r="AH240" s="53">
        <v>-485.17899999999997</v>
      </c>
      <c r="AI240" s="102">
        <v>-128.542</v>
      </c>
      <c r="AJ240" s="102">
        <v>-526.68365828999947</v>
      </c>
      <c r="AK240" s="102">
        <v>-682.20600000000002</v>
      </c>
      <c r="AL240" s="102">
        <v>-509.79096235000014</v>
      </c>
      <c r="AM240" s="102">
        <v>-465.35048677999998</v>
      </c>
      <c r="AN240" s="102">
        <v>-589.75265021999974</v>
      </c>
      <c r="AO240" s="102">
        <v>-830.98150226999996</v>
      </c>
    </row>
    <row r="241" spans="1:46" ht="15" customHeight="1">
      <c r="A241" s="38" t="s">
        <v>103</v>
      </c>
      <c r="B241" s="254">
        <v>-194.559</v>
      </c>
      <c r="C241" s="254">
        <v>-198.06100000000001</v>
      </c>
      <c r="D241" s="256">
        <v>0</v>
      </c>
      <c r="E241" s="254">
        <v>-352.952</v>
      </c>
      <c r="F241" s="254">
        <v>-217.18100000000001</v>
      </c>
      <c r="G241" s="254">
        <v>-123.60299999999999</v>
      </c>
      <c r="H241" s="254">
        <v>-106.958</v>
      </c>
      <c r="I241" s="102">
        <v>-109.93200000000002</v>
      </c>
      <c r="J241" s="102">
        <v>-160.52099999999999</v>
      </c>
      <c r="K241" s="102">
        <v>-76.947000000000003</v>
      </c>
      <c r="L241" s="102">
        <v>-131.48699999999999</v>
      </c>
      <c r="M241" s="102">
        <v>-105.43699999999998</v>
      </c>
      <c r="N241" s="102">
        <v>-148.57499999999999</v>
      </c>
      <c r="O241" s="102">
        <v>-115.36400000000003</v>
      </c>
      <c r="P241" s="53">
        <v>-111.684</v>
      </c>
      <c r="Q241" s="53">
        <v>-83.152000000000001</v>
      </c>
      <c r="R241" s="102">
        <v>-123.642</v>
      </c>
      <c r="S241" s="251">
        <v>-111.6045</v>
      </c>
      <c r="T241" s="102">
        <v>-108.508</v>
      </c>
      <c r="U241" s="102">
        <v>-81.950999999999993</v>
      </c>
      <c r="V241" s="53">
        <v>-111.4815</v>
      </c>
      <c r="W241" s="53">
        <v>-25.3855</v>
      </c>
      <c r="X241" s="53">
        <v>-83.305999999999997</v>
      </c>
      <c r="Y241" s="53">
        <v>-68.8155</v>
      </c>
      <c r="Z241" s="53">
        <v>-71.409499999999994</v>
      </c>
      <c r="AA241" s="53">
        <v>-81.805499999999995</v>
      </c>
      <c r="AB241" s="53">
        <v>-75.88</v>
      </c>
      <c r="AC241" s="53">
        <v>-36.009500000000003</v>
      </c>
      <c r="AD241" s="53">
        <v>-62.478499999999997</v>
      </c>
      <c r="AE241" s="53">
        <v>-81.531000000000006</v>
      </c>
      <c r="AF241" s="53">
        <v>-81.849500000000006</v>
      </c>
      <c r="AG241" s="53">
        <v>-52.031500000000001</v>
      </c>
      <c r="AH241" s="53">
        <v>-78.855000000000004</v>
      </c>
      <c r="AI241" s="102">
        <v>-102.637</v>
      </c>
      <c r="AJ241" s="102">
        <v>-100.5715</v>
      </c>
      <c r="AK241" s="102">
        <v>-53.542000000000002</v>
      </c>
      <c r="AL241" s="102">
        <v>-93.92</v>
      </c>
      <c r="AM241" s="102">
        <v>-122.226</v>
      </c>
      <c r="AN241" s="102">
        <v>-96.090500000000006</v>
      </c>
      <c r="AO241" s="102">
        <v>-42.965000000000003</v>
      </c>
    </row>
    <row r="242" spans="1:46" ht="15" customHeight="1">
      <c r="A242" s="38" t="s">
        <v>46</v>
      </c>
      <c r="B242" s="256">
        <v>-3.746</v>
      </c>
      <c r="C242" s="254">
        <v>-12.722</v>
      </c>
      <c r="D242" s="254">
        <v>21.491</v>
      </c>
      <c r="E242" s="256">
        <v>-5.0229999999999997</v>
      </c>
      <c r="F242" s="256">
        <v>0</v>
      </c>
      <c r="G242" s="254">
        <v>-26.27</v>
      </c>
      <c r="H242" s="254">
        <v>0</v>
      </c>
      <c r="I242" s="102"/>
      <c r="J242" s="102"/>
      <c r="K242" s="102"/>
      <c r="L242" s="102"/>
      <c r="M242" s="102"/>
      <c r="N242" s="102">
        <v>0</v>
      </c>
      <c r="O242" s="102">
        <v>210.55</v>
      </c>
      <c r="P242" s="53">
        <v>178.3425</v>
      </c>
      <c r="Q242" s="53">
        <v>-59.9</v>
      </c>
      <c r="R242" s="102">
        <v>315.45049999999998</v>
      </c>
      <c r="S242" s="251">
        <v>85.566999999999993</v>
      </c>
      <c r="T242" s="102">
        <v>13.7065</v>
      </c>
      <c r="U242" s="102">
        <v>40.402500000000003</v>
      </c>
      <c r="V242" s="53">
        <v>169.6455</v>
      </c>
      <c r="W242" s="53">
        <v>126</v>
      </c>
      <c r="X242" s="53">
        <v>8.5157259200000013</v>
      </c>
      <c r="Y242" s="53">
        <v>0</v>
      </c>
      <c r="Z242" s="53">
        <v>11.337999999999999</v>
      </c>
      <c r="AA242" s="53">
        <v>0</v>
      </c>
      <c r="AB242" s="53">
        <v>0</v>
      </c>
      <c r="AC242" s="53"/>
      <c r="AD242" s="53"/>
      <c r="AE242" s="53"/>
      <c r="AF242" s="53"/>
      <c r="AG242" s="53"/>
      <c r="AH242" s="53"/>
      <c r="AI242" s="102">
        <v>0</v>
      </c>
      <c r="AJ242" s="102">
        <v>0</v>
      </c>
      <c r="AK242" s="102">
        <v>0</v>
      </c>
      <c r="AL242" s="102">
        <v>0</v>
      </c>
      <c r="AM242" s="102">
        <v>0</v>
      </c>
      <c r="AN242" s="102">
        <v>0</v>
      </c>
      <c r="AO242" s="102">
        <v>0</v>
      </c>
    </row>
    <row r="243" spans="1:46" ht="15" customHeight="1">
      <c r="A243" s="38" t="s">
        <v>104</v>
      </c>
      <c r="B243" s="102">
        <v>0</v>
      </c>
      <c r="C243" s="102">
        <v>0</v>
      </c>
      <c r="D243" s="102">
        <v>0</v>
      </c>
      <c r="E243" s="102">
        <v>0</v>
      </c>
      <c r="F243" s="102">
        <v>0</v>
      </c>
      <c r="G243" s="102">
        <v>0</v>
      </c>
      <c r="H243" s="102">
        <v>0</v>
      </c>
      <c r="I243" s="102">
        <v>0</v>
      </c>
      <c r="J243" s="102">
        <v>-29.834</v>
      </c>
      <c r="K243" s="102">
        <v>0</v>
      </c>
      <c r="L243" s="102">
        <v>141.95400000000001</v>
      </c>
      <c r="M243" s="102">
        <v>0</v>
      </c>
      <c r="N243" s="102">
        <v>0</v>
      </c>
      <c r="O243" s="102">
        <v>0</v>
      </c>
      <c r="P243" s="53">
        <v>57.174506130000005</v>
      </c>
      <c r="Q243" s="53">
        <v>-3.47657762</v>
      </c>
      <c r="R243" s="102">
        <v>-0.84942238000000025</v>
      </c>
      <c r="S243" s="251">
        <v>-3.2669999999999999</v>
      </c>
      <c r="T243" s="102">
        <v>-12.924139999999998</v>
      </c>
      <c r="U243" s="102">
        <v>-11.86536248</v>
      </c>
      <c r="V243" s="53">
        <v>-0.19504329999999992</v>
      </c>
      <c r="W243" s="53">
        <v>-6.0495942200000004</v>
      </c>
      <c r="X243" s="53">
        <v>-9.7289999999999992</v>
      </c>
      <c r="Y243" s="53">
        <v>-0.1</v>
      </c>
      <c r="Z243" s="53">
        <v>2.1120000000000001</v>
      </c>
      <c r="AA243" s="53">
        <v>-7.4050000000000002</v>
      </c>
      <c r="AB243" s="53">
        <v>-8.5410000000000004</v>
      </c>
      <c r="AC243" s="53">
        <v>0</v>
      </c>
      <c r="AD243" s="53"/>
      <c r="AE243" s="53"/>
      <c r="AF243" s="53"/>
      <c r="AG243" s="53">
        <v>-0.434</v>
      </c>
      <c r="AH243" s="53">
        <v>1.484</v>
      </c>
      <c r="AI243" s="53">
        <v>-1.2829999999999999</v>
      </c>
      <c r="AJ243" s="102">
        <v>1.0898749999999999</v>
      </c>
      <c r="AK243" s="53">
        <v>0.57899999999999996</v>
      </c>
      <c r="AL243" s="53">
        <v>0.52900000000000003</v>
      </c>
      <c r="AM243" s="102">
        <v>-0.49307699999999999</v>
      </c>
      <c r="AN243" s="102">
        <v>-2.8455000000000001E-2</v>
      </c>
      <c r="AO243" s="102">
        <v>0</v>
      </c>
    </row>
    <row r="244" spans="1:46" ht="15" customHeight="1">
      <c r="A244" s="57" t="s">
        <v>171</v>
      </c>
      <c r="B244" s="256"/>
      <c r="C244" s="256"/>
      <c r="D244" s="256"/>
      <c r="E244" s="256"/>
      <c r="F244" s="256"/>
      <c r="G244" s="256"/>
      <c r="H244" s="256"/>
      <c r="I244" s="102"/>
      <c r="J244" s="102"/>
      <c r="K244" s="102"/>
      <c r="L244" s="102"/>
      <c r="M244" s="102"/>
      <c r="N244" s="102"/>
      <c r="O244" s="102"/>
      <c r="P244" s="53"/>
      <c r="Q244" s="53">
        <v>-13.946999999999999</v>
      </c>
      <c r="R244" s="102">
        <v>-83.781999999999996</v>
      </c>
      <c r="S244" s="251">
        <v>-85.551000000000002</v>
      </c>
      <c r="T244" s="102">
        <v>68.632999999999996</v>
      </c>
      <c r="U244" s="102">
        <v>0</v>
      </c>
      <c r="V244" s="53">
        <v>0</v>
      </c>
      <c r="W244" s="53">
        <v>0</v>
      </c>
      <c r="X244" s="53">
        <v>118.36199999999999</v>
      </c>
      <c r="Y244" s="53">
        <v>0</v>
      </c>
      <c r="Z244" s="53">
        <v>0</v>
      </c>
      <c r="AA244" s="53">
        <v>0</v>
      </c>
      <c r="AB244" s="53">
        <v>1053.767597</v>
      </c>
      <c r="AC244" s="53">
        <v>0</v>
      </c>
      <c r="AD244" s="53"/>
      <c r="AE244" s="53"/>
      <c r="AF244" s="53"/>
      <c r="AG244" s="53"/>
      <c r="AH244" s="53"/>
      <c r="AI244" s="102">
        <v>0</v>
      </c>
      <c r="AJ244" s="102">
        <v>0</v>
      </c>
      <c r="AK244" s="102">
        <v>0</v>
      </c>
      <c r="AL244" s="102">
        <v>0</v>
      </c>
      <c r="AM244" s="102">
        <v>0</v>
      </c>
      <c r="AN244" s="102">
        <v>-0.153697</v>
      </c>
      <c r="AO244" s="102">
        <v>0</v>
      </c>
    </row>
    <row r="245" spans="1:46" ht="15" customHeight="1">
      <c r="A245" s="38" t="s">
        <v>743</v>
      </c>
      <c r="B245" s="256">
        <v>0.67100000000000004</v>
      </c>
      <c r="C245" s="256">
        <v>17.234999999999999</v>
      </c>
      <c r="D245" s="256">
        <v>2.1989999999999998</v>
      </c>
      <c r="E245" s="256">
        <v>28.727</v>
      </c>
      <c r="F245" s="256">
        <v>-173.11600000000001</v>
      </c>
      <c r="G245" s="256">
        <v>-30.498000000000001</v>
      </c>
      <c r="H245" s="256">
        <v>53.832000000000001</v>
      </c>
      <c r="I245" s="102">
        <v>86.001000000000005</v>
      </c>
      <c r="J245" s="102">
        <v>147.572</v>
      </c>
      <c r="K245" s="102">
        <v>85.682000000000002</v>
      </c>
      <c r="L245" s="102">
        <v>85.382999999999996</v>
      </c>
      <c r="M245" s="102">
        <v>99.10499999999999</v>
      </c>
      <c r="N245" s="102">
        <v>82.350999999999999</v>
      </c>
      <c r="O245" s="102">
        <v>37.576706970000004</v>
      </c>
      <c r="P245" s="53">
        <v>98.875</v>
      </c>
      <c r="Q245" s="53">
        <v>41.649500000000003</v>
      </c>
      <c r="R245" s="102">
        <v>35.120999999999995</v>
      </c>
      <c r="S245" s="251">
        <v>24.411999999999999</v>
      </c>
      <c r="T245" s="102">
        <v>22.284500000000001</v>
      </c>
      <c r="U245" s="102">
        <v>29.5975</v>
      </c>
      <c r="V245" s="53">
        <v>19.015499999999996</v>
      </c>
      <c r="W245" s="53">
        <v>31.143999999999998</v>
      </c>
      <c r="X245" s="53">
        <v>20.665242379999999</v>
      </c>
      <c r="Y245" s="53">
        <v>16.986115000000002</v>
      </c>
      <c r="Z245" s="53">
        <v>40.043992129999999</v>
      </c>
      <c r="AA245" s="53">
        <v>217.09671739000001</v>
      </c>
      <c r="AB245" s="53">
        <v>10.708500000000001</v>
      </c>
      <c r="AC245" s="53">
        <v>19.128499999999999</v>
      </c>
      <c r="AD245" s="53">
        <v>24.869833289999999</v>
      </c>
      <c r="AE245" s="53">
        <v>11.375500000000001</v>
      </c>
      <c r="AF245" s="53">
        <v>26.561499999999999</v>
      </c>
      <c r="AG245" s="53">
        <v>99.996521400000006</v>
      </c>
      <c r="AH245" s="53">
        <v>23.286000000000001</v>
      </c>
      <c r="AI245" s="102">
        <v>14.409222299999982</v>
      </c>
      <c r="AJ245" s="102">
        <v>13.569266200000017</v>
      </c>
      <c r="AK245" s="102">
        <v>58.443300000000001</v>
      </c>
      <c r="AL245" s="102">
        <v>40.044499999999999</v>
      </c>
      <c r="AM245" s="102">
        <v>17.387</v>
      </c>
      <c r="AN245" s="102">
        <v>32.581499999999998</v>
      </c>
      <c r="AO245" s="102">
        <v>45.822499999999998</v>
      </c>
    </row>
    <row r="246" spans="1:46" ht="15" customHeight="1">
      <c r="A246" s="38" t="s">
        <v>355</v>
      </c>
      <c r="B246" s="256"/>
      <c r="C246" s="256"/>
      <c r="D246" s="256"/>
      <c r="E246" s="256"/>
      <c r="F246" s="256"/>
      <c r="G246" s="256"/>
      <c r="H246" s="256"/>
      <c r="I246" s="102"/>
      <c r="J246" s="102"/>
      <c r="K246" s="102"/>
      <c r="L246" s="102"/>
      <c r="M246" s="102"/>
      <c r="N246" s="102"/>
      <c r="O246" s="102"/>
      <c r="P246" s="53"/>
      <c r="Q246" s="53">
        <v>0</v>
      </c>
      <c r="R246" s="102">
        <v>0</v>
      </c>
      <c r="S246" s="251">
        <v>0</v>
      </c>
      <c r="T246" s="102">
        <v>0</v>
      </c>
      <c r="U246" s="102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-186.05199999999999</v>
      </c>
      <c r="AA246" s="53">
        <v>0</v>
      </c>
      <c r="AB246" s="53">
        <v>0</v>
      </c>
      <c r="AC246" s="53">
        <v>-275.78003815</v>
      </c>
      <c r="AD246" s="53"/>
      <c r="AE246" s="53"/>
      <c r="AF246" s="53">
        <v>-45.267600060000007</v>
      </c>
      <c r="AG246" s="53"/>
      <c r="AH246" s="53"/>
      <c r="AI246" s="102">
        <v>0</v>
      </c>
      <c r="AJ246" s="102">
        <v>0</v>
      </c>
      <c r="AK246" s="102">
        <v>0</v>
      </c>
      <c r="AL246" s="102">
        <v>0</v>
      </c>
      <c r="AM246" s="102">
        <v>0</v>
      </c>
      <c r="AN246" s="102">
        <v>0.44205216999999997</v>
      </c>
      <c r="AO246" s="102">
        <v>4.0362599999999998E-3</v>
      </c>
    </row>
    <row r="247" spans="1:46" ht="15" customHeight="1">
      <c r="A247" s="38" t="s">
        <v>360</v>
      </c>
      <c r="B247" s="256"/>
      <c r="C247" s="256"/>
      <c r="D247" s="256"/>
      <c r="E247" s="256"/>
      <c r="F247" s="256"/>
      <c r="G247" s="256"/>
      <c r="H247" s="256"/>
      <c r="I247" s="102"/>
      <c r="J247" s="102"/>
      <c r="K247" s="102"/>
      <c r="L247" s="102"/>
      <c r="M247" s="102"/>
      <c r="N247" s="102"/>
      <c r="O247" s="102"/>
      <c r="P247" s="53"/>
      <c r="Q247" s="53">
        <v>0</v>
      </c>
      <c r="R247" s="102">
        <v>0</v>
      </c>
      <c r="S247" s="251">
        <v>0</v>
      </c>
      <c r="T247" s="102">
        <v>0</v>
      </c>
      <c r="U247" s="102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-54.122070999999998</v>
      </c>
      <c r="AB247" s="53">
        <v>7.0999999999999991E-5</v>
      </c>
      <c r="AC247" s="53"/>
      <c r="AD247" s="53"/>
      <c r="AE247" s="53"/>
      <c r="AF247" s="53"/>
      <c r="AG247" s="53"/>
      <c r="AH247" s="53"/>
      <c r="AI247" s="102">
        <v>0</v>
      </c>
      <c r="AJ247" s="102">
        <v>0</v>
      </c>
      <c r="AK247" s="102">
        <v>0</v>
      </c>
      <c r="AL247" s="102">
        <v>0</v>
      </c>
      <c r="AM247" s="102">
        <v>0</v>
      </c>
      <c r="AN247" s="102">
        <v>0</v>
      </c>
      <c r="AO247" s="102">
        <v>0</v>
      </c>
    </row>
    <row r="248" spans="1:46" ht="15" customHeight="1">
      <c r="A248" s="38" t="s">
        <v>353</v>
      </c>
      <c r="B248" s="256"/>
      <c r="C248" s="256"/>
      <c r="D248" s="256"/>
      <c r="E248" s="256"/>
      <c r="F248" s="256"/>
      <c r="G248" s="256"/>
      <c r="H248" s="256"/>
      <c r="I248" s="102"/>
      <c r="J248" s="102"/>
      <c r="K248" s="102"/>
      <c r="L248" s="102"/>
      <c r="M248" s="102"/>
      <c r="N248" s="102"/>
      <c r="O248" s="102"/>
      <c r="P248" s="53"/>
      <c r="Q248" s="53">
        <v>0</v>
      </c>
      <c r="R248" s="102">
        <v>0</v>
      </c>
      <c r="S248" s="251">
        <v>0</v>
      </c>
      <c r="T248" s="102">
        <v>0</v>
      </c>
      <c r="U248" s="102">
        <v>0</v>
      </c>
      <c r="V248" s="53">
        <v>0</v>
      </c>
      <c r="W248" s="53">
        <v>0</v>
      </c>
      <c r="X248" s="53">
        <v>0</v>
      </c>
      <c r="Y248" s="53">
        <v>0</v>
      </c>
      <c r="AA248" s="53">
        <v>0</v>
      </c>
      <c r="AB248" s="53">
        <v>0</v>
      </c>
      <c r="AC248" s="53"/>
      <c r="AD248" s="53"/>
      <c r="AE248" s="53"/>
      <c r="AF248" s="53"/>
      <c r="AG248" s="53"/>
      <c r="AH248" s="53"/>
      <c r="AI248" s="102">
        <v>0</v>
      </c>
      <c r="AJ248" s="102">
        <v>0</v>
      </c>
      <c r="AK248" s="102">
        <v>0</v>
      </c>
      <c r="AL248" s="102">
        <v>0</v>
      </c>
      <c r="AM248" s="102">
        <v>0</v>
      </c>
      <c r="AN248" s="102">
        <v>0</v>
      </c>
      <c r="AO248" s="102">
        <v>0</v>
      </c>
    </row>
    <row r="249" spans="1:46" s="6" customFormat="1" ht="15" customHeight="1">
      <c r="A249" s="41" t="s">
        <v>105</v>
      </c>
      <c r="B249" s="105">
        <v>-711.5</v>
      </c>
      <c r="C249" s="105">
        <v>-506.18700000000001</v>
      </c>
      <c r="D249" s="105">
        <v>-525.06500000000005</v>
      </c>
      <c r="E249" s="105">
        <v>-1402.98</v>
      </c>
      <c r="F249" s="105">
        <v>-881.80499999999995</v>
      </c>
      <c r="G249" s="105">
        <v>-417.959</v>
      </c>
      <c r="H249" s="105">
        <v>-400.30900000000003</v>
      </c>
      <c r="I249" s="105">
        <v>-542.702</v>
      </c>
      <c r="J249" s="105">
        <v>-524.21899999999994</v>
      </c>
      <c r="K249" s="105">
        <v>-162.62599999999998</v>
      </c>
      <c r="L249" s="105">
        <v>-3339.527</v>
      </c>
      <c r="M249" s="105">
        <v>-777.16800000000035</v>
      </c>
      <c r="N249" s="105">
        <v>-554.14400000000001</v>
      </c>
      <c r="O249" s="105">
        <v>-414.62008310209444</v>
      </c>
      <c r="P249" s="105">
        <v>-517.8652002099999</v>
      </c>
      <c r="Q249" s="105">
        <v>-667.54149999999993</v>
      </c>
      <c r="R249" s="105">
        <v>-351.43800000000016</v>
      </c>
      <c r="S249" s="105">
        <v>-346.97949999999997</v>
      </c>
      <c r="T249" s="105">
        <v>-681.28800000000001</v>
      </c>
      <c r="U249" s="105">
        <v>-641.04250000000002</v>
      </c>
      <c r="V249" s="105">
        <v>-89.59899999999999</v>
      </c>
      <c r="W249" s="105">
        <v>-227.79950000000002</v>
      </c>
      <c r="X249" s="105">
        <v>-381.40485461000003</v>
      </c>
      <c r="Y249" s="105">
        <v>-575.17487390000008</v>
      </c>
      <c r="Z249" s="105">
        <v>-539.42430860999991</v>
      </c>
      <c r="AA249" s="105">
        <v>-229.83140268999998</v>
      </c>
      <c r="AB249" s="105">
        <v>194.57670421</v>
      </c>
      <c r="AC249" s="105">
        <v>-901.87525527999992</v>
      </c>
      <c r="AD249" s="105">
        <v>-367.34388714000005</v>
      </c>
      <c r="AE249" s="105">
        <v>-894.39228164999997</v>
      </c>
      <c r="AF249" s="105">
        <v>-828.65532121999991</v>
      </c>
      <c r="AG249" s="105">
        <v>-876.69398076000004</v>
      </c>
      <c r="AH249" s="105">
        <v>-953.77284613000006</v>
      </c>
      <c r="AI249" s="105">
        <v>-397.01477707000004</v>
      </c>
      <c r="AJ249" s="105">
        <v>-1303.6088008499994</v>
      </c>
      <c r="AK249" s="105">
        <v>-624.52339298000004</v>
      </c>
      <c r="AL249" s="105">
        <v>-717.98396876000015</v>
      </c>
      <c r="AM249" s="105">
        <v>-628.8537632</v>
      </c>
      <c r="AN249" s="105">
        <v>-1567.6098700299995</v>
      </c>
      <c r="AO249" s="105">
        <v>-1234.1216826799998</v>
      </c>
      <c r="AP249"/>
      <c r="AQ249"/>
      <c r="AR249"/>
      <c r="AS249"/>
      <c r="AT249"/>
    </row>
    <row r="250" spans="1:46" s="6" customFormat="1" ht="15" customHeight="1">
      <c r="A250" s="41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/>
      <c r="AQ250"/>
      <c r="AR250"/>
      <c r="AS250"/>
      <c r="AT250"/>
    </row>
    <row r="251" spans="1:46" s="6" customFormat="1" ht="15" customHeight="1">
      <c r="A251" s="47" t="s">
        <v>106</v>
      </c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/>
      <c r="AQ251"/>
      <c r="AR251"/>
      <c r="AS251"/>
      <c r="AT251"/>
    </row>
    <row r="252" spans="1:46" s="6" customFormat="1" ht="15" customHeight="1">
      <c r="A252" s="18" t="s">
        <v>107</v>
      </c>
      <c r="B252" s="103">
        <v>0</v>
      </c>
      <c r="C252" s="103">
        <v>0</v>
      </c>
      <c r="D252" s="103">
        <v>0</v>
      </c>
      <c r="E252" s="103">
        <v>0</v>
      </c>
      <c r="F252" s="103">
        <v>0</v>
      </c>
      <c r="G252" s="254">
        <v>0</v>
      </c>
      <c r="H252" s="103">
        <v>0</v>
      </c>
      <c r="I252" s="103"/>
      <c r="J252" s="103"/>
      <c r="K252" s="103"/>
      <c r="L252" s="103"/>
      <c r="M252" s="103"/>
      <c r="N252" s="103"/>
      <c r="O252" s="103"/>
      <c r="P252" s="106"/>
      <c r="Q252" s="106"/>
      <c r="R252" s="103"/>
      <c r="S252" s="257"/>
      <c r="T252" s="103"/>
      <c r="U252" s="103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/>
      <c r="AQ252"/>
      <c r="AR252"/>
      <c r="AS252"/>
      <c r="AT252"/>
    </row>
    <row r="253" spans="1:46" s="55" customFormat="1" ht="15" customHeight="1">
      <c r="A253" s="42" t="s">
        <v>108</v>
      </c>
      <c r="B253" s="254">
        <v>642.39400000000001</v>
      </c>
      <c r="C253" s="254">
        <v>495.87900000000002</v>
      </c>
      <c r="D253" s="254">
        <v>1101.2149999999999</v>
      </c>
      <c r="E253" s="254">
        <v>480.03399999999999</v>
      </c>
      <c r="F253" s="254">
        <v>1281.124</v>
      </c>
      <c r="G253" s="254">
        <v>483.76299999999998</v>
      </c>
      <c r="H253" s="254">
        <v>156.19900000000001</v>
      </c>
      <c r="I253" s="103">
        <v>245.65699999999993</v>
      </c>
      <c r="J253" s="103">
        <v>568.71699999999998</v>
      </c>
      <c r="K253" s="103">
        <v>121.66500000000001</v>
      </c>
      <c r="L253" s="103">
        <v>3515.4630000000002</v>
      </c>
      <c r="M253" s="103">
        <v>2662.9140000000002</v>
      </c>
      <c r="N253" s="103">
        <v>360.68599999999998</v>
      </c>
      <c r="O253" s="103">
        <v>677.93877373000009</v>
      </c>
      <c r="P253" s="54">
        <v>1232.2090000000001</v>
      </c>
      <c r="Q253" s="54">
        <v>307.52200000000005</v>
      </c>
      <c r="R253" s="103">
        <v>1660.0124999999998</v>
      </c>
      <c r="S253" s="257">
        <v>371.08850000000018</v>
      </c>
      <c r="T253" s="103">
        <v>1334.7359999999999</v>
      </c>
      <c r="U253" s="103">
        <v>1265.3664999999999</v>
      </c>
      <c r="V253" s="54">
        <v>462.54031837999997</v>
      </c>
      <c r="W253" s="54">
        <v>344.75521071999998</v>
      </c>
      <c r="X253" s="54">
        <v>1890.915888</v>
      </c>
      <c r="Y253" s="54">
        <v>184.91444342999998</v>
      </c>
      <c r="Z253" s="54">
        <v>2174.43249694</v>
      </c>
      <c r="AA253" s="54">
        <v>572.35834984000007</v>
      </c>
      <c r="AB253" s="54">
        <v>794.49448032000009</v>
      </c>
      <c r="AC253" s="54">
        <v>794.46050000000002</v>
      </c>
      <c r="AD253" s="54">
        <v>579.15499970999997</v>
      </c>
      <c r="AE253" s="54">
        <v>152.24152014999999</v>
      </c>
      <c r="AF253" s="54">
        <v>1567.8933871300001</v>
      </c>
      <c r="AG253" s="54">
        <v>73.341999999999999</v>
      </c>
      <c r="AH253" s="54">
        <v>751.53227871000001</v>
      </c>
      <c r="AI253" s="102">
        <v>1579.29</v>
      </c>
      <c r="AJ253" s="102">
        <v>403.15024221999965</v>
      </c>
      <c r="AK253" s="102">
        <v>2644.3636695999999</v>
      </c>
      <c r="AL253" s="102">
        <v>655.3130690000005</v>
      </c>
      <c r="AM253" s="102">
        <v>742.262022</v>
      </c>
      <c r="AN253" s="102">
        <v>3894.1936171199991</v>
      </c>
      <c r="AO253" s="102">
        <v>861.19299999999998</v>
      </c>
      <c r="AP253"/>
      <c r="AQ253"/>
      <c r="AR253"/>
      <c r="AS253"/>
      <c r="AT253"/>
    </row>
    <row r="254" spans="1:46" s="6" customFormat="1" ht="15" customHeight="1">
      <c r="A254" s="42" t="s">
        <v>174</v>
      </c>
      <c r="B254" s="254">
        <v>-561.649</v>
      </c>
      <c r="C254" s="254">
        <v>-224.71899999999999</v>
      </c>
      <c r="D254" s="254">
        <v>-458.22500000000002</v>
      </c>
      <c r="E254" s="254">
        <v>-723.34500000000003</v>
      </c>
      <c r="F254" s="254">
        <v>-407.53</v>
      </c>
      <c r="G254" s="254">
        <v>-205.994</v>
      </c>
      <c r="H254" s="254">
        <v>-318.17200000000003</v>
      </c>
      <c r="I254" s="103">
        <v>-197.90800000000013</v>
      </c>
      <c r="J254" s="103">
        <v>-298.137</v>
      </c>
      <c r="K254" s="103">
        <v>-264.72699999999998</v>
      </c>
      <c r="L254" s="103">
        <v>-342.10500000000002</v>
      </c>
      <c r="M254" s="103">
        <v>-2856.797</v>
      </c>
      <c r="N254" s="103">
        <v>-430.43599999999998</v>
      </c>
      <c r="O254" s="103">
        <v>-552.3623519500004</v>
      </c>
      <c r="P254" s="54">
        <v>-1185.6968660099999</v>
      </c>
      <c r="Q254" s="54">
        <v>-372.8605</v>
      </c>
      <c r="R254" s="103">
        <v>-3249.011</v>
      </c>
      <c r="S254" s="257">
        <v>-472.64000000000016</v>
      </c>
      <c r="T254" s="103">
        <v>1250.5864999999999</v>
      </c>
      <c r="U254" s="103">
        <v>-1838.1144960306001</v>
      </c>
      <c r="V254" s="54">
        <v>-350.04077102999997</v>
      </c>
      <c r="W254" s="54">
        <v>-489.10236487999998</v>
      </c>
      <c r="X254" s="54">
        <v>-1049.89899227</v>
      </c>
      <c r="Y254" s="54">
        <v>-834.15202923000004</v>
      </c>
      <c r="Z254" s="54">
        <v>-2196.8396371099998</v>
      </c>
      <c r="AA254" s="54">
        <v>-304.19314580000002</v>
      </c>
      <c r="AB254" s="54">
        <v>-600.44690515999991</v>
      </c>
      <c r="AC254" s="54">
        <v>-1529.5480253300002</v>
      </c>
      <c r="AD254" s="54">
        <v>-421.60393063999999</v>
      </c>
      <c r="AE254" s="54">
        <v>-343.00970570999999</v>
      </c>
      <c r="AF254" s="54">
        <v>-386.55207474000002</v>
      </c>
      <c r="AG254" s="54">
        <v>-743.33</v>
      </c>
      <c r="AH254" s="54">
        <v>-305.42632958999997</v>
      </c>
      <c r="AI254" s="102">
        <v>-599.62099999999998</v>
      </c>
      <c r="AJ254" s="102">
        <v>-473.02990177000021</v>
      </c>
      <c r="AK254" s="102">
        <v>-1604.191</v>
      </c>
      <c r="AL254" s="102">
        <v>-260.68099999999998</v>
      </c>
      <c r="AM254" s="102">
        <v>-372.43695201000025</v>
      </c>
      <c r="AN254" s="102">
        <v>-1200.3354279900002</v>
      </c>
      <c r="AO254" s="102">
        <v>-2960.6880489999999</v>
      </c>
      <c r="AP254"/>
      <c r="AQ254"/>
      <c r="AR254"/>
      <c r="AS254"/>
      <c r="AT254"/>
    </row>
    <row r="255" spans="1:46" s="6" customFormat="1" ht="15" customHeight="1">
      <c r="A255" s="57" t="s">
        <v>175</v>
      </c>
      <c r="B255" s="254"/>
      <c r="C255" s="254"/>
      <c r="D255" s="254"/>
      <c r="E255" s="254"/>
      <c r="F255" s="254"/>
      <c r="G255" s="254"/>
      <c r="H255" s="254"/>
      <c r="I255" s="103"/>
      <c r="J255" s="103"/>
      <c r="K255" s="103"/>
      <c r="L255" s="103"/>
      <c r="M255" s="103"/>
      <c r="N255" s="103"/>
      <c r="O255" s="103"/>
      <c r="P255" s="54"/>
      <c r="Q255" s="54">
        <v>-274.173</v>
      </c>
      <c r="R255" s="103">
        <v>274.173</v>
      </c>
      <c r="S255" s="257">
        <v>0</v>
      </c>
      <c r="T255" s="103">
        <v>0</v>
      </c>
      <c r="U255" s="103">
        <v>-153.67306325999999</v>
      </c>
      <c r="V255" s="54">
        <v>-82.438202559999993</v>
      </c>
      <c r="W255" s="54">
        <v>-215.31175607</v>
      </c>
      <c r="X255" s="54">
        <v>-140.06249199000001</v>
      </c>
      <c r="Y255" s="54">
        <v>-282.59852841999998</v>
      </c>
      <c r="Z255" s="54">
        <v>-219.77150757999996</v>
      </c>
      <c r="AA255" s="54">
        <v>-173.03551830000001</v>
      </c>
      <c r="AB255" s="54">
        <v>-267.19255930000003</v>
      </c>
      <c r="AC255" s="54">
        <v>-223.30626990000002</v>
      </c>
      <c r="AD255" s="54">
        <v>-165.88675264000003</v>
      </c>
      <c r="AE255" s="54">
        <v>-235.06212682</v>
      </c>
      <c r="AF255" s="54">
        <v>-271.38631562999996</v>
      </c>
      <c r="AG255" s="54">
        <v>-204.125</v>
      </c>
      <c r="AH255" s="54">
        <v>-166.87100000000001</v>
      </c>
      <c r="AI255" s="102">
        <v>-252.00200000000001</v>
      </c>
      <c r="AJ255" s="102">
        <v>-325.81578617999986</v>
      </c>
      <c r="AK255" s="102">
        <v>-234.12899999999999</v>
      </c>
      <c r="AL255" s="102">
        <v>-181.37299999999999</v>
      </c>
      <c r="AM255" s="102">
        <v>-280.46287025999999</v>
      </c>
      <c r="AN255" s="102">
        <v>-314.4308013000001</v>
      </c>
      <c r="AO255" s="102">
        <v>-324.65486298000002</v>
      </c>
      <c r="AP255"/>
      <c r="AQ255"/>
      <c r="AR255"/>
      <c r="AS255"/>
      <c r="AT255"/>
    </row>
    <row r="256" spans="1:46" s="6" customFormat="1" ht="15" customHeight="1">
      <c r="A256" s="42" t="s">
        <v>632</v>
      </c>
      <c r="B256" s="254"/>
      <c r="C256" s="254"/>
      <c r="D256" s="254"/>
      <c r="E256" s="254"/>
      <c r="F256" s="254"/>
      <c r="G256" s="254"/>
      <c r="H256" s="254"/>
      <c r="I256" s="103"/>
      <c r="J256" s="103"/>
      <c r="K256" s="103"/>
      <c r="L256" s="103"/>
      <c r="M256" s="103"/>
      <c r="N256" s="103"/>
      <c r="O256" s="103"/>
      <c r="P256" s="54"/>
      <c r="Q256" s="54"/>
      <c r="R256" s="103"/>
      <c r="S256" s="257"/>
      <c r="T256" s="103"/>
      <c r="U256" s="103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102"/>
      <c r="AJ256" s="102">
        <v>0</v>
      </c>
      <c r="AK256" s="102">
        <v>-46.209000000000003</v>
      </c>
      <c r="AL256" s="102">
        <v>-153.75800000000001</v>
      </c>
      <c r="AM256" s="102">
        <v>-159.00736449000001</v>
      </c>
      <c r="AN256" s="102">
        <v>-192.17601818999995</v>
      </c>
      <c r="AO256" s="102">
        <v>-131.75731779</v>
      </c>
      <c r="AP256"/>
      <c r="AQ256"/>
      <c r="AR256"/>
      <c r="AS256"/>
      <c r="AT256"/>
    </row>
    <row r="257" spans="1:46" s="6" customFormat="1" ht="15" customHeight="1">
      <c r="A257" s="57" t="s">
        <v>633</v>
      </c>
      <c r="B257" s="254"/>
      <c r="C257" s="254"/>
      <c r="D257" s="254"/>
      <c r="E257" s="254"/>
      <c r="F257" s="254"/>
      <c r="G257" s="254"/>
      <c r="H257" s="254"/>
      <c r="I257" s="103"/>
      <c r="J257" s="103"/>
      <c r="K257" s="103"/>
      <c r="L257" s="103"/>
      <c r="M257" s="103"/>
      <c r="N257" s="103"/>
      <c r="O257" s="103"/>
      <c r="P257" s="54"/>
      <c r="Q257" s="54"/>
      <c r="R257" s="103"/>
      <c r="S257" s="257"/>
      <c r="T257" s="103"/>
      <c r="U257" s="103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102"/>
      <c r="AJ257" s="102">
        <v>0</v>
      </c>
      <c r="AK257" s="102">
        <v>-0.30106008000000001</v>
      </c>
      <c r="AL257" s="102">
        <v>-1.9935126599999997</v>
      </c>
      <c r="AM257" s="102">
        <v>-0.21863744000000018</v>
      </c>
      <c r="AN257" s="102">
        <v>-0.40338158999999985</v>
      </c>
      <c r="AO257" s="102">
        <v>-0.93657470999999992</v>
      </c>
      <c r="AP257"/>
      <c r="AQ257"/>
      <c r="AR257"/>
      <c r="AS257"/>
      <c r="AT257"/>
    </row>
    <row r="258" spans="1:46" s="6" customFormat="1" ht="15" customHeight="1">
      <c r="A258" s="57" t="s">
        <v>176</v>
      </c>
      <c r="B258" s="254"/>
      <c r="C258" s="254"/>
      <c r="D258" s="254"/>
      <c r="E258" s="254"/>
      <c r="F258" s="254"/>
      <c r="G258" s="254"/>
      <c r="H258" s="254"/>
      <c r="I258" s="103"/>
      <c r="J258" s="103"/>
      <c r="K258" s="103"/>
      <c r="L258" s="103"/>
      <c r="M258" s="103"/>
      <c r="N258" s="103"/>
      <c r="O258" s="103"/>
      <c r="P258" s="54"/>
      <c r="Q258" s="54">
        <v>0</v>
      </c>
      <c r="R258" s="103">
        <v>2000</v>
      </c>
      <c r="S258" s="257">
        <v>-53.263999999999896</v>
      </c>
      <c r="T258" s="103">
        <v>-1946.7360000000001</v>
      </c>
      <c r="U258" s="103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/>
      <c r="AQ258"/>
      <c r="AR258"/>
      <c r="AS258"/>
      <c r="AT258"/>
    </row>
    <row r="259" spans="1:46" s="6" customFormat="1" ht="15" customHeight="1">
      <c r="A259" s="42" t="s">
        <v>205</v>
      </c>
      <c r="B259" s="254"/>
      <c r="C259" s="254"/>
      <c r="D259" s="254"/>
      <c r="E259" s="254"/>
      <c r="F259" s="254"/>
      <c r="G259" s="254"/>
      <c r="H259" s="254"/>
      <c r="I259" s="103"/>
      <c r="J259" s="103"/>
      <c r="K259" s="103"/>
      <c r="L259" s="103"/>
      <c r="M259" s="103"/>
      <c r="N259" s="103"/>
      <c r="O259" s="103"/>
      <c r="P259" s="54"/>
      <c r="Q259" s="54">
        <v>30.694500000000001</v>
      </c>
      <c r="R259" s="103">
        <v>-15.170500000000001</v>
      </c>
      <c r="S259" s="257">
        <v>24.622</v>
      </c>
      <c r="T259" s="103">
        <v>52.8035</v>
      </c>
      <c r="U259" s="103">
        <v>-15.7865</v>
      </c>
      <c r="V259" s="54">
        <v>-2.5775000000000001</v>
      </c>
      <c r="W259" s="54">
        <v>-47.555999999999997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/>
      <c r="AF259" s="54"/>
      <c r="AG259" s="54"/>
      <c r="AH259" s="54"/>
      <c r="AI259" s="102">
        <v>0</v>
      </c>
      <c r="AJ259" s="102">
        <v>0</v>
      </c>
      <c r="AK259" s="102">
        <v>0</v>
      </c>
      <c r="AL259" s="102">
        <v>0</v>
      </c>
      <c r="AM259" s="102">
        <v>0</v>
      </c>
      <c r="AN259" s="102">
        <v>0</v>
      </c>
      <c r="AO259" s="102">
        <v>0</v>
      </c>
      <c r="AP259"/>
      <c r="AQ259"/>
      <c r="AR259"/>
      <c r="AS259"/>
      <c r="AT259"/>
    </row>
    <row r="260" spans="1:46" s="6" customFormat="1" ht="15" customHeight="1">
      <c r="A260" s="42" t="s">
        <v>43</v>
      </c>
      <c r="B260" s="254">
        <v>0</v>
      </c>
      <c r="C260" s="254">
        <v>0</v>
      </c>
      <c r="D260" s="254">
        <v>0</v>
      </c>
      <c r="E260" s="254">
        <v>0</v>
      </c>
      <c r="F260" s="254">
        <v>0</v>
      </c>
      <c r="G260" s="254">
        <v>0</v>
      </c>
      <c r="H260" s="254">
        <v>0</v>
      </c>
      <c r="I260" s="103">
        <v>33.953000000000003</v>
      </c>
      <c r="J260" s="103">
        <v>6.0019999999999998</v>
      </c>
      <c r="K260" s="103">
        <v>19.670999999999999</v>
      </c>
      <c r="L260" s="103">
        <v>1.492</v>
      </c>
      <c r="M260" s="103">
        <v>-32.588999999999999</v>
      </c>
      <c r="N260" s="103">
        <v>93.832999999999998</v>
      </c>
      <c r="O260" s="103">
        <v>-13.877654779780983</v>
      </c>
      <c r="P260" s="54">
        <v>2.6652450800120002</v>
      </c>
      <c r="Q260" s="54">
        <v>-30.997</v>
      </c>
      <c r="R260" s="103">
        <v>30.997</v>
      </c>
      <c r="S260" s="257">
        <v>-73.396000000000001</v>
      </c>
      <c r="T260" s="103">
        <v>2.2109999999999843</v>
      </c>
      <c r="U260" s="103">
        <v>167.50003452000001</v>
      </c>
      <c r="V260" s="54">
        <v>-4.5445058700000001</v>
      </c>
      <c r="W260" s="54">
        <v>27.89166677</v>
      </c>
      <c r="X260" s="54">
        <v>359.23250696000008</v>
      </c>
      <c r="Y260" s="54">
        <v>-14.304860179999997</v>
      </c>
      <c r="Z260" s="54">
        <v>-49.09238405</v>
      </c>
      <c r="AA260" s="54">
        <v>-227.92383999</v>
      </c>
      <c r="AB260" s="54">
        <v>-119.78456956999999</v>
      </c>
      <c r="AC260" s="54">
        <v>-167.91872174</v>
      </c>
      <c r="AD260" s="54">
        <v>-5.1759534900000004</v>
      </c>
      <c r="AE260" s="54">
        <v>-100.70989998999998</v>
      </c>
      <c r="AF260" s="54">
        <v>17.3819008</v>
      </c>
      <c r="AG260" s="54">
        <v>30.276</v>
      </c>
      <c r="AH260" s="54">
        <v>33.445999999999998</v>
      </c>
      <c r="AI260" s="102">
        <v>87.563999999999993</v>
      </c>
      <c r="AJ260" s="102">
        <v>34.945782409999993</v>
      </c>
      <c r="AK260" s="102">
        <v>9.3059999999999992</v>
      </c>
      <c r="AL260" s="102">
        <v>46.165999999999997</v>
      </c>
      <c r="AM260" s="102">
        <v>54.355907130000013</v>
      </c>
      <c r="AN260" s="102">
        <v>58.765820579999996</v>
      </c>
      <c r="AO260" s="102">
        <v>92.51605386</v>
      </c>
      <c r="AP260"/>
      <c r="AQ260"/>
      <c r="AR260"/>
      <c r="AS260"/>
      <c r="AT260"/>
    </row>
    <row r="261" spans="1:46" s="6" customFormat="1" ht="15" customHeight="1">
      <c r="A261" s="42" t="s">
        <v>177</v>
      </c>
      <c r="B261" s="254"/>
      <c r="C261" s="254"/>
      <c r="D261" s="254"/>
      <c r="E261" s="254"/>
      <c r="F261" s="254"/>
      <c r="G261" s="254"/>
      <c r="H261" s="254"/>
      <c r="I261" s="103"/>
      <c r="J261" s="103"/>
      <c r="K261" s="103"/>
      <c r="L261" s="103"/>
      <c r="M261" s="103"/>
      <c r="N261" s="103"/>
      <c r="O261" s="103"/>
      <c r="P261" s="54"/>
      <c r="Q261" s="54">
        <v>0</v>
      </c>
      <c r="R261" s="103">
        <v>0</v>
      </c>
      <c r="S261" s="257">
        <v>0</v>
      </c>
      <c r="T261" s="103">
        <v>0</v>
      </c>
      <c r="U261" s="103">
        <v>0</v>
      </c>
      <c r="V261" s="54">
        <v>0</v>
      </c>
      <c r="W261" s="54">
        <v>0</v>
      </c>
      <c r="X261" s="54">
        <v>-30.810040640000008</v>
      </c>
      <c r="Y261" s="54">
        <v>46.125363950000001</v>
      </c>
      <c r="Z261" s="54">
        <v>-42.590609019999981</v>
      </c>
      <c r="AA261" s="54">
        <v>-15.567735299999999</v>
      </c>
      <c r="AB261" s="54">
        <v>11.574112990000001</v>
      </c>
      <c r="AC261" s="54">
        <v>-0.53505099000000667</v>
      </c>
      <c r="AD261" s="54">
        <v>3.0103946699999886</v>
      </c>
      <c r="AE261" s="54">
        <v>-10.35697161</v>
      </c>
      <c r="AF261" s="54">
        <v>-17.0955385</v>
      </c>
      <c r="AG261" s="54">
        <v>0.02</v>
      </c>
      <c r="AH261" s="54">
        <v>-3.2718249999999997E-2</v>
      </c>
      <c r="AI261" s="102">
        <v>-1.1250200000000041E-3</v>
      </c>
      <c r="AJ261" s="102">
        <v>-2.2000000000116415E-7</v>
      </c>
      <c r="AK261" s="102">
        <v>0</v>
      </c>
      <c r="AL261" s="102"/>
      <c r="AM261" s="102">
        <v>-5.9999999815772751E-8</v>
      </c>
      <c r="AN261" s="102">
        <v>1.9999999552965164E-8</v>
      </c>
      <c r="AO261" s="102">
        <v>-3.0321300000000745E-2</v>
      </c>
      <c r="AP261"/>
      <c r="AQ261"/>
      <c r="AR261"/>
      <c r="AS261"/>
      <c r="AT261"/>
    </row>
    <row r="262" spans="1:46" s="6" customFormat="1" ht="15" customHeight="1">
      <c r="A262" s="42" t="s">
        <v>109</v>
      </c>
      <c r="B262" s="256">
        <v>0</v>
      </c>
      <c r="C262" s="256">
        <v>403.30900000000003</v>
      </c>
      <c r="D262" s="256">
        <v>0</v>
      </c>
      <c r="E262" s="256">
        <v>0.68700000000000006</v>
      </c>
      <c r="F262" s="256">
        <v>139.92500000000001</v>
      </c>
      <c r="G262" s="256">
        <v>0</v>
      </c>
      <c r="H262" s="256">
        <v>0</v>
      </c>
      <c r="I262" s="103">
        <v>421.02100000000002</v>
      </c>
      <c r="J262" s="103">
        <v>0</v>
      </c>
      <c r="K262" s="103">
        <v>595.88900000000001</v>
      </c>
      <c r="L262" s="103">
        <v>52.417000000000002</v>
      </c>
      <c r="M262" s="103">
        <v>11.059999999999974</v>
      </c>
      <c r="N262" s="103">
        <v>0</v>
      </c>
      <c r="O262" s="103">
        <v>0</v>
      </c>
      <c r="P262" s="54">
        <v>3.9634999999999998</v>
      </c>
      <c r="Q262" s="54">
        <v>0</v>
      </c>
      <c r="R262" s="103">
        <v>0</v>
      </c>
      <c r="S262" s="257">
        <v>0.2</v>
      </c>
      <c r="T262" s="103">
        <v>0</v>
      </c>
      <c r="U262" s="103">
        <v>0.4</v>
      </c>
      <c r="V262" s="54">
        <v>0</v>
      </c>
      <c r="W262" s="54">
        <v>0</v>
      </c>
      <c r="X262" s="54">
        <v>0</v>
      </c>
      <c r="Y262" s="54">
        <v>0</v>
      </c>
      <c r="Z262" s="54">
        <v>39.999999990000006</v>
      </c>
      <c r="AA262" s="54">
        <v>1.8754999999999999</v>
      </c>
      <c r="AB262" s="54">
        <v>0</v>
      </c>
      <c r="AC262" s="54">
        <v>0</v>
      </c>
      <c r="AD262" s="54"/>
      <c r="AE262" s="54"/>
      <c r="AF262" s="54">
        <v>39.043357</v>
      </c>
      <c r="AG262" s="54"/>
      <c r="AH262" s="54"/>
      <c r="AI262" s="102">
        <v>-7.6699999943375587E-6</v>
      </c>
      <c r="AJ262" s="102">
        <v>1.0000050067901612E-8</v>
      </c>
      <c r="AK262" s="102">
        <v>433.99999492000001</v>
      </c>
      <c r="AL262" s="102">
        <v>2.9000001959502698E-7</v>
      </c>
      <c r="AM262" s="102">
        <v>31.651312019999999</v>
      </c>
      <c r="AN262" s="102">
        <v>-12.56932052000022</v>
      </c>
      <c r="AO262" s="102">
        <v>6.6660305200000112</v>
      </c>
      <c r="AP262"/>
      <c r="AQ262"/>
      <c r="AR262"/>
      <c r="AS262"/>
      <c r="AT262"/>
    </row>
    <row r="263" spans="1:46" s="6" customFormat="1" ht="15" customHeight="1">
      <c r="A263" s="42" t="s">
        <v>206</v>
      </c>
      <c r="B263" s="256"/>
      <c r="C263" s="256"/>
      <c r="D263" s="256"/>
      <c r="E263" s="256"/>
      <c r="F263" s="256"/>
      <c r="G263" s="256"/>
      <c r="H263" s="256"/>
      <c r="I263" s="103"/>
      <c r="J263" s="103"/>
      <c r="K263" s="103"/>
      <c r="L263" s="103"/>
      <c r="M263" s="103"/>
      <c r="N263" s="103"/>
      <c r="O263" s="103"/>
      <c r="P263" s="54"/>
      <c r="Q263" s="54">
        <v>0</v>
      </c>
      <c r="R263" s="103">
        <v>0.20300000000000001</v>
      </c>
      <c r="S263" s="257">
        <v>-1.8485</v>
      </c>
      <c r="T263" s="103">
        <v>-1.8985000000000001</v>
      </c>
      <c r="U263" s="103">
        <v>14.567</v>
      </c>
      <c r="V263" s="54">
        <v>-1.8049999999999999</v>
      </c>
      <c r="W263" s="54">
        <v>-2.6255000000000002</v>
      </c>
      <c r="X263" s="54">
        <v>0.1525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/>
      <c r="AQ263"/>
      <c r="AR263"/>
      <c r="AS263"/>
      <c r="AT263"/>
    </row>
    <row r="264" spans="1:46" s="6" customFormat="1" ht="15" customHeight="1">
      <c r="A264" s="42" t="s">
        <v>110</v>
      </c>
      <c r="B264" s="256">
        <v>0</v>
      </c>
      <c r="C264" s="256">
        <v>0</v>
      </c>
      <c r="D264" s="254">
        <v>-15.218999999999999</v>
      </c>
      <c r="E264" s="256">
        <v>0</v>
      </c>
      <c r="F264" s="256">
        <v>0</v>
      </c>
      <c r="G264" s="254">
        <v>-46.878999999999998</v>
      </c>
      <c r="H264" s="254">
        <v>-1.379</v>
      </c>
      <c r="I264" s="103"/>
      <c r="J264" s="103"/>
      <c r="K264" s="103"/>
      <c r="L264" s="103"/>
      <c r="M264" s="103"/>
      <c r="N264" s="103">
        <v>-25.7</v>
      </c>
      <c r="O264" s="103">
        <v>-43.958556110000004</v>
      </c>
      <c r="P264" s="107"/>
      <c r="Q264" s="107">
        <v>0</v>
      </c>
      <c r="R264" s="103">
        <v>0</v>
      </c>
      <c r="S264" s="257">
        <v>0</v>
      </c>
      <c r="T264" s="103">
        <v>-45.643000000000001</v>
      </c>
      <c r="U264" s="103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-25.921637</v>
      </c>
      <c r="AE264" s="54">
        <v>-53.525521689999991</v>
      </c>
      <c r="AF264" s="54"/>
      <c r="AG264" s="54">
        <v>-9.9956203900000009</v>
      </c>
      <c r="AH264" s="54">
        <v>-597.93611575</v>
      </c>
      <c r="AI264" s="102">
        <v>0</v>
      </c>
      <c r="AJ264" s="102">
        <v>0</v>
      </c>
      <c r="AK264" s="102">
        <v>0</v>
      </c>
      <c r="AL264" s="102">
        <v>0</v>
      </c>
      <c r="AM264" s="102">
        <v>0</v>
      </c>
      <c r="AN264" s="102">
        <v>0</v>
      </c>
      <c r="AO264" s="102">
        <v>-290.77203385000001</v>
      </c>
      <c r="AP264"/>
      <c r="AQ264"/>
      <c r="AR264"/>
      <c r="AS264"/>
      <c r="AT264"/>
    </row>
    <row r="265" spans="1:46" s="6" customFormat="1" ht="15" customHeight="1">
      <c r="A265" s="42" t="s">
        <v>111</v>
      </c>
      <c r="B265" s="256">
        <v>0</v>
      </c>
      <c r="C265" s="256">
        <v>0</v>
      </c>
      <c r="D265" s="254">
        <v>0</v>
      </c>
      <c r="E265" s="256">
        <v>0</v>
      </c>
      <c r="F265" s="256">
        <v>0</v>
      </c>
      <c r="G265" s="254">
        <v>0</v>
      </c>
      <c r="H265" s="254">
        <v>0</v>
      </c>
      <c r="I265" s="103">
        <v>0</v>
      </c>
      <c r="J265" s="103">
        <v>0</v>
      </c>
      <c r="K265" s="103">
        <v>0</v>
      </c>
      <c r="L265" s="103">
        <v>14.675000000000001</v>
      </c>
      <c r="M265" s="103">
        <v>2.0889999999999986</v>
      </c>
      <c r="N265" s="103">
        <v>5.9980000000000002</v>
      </c>
      <c r="O265" s="103">
        <v>3.6106399999999992</v>
      </c>
      <c r="P265" s="54">
        <v>6.63443</v>
      </c>
      <c r="Q265" s="54">
        <v>4.593</v>
      </c>
      <c r="R265" s="103">
        <v>0.31099999999999994</v>
      </c>
      <c r="S265" s="257">
        <v>40.739000000000004</v>
      </c>
      <c r="T265" s="103">
        <v>45.642000000000003</v>
      </c>
      <c r="U265" s="103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0.92500000000000004</v>
      </c>
      <c r="AA265" s="54">
        <v>16.260000000000002</v>
      </c>
      <c r="AB265" s="54">
        <v>16.172000000000001</v>
      </c>
      <c r="AC265" s="54">
        <v>14.426500000000001</v>
      </c>
      <c r="AD265" s="54">
        <v>0.35949999999999999</v>
      </c>
      <c r="AE265" s="54">
        <v>16.49025</v>
      </c>
      <c r="AF265" s="54">
        <v>1.8592</v>
      </c>
      <c r="AG265" s="54">
        <v>13.538069999999999</v>
      </c>
      <c r="AH265" s="54">
        <v>3.0129000000000001</v>
      </c>
      <c r="AI265" s="102">
        <v>5.4127000000000001</v>
      </c>
      <c r="AJ265" s="102">
        <v>0</v>
      </c>
      <c r="AK265" s="102">
        <v>0</v>
      </c>
      <c r="AL265" s="102">
        <v>0</v>
      </c>
      <c r="AM265" s="102">
        <v>-45.961446630000005</v>
      </c>
      <c r="AN265" s="102">
        <v>0</v>
      </c>
      <c r="AO265" s="102">
        <v>4.0000000000000003E-7</v>
      </c>
      <c r="AP265"/>
      <c r="AQ265"/>
      <c r="AR265"/>
      <c r="AS265"/>
      <c r="AT265"/>
    </row>
    <row r="266" spans="1:46" s="6" customFormat="1" ht="15" customHeight="1">
      <c r="A266" s="42" t="s">
        <v>112</v>
      </c>
      <c r="B266" s="256">
        <v>0</v>
      </c>
      <c r="C266" s="256">
        <v>0</v>
      </c>
      <c r="D266" s="256">
        <v>0</v>
      </c>
      <c r="E266" s="256">
        <v>0</v>
      </c>
      <c r="F266" s="256">
        <v>0</v>
      </c>
      <c r="G266" s="256">
        <v>0</v>
      </c>
      <c r="H266" s="256">
        <v>0</v>
      </c>
      <c r="I266" s="103">
        <v>0</v>
      </c>
      <c r="J266" s="103">
        <v>0</v>
      </c>
      <c r="K266" s="103">
        <v>0</v>
      </c>
      <c r="L266" s="103">
        <v>-82.5</v>
      </c>
      <c r="M266" s="103">
        <v>0</v>
      </c>
      <c r="N266" s="103">
        <v>0</v>
      </c>
      <c r="O266" s="103">
        <v>0</v>
      </c>
      <c r="P266" s="107"/>
      <c r="Q266" s="107">
        <v>0</v>
      </c>
      <c r="R266" s="103">
        <v>0</v>
      </c>
      <c r="S266" s="257">
        <v>0</v>
      </c>
      <c r="T266" s="103">
        <v>0</v>
      </c>
      <c r="U266" s="103">
        <v>0</v>
      </c>
      <c r="V266" s="107">
        <v>0</v>
      </c>
      <c r="W266" s="107">
        <v>0</v>
      </c>
      <c r="X266" s="107">
        <v>0</v>
      </c>
      <c r="Y266" s="107">
        <v>0</v>
      </c>
      <c r="Z266" s="107">
        <v>0</v>
      </c>
      <c r="AA266" s="107">
        <v>0</v>
      </c>
      <c r="AB266" s="107">
        <v>0</v>
      </c>
      <c r="AC266" s="107">
        <v>0</v>
      </c>
      <c r="AD266" s="107"/>
      <c r="AE266" s="107"/>
      <c r="AF266" s="54">
        <v>-833</v>
      </c>
      <c r="AG266" s="54"/>
      <c r="AH266" s="54"/>
      <c r="AI266" s="102">
        <v>0</v>
      </c>
      <c r="AJ266" s="102">
        <v>-256.00592946</v>
      </c>
      <c r="AK266" s="102">
        <v>-1599.2370765000001</v>
      </c>
      <c r="AL266" s="102">
        <v>-463.97285996000005</v>
      </c>
      <c r="AM266" s="102">
        <v>-4.0859564099998478</v>
      </c>
      <c r="AN266" s="102">
        <v>0</v>
      </c>
      <c r="AO266" s="102">
        <v>0</v>
      </c>
      <c r="AP266"/>
      <c r="AQ266"/>
      <c r="AR266"/>
      <c r="AS266"/>
      <c r="AT266"/>
    </row>
    <row r="267" spans="1:46" s="6" customFormat="1" ht="15" customHeight="1">
      <c r="A267" s="42" t="s">
        <v>46</v>
      </c>
      <c r="B267" s="256">
        <v>0</v>
      </c>
      <c r="C267" s="256">
        <v>0</v>
      </c>
      <c r="D267" s="256">
        <v>0</v>
      </c>
      <c r="E267" s="256">
        <v>37.072000000000003</v>
      </c>
      <c r="F267" s="256">
        <v>0</v>
      </c>
      <c r="G267" s="256">
        <v>0</v>
      </c>
      <c r="H267" s="256">
        <v>0</v>
      </c>
      <c r="I267" s="103"/>
      <c r="J267" s="103"/>
      <c r="K267" s="103"/>
      <c r="L267" s="103"/>
      <c r="M267" s="103"/>
      <c r="N267" s="103">
        <v>0</v>
      </c>
      <c r="O267" s="103">
        <v>-148.96799999999999</v>
      </c>
      <c r="P267" s="54">
        <v>-218.7585</v>
      </c>
      <c r="Q267" s="54">
        <v>33.94</v>
      </c>
      <c r="R267" s="103">
        <v>-191.87300000000002</v>
      </c>
      <c r="S267" s="257">
        <v>-133.3175</v>
      </c>
      <c r="T267" s="103">
        <v>15.31</v>
      </c>
      <c r="U267" s="103">
        <v>45.313000000000002</v>
      </c>
      <c r="V267" s="54">
        <v>-96.453499999999991</v>
      </c>
      <c r="W267" s="54">
        <v>-117.61549999999997</v>
      </c>
      <c r="X267" s="54">
        <v>-8.5779999999999994</v>
      </c>
      <c r="Y267" s="54">
        <v>-2.9316460000000006E-2</v>
      </c>
      <c r="Z267" s="54">
        <v>4.6318599999976865E-3</v>
      </c>
      <c r="AA267" s="54">
        <v>-1.39245000000001E-2</v>
      </c>
      <c r="AB267" s="54">
        <v>0.67035038999999963</v>
      </c>
      <c r="AC267" s="54">
        <v>-2.8070231199999998</v>
      </c>
      <c r="AD267" s="54">
        <v>-1.4794920600000041</v>
      </c>
      <c r="AE267" s="54">
        <v>2.0374996600000013</v>
      </c>
      <c r="AF267" s="54">
        <v>-2.03200147</v>
      </c>
      <c r="AG267" s="54">
        <v>2.0465</v>
      </c>
      <c r="AH267" s="54">
        <v>-1.89550076</v>
      </c>
      <c r="AI267" s="102">
        <v>0.73199999999999998</v>
      </c>
      <c r="AJ267" s="102">
        <v>-1.9345008000000119</v>
      </c>
      <c r="AK267" s="102">
        <v>1.4890000000000001</v>
      </c>
      <c r="AL267" s="102">
        <v>-1.4824996000000001</v>
      </c>
      <c r="AM267" s="102">
        <v>1.6915</v>
      </c>
      <c r="AN267" s="102">
        <v>0.94950001000000028</v>
      </c>
      <c r="AO267" s="102">
        <v>-17.063202</v>
      </c>
      <c r="AP267"/>
      <c r="AQ267"/>
      <c r="AR267"/>
      <c r="AS267"/>
      <c r="AT267"/>
    </row>
    <row r="268" spans="1:46" s="6" customFormat="1" ht="15" customHeight="1">
      <c r="A268" s="42" t="s">
        <v>353</v>
      </c>
      <c r="B268" s="256"/>
      <c r="C268" s="256"/>
      <c r="D268" s="256"/>
      <c r="E268" s="256"/>
      <c r="F268" s="256"/>
      <c r="G268" s="256"/>
      <c r="H268" s="256"/>
      <c r="I268" s="103"/>
      <c r="J268" s="103"/>
      <c r="K268" s="103"/>
      <c r="L268" s="103"/>
      <c r="M268" s="103"/>
      <c r="N268" s="103"/>
      <c r="O268" s="103"/>
      <c r="P268" s="54"/>
      <c r="Q268" s="54"/>
      <c r="R268" s="103"/>
      <c r="S268" s="257"/>
      <c r="T268" s="103"/>
      <c r="U268" s="103"/>
      <c r="V268" s="54"/>
      <c r="W268" s="54"/>
      <c r="X268" s="54"/>
      <c r="Y268" s="54"/>
      <c r="Z268" s="53">
        <v>28.763999999999999</v>
      </c>
      <c r="AA268" s="54"/>
      <c r="AB268" s="54"/>
      <c r="AC268" s="54"/>
      <c r="AD268" s="54">
        <v>20.375150440000002</v>
      </c>
      <c r="AE268" s="54"/>
      <c r="AF268" s="54"/>
      <c r="AG268" s="54"/>
      <c r="AH268" s="54">
        <v>4.1632803200000001</v>
      </c>
      <c r="AI268" s="102">
        <v>0</v>
      </c>
      <c r="AJ268" s="102">
        <v>0</v>
      </c>
      <c r="AK268" s="102">
        <v>0</v>
      </c>
      <c r="AL268" s="102">
        <v>1.191684</v>
      </c>
      <c r="AM268" s="102">
        <v>0</v>
      </c>
      <c r="AN268" s="102">
        <v>0</v>
      </c>
      <c r="AO268" s="102">
        <v>0</v>
      </c>
      <c r="AP268"/>
      <c r="AQ268"/>
      <c r="AR268"/>
      <c r="AS268"/>
      <c r="AT268"/>
    </row>
    <row r="269" spans="1:46" s="6" customFormat="1" ht="15" customHeight="1">
      <c r="A269" s="42" t="s">
        <v>113</v>
      </c>
      <c r="B269" s="256">
        <v>0</v>
      </c>
      <c r="C269" s="256">
        <v>-192.964</v>
      </c>
      <c r="D269" s="256">
        <v>0</v>
      </c>
      <c r="E269" s="256">
        <v>-0.13100000000000001</v>
      </c>
      <c r="F269" s="256">
        <v>0</v>
      </c>
      <c r="G269" s="256">
        <v>-192.661</v>
      </c>
      <c r="H269" s="256">
        <v>0</v>
      </c>
      <c r="I269" s="103">
        <v>0</v>
      </c>
      <c r="J269" s="103">
        <v>0</v>
      </c>
      <c r="K269" s="103">
        <v>-229.96199999999996</v>
      </c>
      <c r="L269" s="103">
        <v>-143.81899999999999</v>
      </c>
      <c r="M269" s="103">
        <v>-1.7130000000000791</v>
      </c>
      <c r="N269" s="103">
        <v>-0.28799999999999998</v>
      </c>
      <c r="O269" s="103">
        <v>-267.55555319000001</v>
      </c>
      <c r="P269" s="54">
        <v>-28.929567279200111</v>
      </c>
      <c r="Q269" s="54">
        <v>-197</v>
      </c>
      <c r="R269" s="103">
        <v>-100.25899999999999</v>
      </c>
      <c r="S269" s="257">
        <v>-47.645000000000003</v>
      </c>
      <c r="T269" s="103">
        <v>-513.49900000000002</v>
      </c>
      <c r="U269" s="103">
        <v>-49.100000000000009</v>
      </c>
      <c r="V269" s="54">
        <v>-374.791</v>
      </c>
      <c r="W269" s="54">
        <v>-150.08250000000001</v>
      </c>
      <c r="X269" s="54">
        <v>-260.73602419000002</v>
      </c>
      <c r="Y269" s="54">
        <v>-761.14638491999983</v>
      </c>
      <c r="Z269" s="54">
        <v>-488.19499999999999</v>
      </c>
      <c r="AA269" s="54">
        <v>-57.403500000000001</v>
      </c>
      <c r="AB269" s="54">
        <v>-669.87349694</v>
      </c>
      <c r="AC269" s="54">
        <v>-173.41050274999998</v>
      </c>
      <c r="AD269" s="54">
        <v>-695.00221563000002</v>
      </c>
      <c r="AE269" s="54">
        <v>-17.8035</v>
      </c>
      <c r="AF269" s="54">
        <v>-405.73410719000003</v>
      </c>
      <c r="AG269" s="54">
        <v>-73.471149700000012</v>
      </c>
      <c r="AH269" s="54">
        <v>-725.37953408999988</v>
      </c>
      <c r="AI269" s="102">
        <v>-162.04095490000003</v>
      </c>
      <c r="AJ269" s="102">
        <v>-140.02014774</v>
      </c>
      <c r="AK269" s="102">
        <v>-17.200758450000048</v>
      </c>
      <c r="AL269" s="102">
        <v>-625.07635617000017</v>
      </c>
      <c r="AM269" s="102">
        <v>-233.55615789999985</v>
      </c>
      <c r="AN269" s="102">
        <v>-158.06509266999959</v>
      </c>
      <c r="AO269" s="102">
        <v>-1.2128235399999916</v>
      </c>
      <c r="AP269"/>
      <c r="AQ269"/>
      <c r="AR269"/>
      <c r="AS269"/>
      <c r="AT269"/>
    </row>
    <row r="270" spans="1:46" s="6" customFormat="1" ht="15" customHeight="1">
      <c r="A270" s="42" t="s">
        <v>725</v>
      </c>
      <c r="B270" s="256"/>
      <c r="C270" s="256"/>
      <c r="D270" s="256"/>
      <c r="E270" s="256"/>
      <c r="F270" s="256"/>
      <c r="G270" s="256"/>
      <c r="H270" s="256"/>
      <c r="I270" s="103"/>
      <c r="J270" s="103"/>
      <c r="K270" s="103"/>
      <c r="L270" s="103"/>
      <c r="M270" s="103"/>
      <c r="N270" s="103"/>
      <c r="O270" s="103"/>
      <c r="P270" s="54"/>
      <c r="Q270" s="54"/>
      <c r="R270" s="103"/>
      <c r="S270" s="257"/>
      <c r="T270" s="103"/>
      <c r="U270" s="103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102"/>
      <c r="AJ270" s="102"/>
      <c r="AK270" s="102"/>
      <c r="AL270" s="102"/>
      <c r="AM270" s="102"/>
      <c r="AN270" s="102"/>
      <c r="AO270" s="102">
        <v>75</v>
      </c>
      <c r="AP270"/>
      <c r="AQ270"/>
      <c r="AR270"/>
      <c r="AS270"/>
      <c r="AT270"/>
    </row>
    <row r="271" spans="1:46" s="6" customFormat="1" ht="15" customHeight="1">
      <c r="A271" s="42" t="s">
        <v>726</v>
      </c>
      <c r="B271" s="256"/>
      <c r="C271" s="256"/>
      <c r="D271" s="256"/>
      <c r="E271" s="256"/>
      <c r="F271" s="256"/>
      <c r="G271" s="256"/>
      <c r="H271" s="256"/>
      <c r="I271" s="103"/>
      <c r="J271" s="103"/>
      <c r="K271" s="103"/>
      <c r="L271" s="103"/>
      <c r="M271" s="103"/>
      <c r="N271" s="103"/>
      <c r="O271" s="103"/>
      <c r="P271" s="54"/>
      <c r="Q271" s="54"/>
      <c r="R271" s="103"/>
      <c r="S271" s="257"/>
      <c r="T271" s="103"/>
      <c r="U271" s="103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102"/>
      <c r="AJ271" s="102"/>
      <c r="AK271" s="102"/>
      <c r="AL271" s="102"/>
      <c r="AM271" s="102"/>
      <c r="AN271" s="102"/>
      <c r="AO271" s="102">
        <v>65.477666350000007</v>
      </c>
      <c r="AP271"/>
      <c r="AQ271"/>
      <c r="AR271"/>
      <c r="AS271"/>
      <c r="AT271"/>
    </row>
    <row r="272" spans="1:46" s="6" customFormat="1" ht="15" customHeight="1">
      <c r="A272" s="42" t="s">
        <v>182</v>
      </c>
      <c r="B272" s="256"/>
      <c r="C272" s="256"/>
      <c r="D272" s="256"/>
      <c r="E272" s="256"/>
      <c r="F272" s="256"/>
      <c r="G272" s="256"/>
      <c r="H272" s="256"/>
      <c r="I272" s="103"/>
      <c r="J272" s="103"/>
      <c r="K272" s="103"/>
      <c r="L272" s="103"/>
      <c r="M272" s="103"/>
      <c r="N272" s="103"/>
      <c r="O272" s="103"/>
      <c r="P272" s="54"/>
      <c r="Q272" s="54">
        <v>-27.053000000000001</v>
      </c>
      <c r="R272" s="103">
        <v>-210.90100000000001</v>
      </c>
      <c r="S272" s="257">
        <v>-84.309000000000012</v>
      </c>
      <c r="T272" s="103">
        <v>-5.9000000000000057</v>
      </c>
      <c r="U272" s="103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-53.271999999999998</v>
      </c>
      <c r="AC272" s="54">
        <v>0</v>
      </c>
      <c r="AD272" s="54">
        <v>0</v>
      </c>
      <c r="AE272" s="54"/>
      <c r="AF272" s="54"/>
      <c r="AG272" s="54">
        <v>8.093</v>
      </c>
      <c r="AH272" s="54">
        <v>-2.4380000000000002</v>
      </c>
      <c r="AI272" s="102">
        <v>9.7929999999999993</v>
      </c>
      <c r="AJ272" s="102">
        <v>8.5555334699999985</v>
      </c>
      <c r="AK272" s="102">
        <v>-6.2489999999999997</v>
      </c>
      <c r="AL272" s="102">
        <v>-4.452</v>
      </c>
      <c r="AM272" s="102">
        <v>5.8182650000000002</v>
      </c>
      <c r="AN272" s="102">
        <v>6.4253200000000001</v>
      </c>
      <c r="AO272" s="102">
        <v>0</v>
      </c>
      <c r="AP272"/>
      <c r="AQ272"/>
      <c r="AR272"/>
      <c r="AS272"/>
      <c r="AT272"/>
    </row>
    <row r="273" spans="1:2645" s="6" customFormat="1" ht="15" customHeight="1">
      <c r="A273" s="41" t="s">
        <v>114</v>
      </c>
      <c r="B273" s="105">
        <v>80.745000000000005</v>
      </c>
      <c r="C273" s="105">
        <v>481.505</v>
      </c>
      <c r="D273" s="105">
        <v>627.77099999999996</v>
      </c>
      <c r="E273" s="105">
        <v>-205.68299999999999</v>
      </c>
      <c r="F273" s="105">
        <v>1013.519</v>
      </c>
      <c r="G273" s="105">
        <v>38.228999999999999</v>
      </c>
      <c r="H273" s="105">
        <v>-163.352</v>
      </c>
      <c r="I273" s="105">
        <v>502.72299999999984</v>
      </c>
      <c r="J273" s="105">
        <v>276.58199999999999</v>
      </c>
      <c r="K273" s="105">
        <v>242.53600000000009</v>
      </c>
      <c r="L273" s="105">
        <v>3015.6230000000005</v>
      </c>
      <c r="M273" s="105">
        <v>-215.03599999999992</v>
      </c>
      <c r="N273" s="105">
        <v>4.0929999999999991</v>
      </c>
      <c r="O273" s="105">
        <v>-345.17270229978129</v>
      </c>
      <c r="P273" s="105">
        <v>-187.91275820918796</v>
      </c>
      <c r="Q273" s="105">
        <v>-525.33399999999995</v>
      </c>
      <c r="R273" s="105">
        <v>198.4819999999998</v>
      </c>
      <c r="S273" s="105">
        <v>-429.77049999999991</v>
      </c>
      <c r="T273" s="105">
        <v>187.61249999999959</v>
      </c>
      <c r="U273" s="105">
        <v>-563.52752477060028</v>
      </c>
      <c r="V273" s="105">
        <v>-450.11016108000001</v>
      </c>
      <c r="W273" s="105">
        <v>-649.64674345999993</v>
      </c>
      <c r="X273" s="105">
        <v>760.21534586999996</v>
      </c>
      <c r="Y273" s="105">
        <v>-1661.1913118299999</v>
      </c>
      <c r="Z273" s="105">
        <v>-752.36300896999978</v>
      </c>
      <c r="AA273" s="105">
        <v>-187.64381405</v>
      </c>
      <c r="AB273" s="105">
        <v>-887.65858726999988</v>
      </c>
      <c r="AC273" s="105">
        <v>-1288.63859383</v>
      </c>
      <c r="AD273" s="105">
        <v>-712.16993664000006</v>
      </c>
      <c r="AE273" s="105">
        <v>-589.69845600999997</v>
      </c>
      <c r="AF273" s="105">
        <v>-289.62219259999989</v>
      </c>
      <c r="AG273" s="105">
        <v>-903.60620009000024</v>
      </c>
      <c r="AH273" s="105">
        <v>-1007.8247394099998</v>
      </c>
      <c r="AI273" s="105">
        <v>669.12661240999989</v>
      </c>
      <c r="AJ273" s="105">
        <v>-750.15470806000042</v>
      </c>
      <c r="AK273" s="105">
        <v>-418.35823051000023</v>
      </c>
      <c r="AL273" s="105">
        <v>-990.11847509999961</v>
      </c>
      <c r="AM273" s="105">
        <v>-259.95037904999992</v>
      </c>
      <c r="AN273" s="105">
        <v>2082.354215469999</v>
      </c>
      <c r="AO273" s="105">
        <v>-2626.2624340400002</v>
      </c>
      <c r="AP273"/>
      <c r="AQ273"/>
      <c r="AR273"/>
      <c r="AS273"/>
      <c r="AT273"/>
    </row>
    <row r="274" spans="1:2645" s="6" customFormat="1" ht="15" customHeight="1">
      <c r="A274" s="41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/>
      <c r="AQ274"/>
      <c r="AR274"/>
      <c r="AS274"/>
      <c r="AT274"/>
    </row>
    <row r="275" spans="1:2645" s="6" customFormat="1" ht="15" customHeight="1">
      <c r="A275" s="47" t="s">
        <v>115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/>
      <c r="AQ275"/>
      <c r="AR275"/>
      <c r="AS275"/>
      <c r="AT275"/>
    </row>
    <row r="276" spans="1:2645" s="6" customFormat="1" ht="15" customHeight="1">
      <c r="A276" s="56" t="s">
        <v>116</v>
      </c>
      <c r="B276" s="105">
        <v>1078.366</v>
      </c>
      <c r="C276" s="105">
        <v>1054.914</v>
      </c>
      <c r="D276" s="105">
        <v>988.36699999999996</v>
      </c>
      <c r="E276" s="105">
        <v>1136.8820000000001</v>
      </c>
      <c r="F276" s="105">
        <v>1254.07</v>
      </c>
      <c r="G276" s="105">
        <v>1278.1579999999999</v>
      </c>
      <c r="H276" s="105">
        <v>1471.6849999999999</v>
      </c>
      <c r="I276" s="105">
        <v>1194.8889999999999</v>
      </c>
      <c r="J276" s="105">
        <v>1616.1690000000001</v>
      </c>
      <c r="K276" s="105">
        <v>1407.201</v>
      </c>
      <c r="L276" s="105">
        <v>1892.1610000000001</v>
      </c>
      <c r="M276" s="105">
        <v>2324.5940000000001</v>
      </c>
      <c r="N276" s="105">
        <v>2487.86</v>
      </c>
      <c r="O276" s="105">
        <v>2390.2640000000001</v>
      </c>
      <c r="P276" s="105">
        <v>2002.7670000000001</v>
      </c>
      <c r="Q276" s="105">
        <v>2168.2905000000001</v>
      </c>
      <c r="R276" s="105">
        <v>2641.2905000000001</v>
      </c>
      <c r="S276" s="105">
        <v>2249.1414175800001</v>
      </c>
      <c r="T276" s="105">
        <v>2586.8519999999999</v>
      </c>
      <c r="U276" s="105">
        <v>2948.9015000000004</v>
      </c>
      <c r="V276" s="105">
        <v>3875.7065000000002</v>
      </c>
      <c r="W276" s="105">
        <v>3962.9349999999999</v>
      </c>
      <c r="X276" s="105">
        <v>3689.4425000000001</v>
      </c>
      <c r="Y276" s="105">
        <v>5070.2174802999989</v>
      </c>
      <c r="Z276" s="105">
        <v>4846.5674586699997</v>
      </c>
      <c r="AA276" s="105">
        <v>4332.1643997400006</v>
      </c>
      <c r="AB276" s="105">
        <v>5155.2295232500001</v>
      </c>
      <c r="AC276" s="105">
        <v>5763.2939993700002</v>
      </c>
      <c r="AD276" s="105">
        <v>5702.2466915200002</v>
      </c>
      <c r="AE276" s="330">
        <v>5637.0525396600005</v>
      </c>
      <c r="AF276" s="330">
        <v>4942.6633589899993</v>
      </c>
      <c r="AG276" s="330">
        <v>4795.9517341700002</v>
      </c>
      <c r="AH276" s="330">
        <v>6334.9646554499996</v>
      </c>
      <c r="AI276" s="330">
        <v>4665.9394174400013</v>
      </c>
      <c r="AJ276" s="330">
        <v>5332.4832223600006</v>
      </c>
      <c r="AK276" s="330">
        <v>4577.4111629999998</v>
      </c>
      <c r="AL276" s="330">
        <v>6357.7413040399997</v>
      </c>
      <c r="AM276" s="330">
        <v>5315.0499930100004</v>
      </c>
      <c r="AN276" s="330">
        <v>5921.9030389800009</v>
      </c>
      <c r="AO276" s="330">
        <v>8012.5955809900006</v>
      </c>
      <c r="AP276"/>
      <c r="AQ276"/>
      <c r="AR276"/>
      <c r="AS276"/>
      <c r="AT276"/>
    </row>
    <row r="277" spans="1:2645" s="6" customFormat="1" ht="15" customHeight="1">
      <c r="A277" s="57" t="s">
        <v>117</v>
      </c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>
        <v>0</v>
      </c>
      <c r="R277" s="105">
        <v>0</v>
      </c>
      <c r="S277" s="105">
        <v>0</v>
      </c>
      <c r="T277" s="105">
        <v>1.4810000000000001</v>
      </c>
      <c r="U277" s="105">
        <v>28.483000000000001</v>
      </c>
      <c r="V277" s="105">
        <v>0.26200000000000045</v>
      </c>
      <c r="W277" s="105">
        <v>26.738</v>
      </c>
      <c r="X277" s="105">
        <v>3.4581385899999999</v>
      </c>
      <c r="Y277" s="105">
        <v>-58.908935110000002</v>
      </c>
      <c r="Z277" s="105">
        <v>-41.412321649999996</v>
      </c>
      <c r="AA277" s="105">
        <v>-3.2565231000000003</v>
      </c>
      <c r="AB277" s="105">
        <v>19.259856299999999</v>
      </c>
      <c r="AC277" s="105">
        <v>-16.218640960000002</v>
      </c>
      <c r="AD277" s="105">
        <v>24.360309189999999</v>
      </c>
      <c r="AE277" s="330">
        <v>-20.297226730000002</v>
      </c>
      <c r="AF277" s="330">
        <v>22.409603239999996</v>
      </c>
      <c r="AG277" s="330">
        <v>13.945810359999999</v>
      </c>
      <c r="AH277" s="330">
        <v>162.74767788000003</v>
      </c>
      <c r="AI277" s="330">
        <v>34.302647219999997</v>
      </c>
      <c r="AJ277" s="330">
        <v>-31.140924439999999</v>
      </c>
      <c r="AK277" s="330">
        <v>14.133016369999989</v>
      </c>
      <c r="AL277" s="330">
        <v>-43.185541339999986</v>
      </c>
      <c r="AM277" s="330">
        <v>134.87159946</v>
      </c>
      <c r="AN277" s="330">
        <v>-43.376613799999994</v>
      </c>
      <c r="AO277" s="330">
        <v>595.90713924000011</v>
      </c>
      <c r="AP277"/>
      <c r="AQ277"/>
      <c r="AR277"/>
      <c r="AS277"/>
      <c r="AT277"/>
    </row>
    <row r="278" spans="1:2645" s="6" customFormat="1" ht="15" customHeight="1">
      <c r="A278" s="56" t="s">
        <v>118</v>
      </c>
      <c r="B278" s="105">
        <v>1054.914</v>
      </c>
      <c r="C278" s="105">
        <v>988.36699999999996</v>
      </c>
      <c r="D278" s="105">
        <v>1136.8820000000001</v>
      </c>
      <c r="E278" s="105">
        <v>1254.07</v>
      </c>
      <c r="F278" s="105">
        <v>1278.1579999999999</v>
      </c>
      <c r="G278" s="105">
        <v>1471.6849999999999</v>
      </c>
      <c r="H278" s="105">
        <v>1194.8889999999999</v>
      </c>
      <c r="I278" s="105">
        <v>1616.2142683926422</v>
      </c>
      <c r="J278" s="105">
        <v>1407.201</v>
      </c>
      <c r="K278" s="105">
        <v>1892.1610000000001</v>
      </c>
      <c r="L278" s="105">
        <v>2324.5940000000001</v>
      </c>
      <c r="M278" s="105">
        <v>2487.86</v>
      </c>
      <c r="N278" s="105">
        <v>2390.2640000000001</v>
      </c>
      <c r="O278" s="105">
        <v>2002.7670000000001</v>
      </c>
      <c r="P278" s="105">
        <v>2168.2907707099998</v>
      </c>
      <c r="Q278" s="105">
        <v>2641.2905000000001</v>
      </c>
      <c r="R278" s="105">
        <v>2249.1414175800001</v>
      </c>
      <c r="S278" s="105">
        <v>2185.8626409899998</v>
      </c>
      <c r="T278" s="105">
        <v>2948.9014999999999</v>
      </c>
      <c r="U278" s="105">
        <v>3875.7065000000002</v>
      </c>
      <c r="V278" s="105">
        <v>3962.9349999999999</v>
      </c>
      <c r="W278" s="105">
        <v>3689.4425000000001</v>
      </c>
      <c r="X278" s="105">
        <v>5070.2174802999989</v>
      </c>
      <c r="Y278" s="105">
        <v>4846.5683594599996</v>
      </c>
      <c r="Z278" s="105">
        <v>4332.1643997400006</v>
      </c>
      <c r="AA278" s="105">
        <v>5155.2295232500001</v>
      </c>
      <c r="AB278" s="105">
        <v>5763.2935982499985</v>
      </c>
      <c r="AC278" s="105">
        <v>5702.2466915200002</v>
      </c>
      <c r="AD278" s="105">
        <v>5637.0525396600005</v>
      </c>
      <c r="AE278" s="330">
        <v>4942.6633589899993</v>
      </c>
      <c r="AF278" s="330">
        <v>4795.9517341700002</v>
      </c>
      <c r="AG278" s="330">
        <v>6334.9646554499996</v>
      </c>
      <c r="AH278" s="330">
        <v>4665.9394174400013</v>
      </c>
      <c r="AI278" s="330">
        <v>5332.4832223600006</v>
      </c>
      <c r="AJ278" s="330">
        <v>4577.4111629999998</v>
      </c>
      <c r="AK278" s="330">
        <v>6357.7413040399997</v>
      </c>
      <c r="AL278" s="330">
        <v>5315.0499930100004</v>
      </c>
      <c r="AM278" s="330">
        <v>5921.9030389800009</v>
      </c>
      <c r="AN278" s="330">
        <v>8012.5955809900006</v>
      </c>
      <c r="AO278" s="330">
        <v>7640.2725187800006</v>
      </c>
      <c r="AP278"/>
      <c r="AQ278"/>
      <c r="AR278"/>
      <c r="AS278"/>
      <c r="AT278"/>
    </row>
    <row r="279" spans="1:2645" ht="15" customHeight="1">
      <c r="A279" s="56" t="s">
        <v>119</v>
      </c>
      <c r="B279" s="105">
        <v>-23.452000000000002</v>
      </c>
      <c r="C279" s="105">
        <v>-66.546999999999997</v>
      </c>
      <c r="D279" s="105">
        <v>148.51499999999999</v>
      </c>
      <c r="E279" s="105">
        <v>117.188</v>
      </c>
      <c r="F279" s="105">
        <v>24.088000000000001</v>
      </c>
      <c r="G279" s="105">
        <v>193.52699999999999</v>
      </c>
      <c r="H279" s="105">
        <v>-276.79600000000005</v>
      </c>
      <c r="I279" s="105">
        <v>421.32526839264233</v>
      </c>
      <c r="J279" s="105">
        <v>-208.96800000000007</v>
      </c>
      <c r="K279" s="105">
        <v>484.96000000000004</v>
      </c>
      <c r="L279" s="105">
        <v>432.43299999999999</v>
      </c>
      <c r="M279" s="105">
        <v>163.26600000000008</v>
      </c>
      <c r="N279" s="105">
        <v>-97.596000000000004</v>
      </c>
      <c r="O279" s="105">
        <v>-387.49700000000007</v>
      </c>
      <c r="P279" s="105">
        <v>165.52377070999978</v>
      </c>
      <c r="Q279" s="105">
        <v>473.00000000000023</v>
      </c>
      <c r="R279" s="105">
        <v>-392.14950000000044</v>
      </c>
      <c r="S279" s="105">
        <v>-63.277999999999565</v>
      </c>
      <c r="T279" s="105">
        <v>360.56849999999952</v>
      </c>
      <c r="U279" s="105">
        <v>898.32199999999989</v>
      </c>
      <c r="V279" s="105">
        <v>86.96649999999994</v>
      </c>
      <c r="W279" s="105">
        <v>-300.23050000000001</v>
      </c>
      <c r="X279" s="105">
        <v>1377.3168417099987</v>
      </c>
      <c r="Y279" s="105">
        <v>-164.74018572999921</v>
      </c>
      <c r="Z279" s="105">
        <v>-472.99073727999894</v>
      </c>
      <c r="AA279" s="105">
        <v>826.32114765995811</v>
      </c>
      <c r="AB279" s="105">
        <v>588.80421869999827</v>
      </c>
      <c r="AC279" s="105">
        <v>-44.684114131561728</v>
      </c>
      <c r="AD279" s="105">
        <v>-89.5544610500001</v>
      </c>
      <c r="AE279" s="105">
        <v>-674.09195394000108</v>
      </c>
      <c r="AF279" s="105">
        <v>-169.12122805999934</v>
      </c>
      <c r="AG279" s="105">
        <v>1525.0671109199993</v>
      </c>
      <c r="AH279" s="105">
        <v>-1831.7729158899983</v>
      </c>
      <c r="AI279" s="105">
        <v>632.24115769999935</v>
      </c>
      <c r="AJ279" s="105">
        <v>-723.93113492000066</v>
      </c>
      <c r="AK279" s="105">
        <v>1766.1971246699995</v>
      </c>
      <c r="AL279" s="105">
        <v>-999.5057696899994</v>
      </c>
      <c r="AM279" s="105">
        <v>471.98144651000075</v>
      </c>
      <c r="AN279" s="105">
        <v>2134.0691558099998</v>
      </c>
      <c r="AO279" s="105">
        <v>-968.2302014500001</v>
      </c>
    </row>
    <row r="280" spans="1:2645">
      <c r="U280" s="109"/>
      <c r="V280" s="109"/>
      <c r="W280" s="109"/>
      <c r="X280" s="109"/>
      <c r="Y280" s="109"/>
      <c r="Z280" s="109"/>
      <c r="AA280" s="109"/>
      <c r="AB280" s="109"/>
      <c r="AG280" s="200"/>
      <c r="AH280" s="200"/>
      <c r="AI280" s="200"/>
      <c r="AJ280" s="200"/>
      <c r="AK280" s="200"/>
      <c r="AL280" s="200"/>
      <c r="AM280" s="200"/>
      <c r="AN280" s="200"/>
      <c r="AO280" s="200"/>
    </row>
    <row r="281" spans="1:2645" ht="30">
      <c r="A281" s="108" t="s">
        <v>207</v>
      </c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0"/>
      <c r="V281" s="100"/>
      <c r="W281" s="100"/>
      <c r="X281" s="100"/>
      <c r="Y281" s="100"/>
      <c r="Z281" s="100"/>
      <c r="AA281" s="100"/>
      <c r="AB281" s="100"/>
      <c r="AK281" s="150"/>
    </row>
    <row r="282" spans="1:2645" s="60" customFormat="1" ht="5.25" customHeight="1">
      <c r="A282" s="5">
        <v>0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9"/>
      <c r="V282" s="59"/>
      <c r="W282" s="59"/>
      <c r="X282" s="59"/>
      <c r="Y282" s="59"/>
      <c r="Z282" s="59"/>
      <c r="AA282" s="59"/>
      <c r="AB282" s="59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  <c r="JE282" s="59"/>
      <c r="JF282" s="59"/>
      <c r="JG282" s="59"/>
      <c r="JH282" s="59"/>
      <c r="JI282" s="59"/>
      <c r="JJ282" s="59"/>
      <c r="JK282" s="59"/>
      <c r="JL282" s="59"/>
      <c r="JM282" s="59"/>
      <c r="JN282" s="59"/>
      <c r="JO282" s="59"/>
      <c r="JP282" s="59"/>
      <c r="JQ282" s="59"/>
      <c r="JR282" s="59"/>
      <c r="JS282" s="59"/>
      <c r="JT282" s="59"/>
      <c r="JU282" s="59"/>
      <c r="JV282" s="59"/>
      <c r="JW282" s="59"/>
      <c r="JX282" s="59"/>
      <c r="JY282" s="59"/>
      <c r="JZ282" s="59"/>
      <c r="KA282" s="59"/>
      <c r="KB282" s="59"/>
      <c r="KC282" s="59"/>
      <c r="KD282" s="59"/>
      <c r="KE282" s="59"/>
      <c r="KF282" s="59"/>
      <c r="KG282" s="59"/>
      <c r="KH282" s="59"/>
      <c r="KI282" s="59"/>
      <c r="KJ282" s="59"/>
      <c r="KK282" s="59"/>
      <c r="KL282" s="59"/>
      <c r="KM282" s="59"/>
      <c r="KN282" s="59"/>
      <c r="KO282" s="59"/>
      <c r="KP282" s="59"/>
      <c r="KQ282" s="59"/>
      <c r="KR282" s="59"/>
      <c r="KS282" s="59"/>
      <c r="KT282" s="59"/>
      <c r="KU282" s="59"/>
      <c r="KV282" s="59"/>
      <c r="KW282" s="59"/>
      <c r="KX282" s="59"/>
      <c r="KY282" s="59"/>
      <c r="KZ282" s="59"/>
      <c r="LA282" s="59"/>
      <c r="LB282" s="59"/>
      <c r="LC282" s="59"/>
      <c r="LD282" s="59"/>
      <c r="LE282" s="59"/>
      <c r="LF282" s="59"/>
      <c r="LG282" s="59"/>
      <c r="LH282" s="59"/>
      <c r="LI282" s="59"/>
      <c r="LJ282" s="59"/>
      <c r="LK282" s="59"/>
      <c r="LL282" s="59"/>
      <c r="LM282" s="59"/>
      <c r="LN282" s="59"/>
      <c r="LO282" s="59"/>
      <c r="LP282" s="59"/>
      <c r="LQ282" s="59"/>
      <c r="LR282" s="59"/>
      <c r="LS282" s="59"/>
      <c r="LT282" s="59"/>
      <c r="LU282" s="59"/>
      <c r="LV282" s="59"/>
      <c r="LW282" s="59"/>
      <c r="LX282" s="59"/>
      <c r="LY282" s="59"/>
      <c r="LZ282" s="59"/>
      <c r="MA282" s="59"/>
      <c r="MB282" s="59"/>
      <c r="MC282" s="59"/>
      <c r="MD282" s="59"/>
      <c r="ME282" s="59"/>
      <c r="MF282" s="59"/>
      <c r="MG282" s="59"/>
      <c r="MH282" s="59"/>
      <c r="MI282" s="59"/>
      <c r="MJ282" s="59"/>
      <c r="MK282" s="59"/>
      <c r="ML282" s="59"/>
      <c r="MM282" s="59"/>
      <c r="MN282" s="59"/>
      <c r="MO282" s="59"/>
      <c r="MP282" s="59"/>
      <c r="MQ282" s="59"/>
      <c r="MR282" s="59"/>
      <c r="MS282" s="59"/>
      <c r="MT282" s="59"/>
      <c r="MU282" s="59"/>
      <c r="MV282" s="59"/>
      <c r="MW282" s="59"/>
      <c r="MX282" s="59"/>
      <c r="MY282" s="59"/>
      <c r="MZ282" s="59"/>
      <c r="NA282" s="59"/>
      <c r="NB282" s="59"/>
      <c r="NC282" s="59"/>
      <c r="ND282" s="59"/>
      <c r="NE282" s="59"/>
      <c r="NF282" s="59"/>
      <c r="NG282" s="59"/>
      <c r="NH282" s="59"/>
      <c r="NI282" s="59"/>
      <c r="NJ282" s="59"/>
      <c r="NK282" s="59"/>
      <c r="NL282" s="59"/>
      <c r="NM282" s="59"/>
      <c r="NN282" s="59"/>
      <c r="NO282" s="59"/>
      <c r="NP282" s="59"/>
      <c r="NQ282" s="59"/>
      <c r="NR282" s="59"/>
      <c r="NS282" s="59"/>
      <c r="NT282" s="59"/>
      <c r="NU282" s="59"/>
      <c r="NV282" s="59"/>
      <c r="NW282" s="59"/>
      <c r="NX282" s="59"/>
      <c r="NY282" s="59"/>
      <c r="NZ282" s="59"/>
      <c r="OA282" s="59"/>
      <c r="OB282" s="59"/>
      <c r="OC282" s="59"/>
      <c r="OD282" s="59"/>
      <c r="OE282" s="59"/>
      <c r="OF282" s="59"/>
      <c r="OG282" s="59"/>
      <c r="OH282" s="59"/>
      <c r="OI282" s="59"/>
      <c r="OJ282" s="59"/>
      <c r="OK282" s="59"/>
      <c r="OL282" s="59"/>
      <c r="OM282" s="59"/>
      <c r="ON282" s="59"/>
      <c r="OO282" s="59"/>
      <c r="OP282" s="59"/>
      <c r="OQ282" s="59"/>
      <c r="OR282" s="59"/>
      <c r="OS282" s="59"/>
      <c r="OT282" s="59"/>
      <c r="OU282" s="59"/>
      <c r="OV282" s="59"/>
      <c r="OW282" s="59"/>
      <c r="OX282" s="59"/>
      <c r="OY282" s="59"/>
      <c r="OZ282" s="59"/>
      <c r="PA282" s="59"/>
      <c r="PB282" s="59"/>
      <c r="PC282" s="59"/>
      <c r="PD282" s="59"/>
      <c r="PE282" s="59"/>
      <c r="PF282" s="59"/>
      <c r="PG282" s="59"/>
      <c r="PH282" s="59"/>
      <c r="PI282" s="59"/>
      <c r="PJ282" s="59"/>
      <c r="PK282" s="59"/>
      <c r="PL282" s="59"/>
      <c r="PM282" s="59"/>
      <c r="PN282" s="59"/>
      <c r="PO282" s="59"/>
      <c r="PP282" s="59"/>
      <c r="PQ282" s="59"/>
      <c r="PR282" s="59"/>
      <c r="PS282" s="59"/>
      <c r="PT282" s="59"/>
      <c r="PU282" s="59"/>
      <c r="PV282" s="59"/>
      <c r="PW282" s="59"/>
      <c r="PX282" s="59"/>
      <c r="PY282" s="59"/>
      <c r="PZ282" s="59"/>
      <c r="QA282" s="59"/>
      <c r="QB282" s="59"/>
      <c r="QC282" s="59"/>
      <c r="QD282" s="59"/>
      <c r="QE282" s="59"/>
      <c r="QF282" s="59"/>
      <c r="QG282" s="59"/>
      <c r="QH282" s="59"/>
      <c r="QI282" s="59"/>
      <c r="QJ282" s="59"/>
      <c r="QK282" s="59"/>
      <c r="QL282" s="59"/>
      <c r="QM282" s="59"/>
      <c r="QN282" s="59"/>
      <c r="QO282" s="59"/>
      <c r="QP282" s="59"/>
      <c r="QQ282" s="59"/>
      <c r="QR282" s="59"/>
      <c r="QS282" s="59"/>
      <c r="QT282" s="59"/>
      <c r="QU282" s="59"/>
      <c r="QV282" s="59"/>
      <c r="QW282" s="59"/>
      <c r="QX282" s="59"/>
      <c r="QY282" s="59"/>
      <c r="QZ282" s="59"/>
      <c r="RA282" s="59"/>
      <c r="RB282" s="59"/>
      <c r="RC282" s="59"/>
      <c r="RD282" s="59"/>
      <c r="RE282" s="59"/>
      <c r="RF282" s="59"/>
      <c r="RG282" s="59"/>
      <c r="RH282" s="59"/>
      <c r="RI282" s="59"/>
      <c r="RJ282" s="59"/>
      <c r="RK282" s="59"/>
      <c r="RL282" s="59"/>
      <c r="RM282" s="59"/>
      <c r="RN282" s="59"/>
      <c r="RO282" s="59"/>
      <c r="RP282" s="59"/>
      <c r="RQ282" s="59"/>
      <c r="RR282" s="59"/>
      <c r="RS282" s="59"/>
      <c r="RT282" s="59"/>
      <c r="RU282" s="59"/>
      <c r="RV282" s="59"/>
      <c r="RW282" s="59"/>
      <c r="RX282" s="59"/>
      <c r="RY282" s="59"/>
      <c r="RZ282" s="59"/>
      <c r="SA282" s="59"/>
      <c r="SB282" s="59"/>
      <c r="SC282" s="59"/>
      <c r="SD282" s="59"/>
      <c r="SE282" s="59"/>
      <c r="SF282" s="59"/>
      <c r="SG282" s="59"/>
      <c r="SH282" s="59"/>
      <c r="SI282" s="59"/>
      <c r="SJ282" s="59"/>
      <c r="SK282" s="59"/>
      <c r="SL282" s="59"/>
      <c r="SM282" s="59"/>
      <c r="SN282" s="59"/>
      <c r="SO282" s="59"/>
      <c r="SP282" s="59"/>
      <c r="SQ282" s="59"/>
      <c r="SR282" s="59"/>
      <c r="SS282" s="59"/>
      <c r="ST282" s="59"/>
      <c r="SU282" s="59"/>
      <c r="SV282" s="59"/>
      <c r="SW282" s="59"/>
      <c r="SX282" s="59"/>
      <c r="SY282" s="59"/>
      <c r="SZ282" s="59"/>
      <c r="TA282" s="59"/>
      <c r="TB282" s="59"/>
      <c r="TC282" s="59"/>
      <c r="TD282" s="59"/>
      <c r="TE282" s="59"/>
      <c r="TF282" s="59"/>
      <c r="TG282" s="59"/>
      <c r="TH282" s="59"/>
      <c r="TI282" s="59"/>
      <c r="TJ282" s="59"/>
      <c r="TK282" s="59"/>
      <c r="TL282" s="59"/>
      <c r="TM282" s="59"/>
      <c r="TN282" s="59"/>
      <c r="TO282" s="59"/>
      <c r="TP282" s="59"/>
      <c r="TQ282" s="59"/>
      <c r="TR282" s="59"/>
      <c r="TS282" s="59"/>
      <c r="TT282" s="59"/>
      <c r="TU282" s="59"/>
      <c r="TV282" s="59"/>
      <c r="TW282" s="59"/>
      <c r="TX282" s="59"/>
      <c r="TY282" s="59"/>
      <c r="TZ282" s="59"/>
      <c r="UA282" s="59"/>
      <c r="UB282" s="59"/>
      <c r="UC282" s="59"/>
      <c r="UD282" s="59"/>
      <c r="UE282" s="59"/>
      <c r="UF282" s="59"/>
      <c r="UG282" s="59"/>
      <c r="UH282" s="59"/>
      <c r="UI282" s="59"/>
      <c r="UJ282" s="59"/>
      <c r="UK282" s="59"/>
      <c r="UL282" s="59"/>
      <c r="UM282" s="59"/>
      <c r="UN282" s="59"/>
      <c r="UO282" s="59"/>
      <c r="UP282" s="59"/>
      <c r="UQ282" s="59"/>
      <c r="UR282" s="59"/>
      <c r="US282" s="59"/>
      <c r="UT282" s="59"/>
      <c r="UU282" s="59"/>
      <c r="UV282" s="59"/>
      <c r="UW282" s="59"/>
      <c r="UX282" s="59"/>
      <c r="UY282" s="59"/>
      <c r="UZ282" s="59"/>
      <c r="VA282" s="59"/>
      <c r="VB282" s="59"/>
      <c r="VC282" s="59"/>
      <c r="VD282" s="59"/>
      <c r="VE282" s="59"/>
      <c r="VF282" s="59"/>
      <c r="VG282" s="59"/>
      <c r="VH282" s="59"/>
      <c r="VI282" s="59"/>
      <c r="VJ282" s="59"/>
      <c r="VK282" s="59"/>
      <c r="VL282" s="59"/>
      <c r="VM282" s="59"/>
      <c r="VN282" s="59"/>
      <c r="VO282" s="59"/>
      <c r="VP282" s="59"/>
      <c r="VQ282" s="59"/>
      <c r="VR282" s="59"/>
      <c r="VS282" s="59"/>
      <c r="VT282" s="59"/>
      <c r="VU282" s="59"/>
      <c r="VV282" s="59"/>
      <c r="VW282" s="59"/>
      <c r="VX282" s="59"/>
      <c r="VY282" s="59"/>
      <c r="VZ282" s="59"/>
      <c r="WA282" s="59"/>
      <c r="WB282" s="59"/>
      <c r="WC282" s="59"/>
      <c r="WD282" s="59"/>
      <c r="WE282" s="59"/>
      <c r="WF282" s="59"/>
      <c r="WG282" s="59"/>
      <c r="WH282" s="59"/>
      <c r="WI282" s="59"/>
      <c r="WJ282" s="59"/>
      <c r="WK282" s="59"/>
      <c r="WL282" s="59"/>
      <c r="WM282" s="59"/>
      <c r="WN282" s="59"/>
      <c r="WO282" s="59"/>
      <c r="WP282" s="59"/>
      <c r="WQ282" s="59"/>
      <c r="WR282" s="59"/>
      <c r="WS282" s="59"/>
      <c r="WT282" s="59"/>
      <c r="WU282" s="59"/>
      <c r="WV282" s="59"/>
      <c r="WW282" s="59"/>
      <c r="WX282" s="59"/>
      <c r="WY282" s="59"/>
      <c r="WZ282" s="59"/>
      <c r="XA282" s="59"/>
      <c r="XB282" s="59"/>
      <c r="XC282" s="59"/>
      <c r="XD282" s="59"/>
      <c r="XE282" s="59"/>
      <c r="XF282" s="59"/>
      <c r="XG282" s="59"/>
      <c r="XH282" s="59"/>
      <c r="XI282" s="59"/>
      <c r="XJ282" s="59"/>
      <c r="XK282" s="59"/>
      <c r="XL282" s="59"/>
      <c r="XM282" s="59"/>
      <c r="XN282" s="59"/>
      <c r="XO282" s="59"/>
      <c r="XP282" s="59"/>
      <c r="XQ282" s="59"/>
      <c r="XR282" s="59"/>
      <c r="XS282" s="59"/>
      <c r="XT282" s="59"/>
      <c r="XU282" s="59"/>
      <c r="XV282" s="59"/>
      <c r="XW282" s="59"/>
      <c r="XX282" s="59"/>
      <c r="XY282" s="59"/>
      <c r="XZ282" s="59"/>
      <c r="YA282" s="59"/>
      <c r="YB282" s="59"/>
      <c r="YC282" s="59"/>
      <c r="YD282" s="59"/>
      <c r="YE282" s="59"/>
      <c r="YF282" s="59"/>
      <c r="YG282" s="59"/>
      <c r="YH282" s="59"/>
      <c r="YI282" s="59"/>
      <c r="YJ282" s="59"/>
      <c r="YK282" s="59"/>
      <c r="YL282" s="59"/>
      <c r="YM282" s="59"/>
      <c r="YN282" s="59"/>
      <c r="YO282" s="59"/>
      <c r="YP282" s="59"/>
      <c r="YQ282" s="59"/>
      <c r="YR282" s="59"/>
      <c r="YS282" s="59"/>
      <c r="YT282" s="59"/>
      <c r="YU282" s="59"/>
      <c r="YV282" s="59"/>
      <c r="YW282" s="59"/>
      <c r="YX282" s="59"/>
      <c r="YY282" s="59"/>
      <c r="YZ282" s="59"/>
      <c r="ZA282" s="59"/>
      <c r="ZB282" s="59"/>
      <c r="ZC282" s="59"/>
      <c r="ZD282" s="59"/>
      <c r="ZE282" s="59"/>
      <c r="ZF282" s="59"/>
      <c r="ZG282" s="59"/>
      <c r="ZH282" s="59"/>
      <c r="ZI282" s="59"/>
      <c r="ZJ282" s="59"/>
      <c r="ZK282" s="59"/>
      <c r="ZL282" s="59"/>
      <c r="ZM282" s="59"/>
      <c r="ZN282" s="59"/>
      <c r="ZO282" s="59"/>
      <c r="ZP282" s="59"/>
      <c r="ZQ282" s="59"/>
      <c r="ZR282" s="59"/>
      <c r="ZS282" s="59"/>
      <c r="ZT282" s="59"/>
      <c r="ZU282" s="59"/>
      <c r="ZV282" s="59"/>
      <c r="ZW282" s="59"/>
      <c r="ZX282" s="59"/>
      <c r="ZY282" s="59"/>
      <c r="ZZ282" s="59"/>
      <c r="AAA282" s="59"/>
      <c r="AAB282" s="59"/>
      <c r="AAC282" s="59"/>
      <c r="AAD282" s="59"/>
      <c r="AAE282" s="59"/>
      <c r="AAF282" s="59"/>
      <c r="AAG282" s="59"/>
      <c r="AAH282" s="59"/>
      <c r="AAI282" s="59"/>
      <c r="AAJ282" s="59"/>
      <c r="AAK282" s="59"/>
      <c r="AAL282" s="59"/>
      <c r="AAM282" s="59"/>
      <c r="AAN282" s="59"/>
      <c r="AAO282" s="59"/>
      <c r="AAP282" s="59"/>
      <c r="AAQ282" s="59"/>
      <c r="AAR282" s="59"/>
      <c r="AAS282" s="59"/>
      <c r="AAT282" s="59"/>
      <c r="AAU282" s="59"/>
      <c r="AAV282" s="59"/>
      <c r="AAW282" s="59"/>
      <c r="AAX282" s="59"/>
      <c r="AAY282" s="59"/>
      <c r="AAZ282" s="59"/>
      <c r="ABA282" s="59"/>
      <c r="ABB282" s="59"/>
      <c r="ABC282" s="59"/>
      <c r="ABD282" s="59"/>
      <c r="ABE282" s="59"/>
      <c r="ABF282" s="59"/>
      <c r="ABG282" s="59"/>
      <c r="ABH282" s="59"/>
      <c r="ABI282" s="59"/>
      <c r="ABJ282" s="59"/>
      <c r="ABK282" s="59"/>
      <c r="ABL282" s="59"/>
      <c r="ABM282" s="59"/>
      <c r="ABN282" s="59"/>
      <c r="ABO282" s="59"/>
      <c r="ABP282" s="59"/>
      <c r="ABQ282" s="59"/>
      <c r="ABR282" s="59"/>
      <c r="ABS282" s="59"/>
      <c r="ABT282" s="59"/>
      <c r="ABU282" s="59"/>
      <c r="ABV282" s="59"/>
      <c r="ABW282" s="59"/>
      <c r="ABX282" s="59"/>
      <c r="ABY282" s="59"/>
      <c r="ABZ282" s="59"/>
      <c r="ACA282" s="59"/>
      <c r="ACB282" s="59"/>
      <c r="ACC282" s="59"/>
      <c r="ACD282" s="59"/>
      <c r="ACE282" s="59"/>
      <c r="ACF282" s="59"/>
      <c r="ACG282" s="59"/>
      <c r="ACH282" s="59"/>
      <c r="ACI282" s="59"/>
      <c r="ACJ282" s="59"/>
      <c r="ACK282" s="59"/>
      <c r="ACL282" s="59"/>
      <c r="ACM282" s="59"/>
      <c r="ACN282" s="59"/>
      <c r="ACO282" s="59"/>
      <c r="ACP282" s="59"/>
      <c r="ACQ282" s="59"/>
      <c r="ACR282" s="59"/>
      <c r="ACS282" s="59"/>
      <c r="ACT282" s="59"/>
      <c r="ACU282" s="59"/>
      <c r="ACV282" s="59"/>
      <c r="ACW282" s="59"/>
      <c r="ACX282" s="59"/>
      <c r="ACY282" s="59"/>
      <c r="ACZ282" s="59"/>
      <c r="ADA282" s="59"/>
      <c r="ADB282" s="59"/>
      <c r="ADC282" s="59"/>
      <c r="ADD282" s="59"/>
      <c r="ADE282" s="59"/>
      <c r="ADF282" s="59"/>
      <c r="ADG282" s="59"/>
      <c r="ADH282" s="59"/>
      <c r="ADI282" s="59"/>
      <c r="ADJ282" s="59"/>
      <c r="ADK282" s="59"/>
      <c r="ADL282" s="59"/>
      <c r="ADM282" s="59"/>
      <c r="ADN282" s="59"/>
      <c r="ADO282" s="59"/>
      <c r="ADP282" s="59"/>
      <c r="ADQ282" s="59"/>
      <c r="ADR282" s="59"/>
      <c r="ADS282" s="59"/>
      <c r="ADT282" s="59"/>
      <c r="ADU282" s="59"/>
      <c r="ADV282" s="59"/>
      <c r="ADW282" s="59"/>
      <c r="ADX282" s="59"/>
      <c r="ADY282" s="59"/>
      <c r="ADZ282" s="59"/>
      <c r="AEA282" s="59"/>
      <c r="AEB282" s="59"/>
      <c r="AEC282" s="59"/>
      <c r="AED282" s="59"/>
      <c r="AEE282" s="59"/>
      <c r="AEF282" s="59"/>
      <c r="AEG282" s="59"/>
      <c r="AEH282" s="59"/>
      <c r="AEI282" s="59"/>
      <c r="AEJ282" s="59"/>
      <c r="AEK282" s="59"/>
      <c r="AEL282" s="59"/>
      <c r="AEM282" s="59"/>
      <c r="AEN282" s="59"/>
      <c r="AEO282" s="59"/>
      <c r="AEP282" s="59"/>
      <c r="AEQ282" s="59"/>
      <c r="AER282" s="59"/>
      <c r="AES282" s="59"/>
      <c r="AET282" s="59"/>
      <c r="AEU282" s="59"/>
      <c r="AEV282" s="59"/>
      <c r="AEW282" s="59"/>
      <c r="AEX282" s="59"/>
      <c r="AEY282" s="59"/>
      <c r="AEZ282" s="59"/>
      <c r="AFA282" s="59"/>
      <c r="AFB282" s="59"/>
      <c r="AFC282" s="59"/>
      <c r="AFD282" s="59"/>
      <c r="AFE282" s="59"/>
      <c r="AFF282" s="59"/>
      <c r="AFG282" s="59"/>
      <c r="AFH282" s="59"/>
      <c r="AFI282" s="59"/>
      <c r="AFJ282" s="59"/>
      <c r="AFK282" s="59"/>
      <c r="AFL282" s="59"/>
      <c r="AFM282" s="59"/>
      <c r="AFN282" s="59"/>
      <c r="AFO282" s="59"/>
      <c r="AFP282" s="59"/>
      <c r="AFQ282" s="59"/>
      <c r="AFR282" s="59"/>
      <c r="AFS282" s="59"/>
      <c r="AFT282" s="59"/>
      <c r="AFU282" s="59"/>
      <c r="AFV282" s="59"/>
      <c r="AFW282" s="59"/>
      <c r="AFX282" s="59"/>
      <c r="AFY282" s="59"/>
      <c r="AFZ282" s="59"/>
      <c r="AGA282" s="59"/>
      <c r="AGB282" s="59"/>
      <c r="AGC282" s="59"/>
      <c r="AGD282" s="59"/>
      <c r="AGE282" s="59"/>
      <c r="AGF282" s="59"/>
      <c r="AGG282" s="59"/>
      <c r="AGH282" s="59"/>
      <c r="AGI282" s="59"/>
      <c r="AGJ282" s="59"/>
      <c r="AGK282" s="59"/>
      <c r="AGL282" s="59"/>
      <c r="AGM282" s="59"/>
      <c r="AGN282" s="59"/>
      <c r="AGO282" s="59"/>
      <c r="AGP282" s="59"/>
      <c r="AGQ282" s="59"/>
      <c r="AGR282" s="59"/>
      <c r="AGS282" s="59"/>
      <c r="AGT282" s="59"/>
      <c r="AGU282" s="59"/>
      <c r="AGV282" s="59"/>
      <c r="AGW282" s="59"/>
      <c r="AGX282" s="59"/>
      <c r="AGY282" s="59"/>
      <c r="AGZ282" s="59"/>
      <c r="AHA282" s="59"/>
      <c r="AHB282" s="59"/>
      <c r="AHC282" s="59"/>
      <c r="AHD282" s="59"/>
      <c r="AHE282" s="59"/>
      <c r="AHF282" s="59"/>
      <c r="AHG282" s="59"/>
      <c r="AHH282" s="59"/>
      <c r="AHI282" s="59"/>
      <c r="AHJ282" s="59"/>
      <c r="AHK282" s="59"/>
      <c r="AHL282" s="59"/>
      <c r="AHM282" s="59"/>
      <c r="AHN282" s="59"/>
      <c r="AHO282" s="59"/>
      <c r="AHP282" s="59"/>
      <c r="AHQ282" s="59"/>
      <c r="AHR282" s="59"/>
      <c r="AHS282" s="59"/>
      <c r="AHT282" s="59"/>
      <c r="AHU282" s="59"/>
      <c r="AHV282" s="59"/>
      <c r="AHW282" s="59"/>
      <c r="AHX282" s="59"/>
      <c r="AHY282" s="59"/>
      <c r="AHZ282" s="59"/>
      <c r="AIA282" s="59"/>
      <c r="AIB282" s="59"/>
      <c r="AIC282" s="59"/>
      <c r="AID282" s="59"/>
      <c r="AIE282" s="59"/>
      <c r="AIF282" s="59"/>
      <c r="AIG282" s="59"/>
      <c r="AIH282" s="59"/>
      <c r="AII282" s="59"/>
      <c r="AIJ282" s="59"/>
      <c r="AIK282" s="59"/>
      <c r="AIL282" s="59"/>
      <c r="AIM282" s="59"/>
      <c r="AIN282" s="59"/>
      <c r="AIO282" s="59"/>
      <c r="AIP282" s="59"/>
      <c r="AIQ282" s="59"/>
      <c r="AIR282" s="59"/>
      <c r="AIS282" s="59"/>
      <c r="AIT282" s="59"/>
      <c r="AIU282" s="59"/>
      <c r="AIV282" s="59"/>
      <c r="AIW282" s="59"/>
      <c r="AIX282" s="59"/>
      <c r="AIY282" s="59"/>
      <c r="AIZ282" s="59"/>
      <c r="AJA282" s="59"/>
      <c r="AJB282" s="59"/>
      <c r="AJC282" s="59"/>
      <c r="AJD282" s="59"/>
      <c r="AJE282" s="59"/>
      <c r="AJF282" s="59"/>
      <c r="AJG282" s="59"/>
      <c r="AJH282" s="59"/>
      <c r="AJI282" s="59"/>
      <c r="AJJ282" s="59"/>
      <c r="AJK282" s="59"/>
      <c r="AJL282" s="59"/>
      <c r="AJM282" s="59"/>
      <c r="AJN282" s="59"/>
      <c r="AJO282" s="59"/>
      <c r="AJP282" s="59"/>
      <c r="AJQ282" s="59"/>
      <c r="AJR282" s="59"/>
      <c r="AJS282" s="59"/>
      <c r="AJT282" s="59"/>
      <c r="AJU282" s="59"/>
      <c r="AJV282" s="59"/>
      <c r="AJW282" s="59"/>
      <c r="AJX282" s="59"/>
      <c r="AJY282" s="59"/>
      <c r="AJZ282" s="59"/>
      <c r="AKA282" s="59"/>
      <c r="AKB282" s="59"/>
      <c r="AKC282" s="59"/>
      <c r="AKD282" s="59"/>
      <c r="AKE282" s="59"/>
      <c r="AKF282" s="59"/>
      <c r="AKG282" s="59"/>
      <c r="AKH282" s="59"/>
      <c r="AKI282" s="59"/>
      <c r="AKJ282" s="59"/>
      <c r="AKK282" s="59"/>
      <c r="AKL282" s="59"/>
      <c r="AKM282" s="59"/>
      <c r="AKN282" s="59"/>
      <c r="AKO282" s="59"/>
      <c r="AKP282" s="59"/>
      <c r="AKQ282" s="59"/>
      <c r="AKR282" s="59"/>
      <c r="AKS282" s="59"/>
      <c r="AKT282" s="59"/>
      <c r="AKU282" s="59"/>
      <c r="AKV282" s="59"/>
      <c r="AKW282" s="59"/>
      <c r="AKX282" s="59"/>
      <c r="AKY282" s="59"/>
      <c r="AKZ282" s="59"/>
      <c r="ALA282" s="59"/>
      <c r="ALB282" s="59"/>
      <c r="ALC282" s="59"/>
      <c r="ALD282" s="59"/>
      <c r="ALE282" s="59"/>
      <c r="ALF282" s="59"/>
      <c r="ALG282" s="59"/>
      <c r="ALH282" s="59"/>
      <c r="ALI282" s="59"/>
      <c r="ALJ282" s="59"/>
      <c r="ALK282" s="59"/>
      <c r="ALL282" s="59"/>
      <c r="ALM282" s="59"/>
      <c r="ALN282" s="59"/>
      <c r="ALO282" s="59"/>
      <c r="ALP282" s="59"/>
      <c r="ALQ282" s="59"/>
      <c r="ALR282" s="59"/>
      <c r="ALS282" s="59"/>
      <c r="ALT282" s="59"/>
      <c r="ALU282" s="59"/>
      <c r="ALV282" s="59"/>
      <c r="ALW282" s="59"/>
      <c r="ALX282" s="59"/>
      <c r="ALY282" s="59"/>
      <c r="ALZ282" s="59"/>
      <c r="AMA282" s="59"/>
      <c r="AMB282" s="59"/>
      <c r="AMC282" s="59"/>
      <c r="AMD282" s="59"/>
      <c r="AME282" s="59"/>
      <c r="AMF282" s="59"/>
      <c r="AMG282" s="59"/>
      <c r="AMH282" s="59"/>
      <c r="AMI282" s="59"/>
      <c r="AMJ282" s="59"/>
      <c r="AMK282" s="59"/>
      <c r="AML282" s="59"/>
      <c r="AMM282" s="59"/>
      <c r="AMN282" s="59"/>
      <c r="AMO282" s="59"/>
      <c r="AMP282" s="59"/>
      <c r="AMQ282" s="59"/>
      <c r="AMR282" s="59"/>
      <c r="AMS282" s="59"/>
      <c r="AMT282" s="59"/>
      <c r="AMU282" s="59"/>
      <c r="AMV282" s="59"/>
      <c r="AMW282" s="59"/>
      <c r="AMX282" s="59"/>
      <c r="AMY282" s="59"/>
      <c r="AMZ282" s="59"/>
      <c r="ANA282" s="59"/>
      <c r="ANB282" s="59"/>
      <c r="ANC282" s="59"/>
      <c r="AND282" s="59"/>
      <c r="ANE282" s="59"/>
      <c r="ANF282" s="59"/>
      <c r="ANG282" s="59"/>
      <c r="ANH282" s="59"/>
      <c r="ANI282" s="59"/>
      <c r="ANJ282" s="59"/>
      <c r="ANK282" s="59"/>
      <c r="ANL282" s="59"/>
      <c r="ANM282" s="59"/>
      <c r="ANN282" s="59"/>
      <c r="ANO282" s="59"/>
      <c r="ANP282" s="59"/>
      <c r="ANQ282" s="59"/>
      <c r="ANR282" s="59"/>
      <c r="ANS282" s="59"/>
      <c r="ANT282" s="59"/>
      <c r="ANU282" s="59"/>
      <c r="ANV282" s="59"/>
      <c r="ANW282" s="59"/>
      <c r="ANX282" s="59"/>
      <c r="ANY282" s="59"/>
      <c r="ANZ282" s="59"/>
      <c r="AOA282" s="59"/>
      <c r="AOB282" s="59"/>
      <c r="AOC282" s="59"/>
      <c r="AOD282" s="59"/>
      <c r="AOE282" s="59"/>
      <c r="AOF282" s="59"/>
      <c r="AOG282" s="59"/>
      <c r="AOH282" s="59"/>
      <c r="AOI282" s="59"/>
      <c r="AOJ282" s="59"/>
      <c r="AOK282" s="59"/>
      <c r="AOL282" s="59"/>
      <c r="AOM282" s="59"/>
      <c r="AON282" s="59"/>
      <c r="AOO282" s="59"/>
      <c r="AOP282" s="59"/>
      <c r="AOQ282" s="59"/>
      <c r="AOR282" s="59"/>
      <c r="AOS282" s="59"/>
      <c r="AOT282" s="59"/>
      <c r="AOU282" s="59"/>
      <c r="AOV282" s="59"/>
      <c r="AOW282" s="59"/>
      <c r="AOX282" s="59"/>
      <c r="AOY282" s="59"/>
      <c r="AOZ282" s="59"/>
      <c r="APA282" s="59"/>
      <c r="APB282" s="59"/>
      <c r="APC282" s="59"/>
      <c r="APD282" s="59"/>
      <c r="APE282" s="59"/>
      <c r="APF282" s="59"/>
      <c r="APG282" s="59"/>
      <c r="APH282" s="59"/>
      <c r="API282" s="59"/>
      <c r="APJ282" s="59"/>
      <c r="APK282" s="59"/>
      <c r="APL282" s="59"/>
      <c r="APM282" s="59"/>
      <c r="APN282" s="59"/>
      <c r="APO282" s="59"/>
      <c r="APP282" s="59"/>
      <c r="APQ282" s="59"/>
      <c r="APR282" s="59"/>
      <c r="APS282" s="59"/>
      <c r="APT282" s="59"/>
      <c r="APU282" s="59"/>
      <c r="APV282" s="59"/>
      <c r="APW282" s="59"/>
      <c r="APX282" s="59"/>
      <c r="APY282" s="59"/>
      <c r="APZ282" s="59"/>
      <c r="AQA282" s="59"/>
      <c r="AQB282" s="59"/>
      <c r="AQC282" s="59"/>
      <c r="AQD282" s="59"/>
      <c r="AQE282" s="59"/>
      <c r="AQF282" s="59"/>
      <c r="AQG282" s="59"/>
      <c r="AQH282" s="59"/>
      <c r="AQI282" s="59"/>
      <c r="AQJ282" s="59"/>
      <c r="AQK282" s="59"/>
      <c r="AQL282" s="59"/>
      <c r="AQM282" s="59"/>
      <c r="AQN282" s="59"/>
      <c r="AQO282" s="59"/>
      <c r="AQP282" s="59"/>
      <c r="AQQ282" s="59"/>
      <c r="AQR282" s="59"/>
      <c r="AQS282" s="59"/>
      <c r="AQT282" s="59"/>
      <c r="AQU282" s="59"/>
      <c r="AQV282" s="59"/>
      <c r="AQW282" s="59"/>
      <c r="AQX282" s="59"/>
      <c r="AQY282" s="59"/>
      <c r="AQZ282" s="59"/>
      <c r="ARA282" s="59"/>
      <c r="ARB282" s="59"/>
      <c r="ARC282" s="59"/>
      <c r="ARD282" s="59"/>
      <c r="ARE282" s="59"/>
      <c r="ARF282" s="59"/>
      <c r="ARG282" s="59"/>
      <c r="ARH282" s="59"/>
      <c r="ARI282" s="59"/>
      <c r="ARJ282" s="59"/>
      <c r="ARK282" s="59"/>
      <c r="ARL282" s="59"/>
      <c r="ARM282" s="59"/>
      <c r="ARN282" s="59"/>
      <c r="ARO282" s="59"/>
      <c r="ARP282" s="59"/>
      <c r="ARQ282" s="59"/>
      <c r="ARR282" s="59"/>
      <c r="ARS282" s="59"/>
      <c r="ART282" s="59"/>
      <c r="ARU282" s="59"/>
      <c r="ARV282" s="59"/>
      <c r="ARW282" s="59"/>
      <c r="ARX282" s="59"/>
      <c r="ARY282" s="59"/>
      <c r="ARZ282" s="59"/>
      <c r="ASA282" s="59"/>
      <c r="ASB282" s="59"/>
      <c r="ASC282" s="59"/>
      <c r="ASD282" s="59"/>
      <c r="ASE282" s="59"/>
      <c r="ASF282" s="59"/>
      <c r="ASG282" s="59"/>
      <c r="ASH282" s="59"/>
      <c r="ASI282" s="59"/>
      <c r="ASJ282" s="59"/>
      <c r="ASK282" s="59"/>
      <c r="ASL282" s="59"/>
      <c r="ASM282" s="59"/>
      <c r="ASN282" s="59"/>
      <c r="ASO282" s="59"/>
      <c r="ASP282" s="59"/>
      <c r="ASQ282" s="59"/>
      <c r="ASR282" s="59"/>
      <c r="ASS282" s="59"/>
      <c r="AST282" s="59"/>
      <c r="ASU282" s="59"/>
      <c r="ASV282" s="59"/>
      <c r="ASW282" s="59"/>
      <c r="ASX282" s="59"/>
      <c r="ASY282" s="59"/>
      <c r="ASZ282" s="59"/>
      <c r="ATA282" s="59"/>
      <c r="ATB282" s="59"/>
      <c r="ATC282" s="59"/>
      <c r="ATD282" s="59"/>
      <c r="ATE282" s="59"/>
      <c r="ATF282" s="59"/>
      <c r="ATG282" s="59"/>
      <c r="ATH282" s="59"/>
      <c r="ATI282" s="59"/>
      <c r="ATJ282" s="59"/>
      <c r="ATK282" s="59"/>
      <c r="ATL282" s="59"/>
      <c r="ATM282" s="59"/>
      <c r="ATN282" s="59"/>
      <c r="ATO282" s="59"/>
      <c r="ATP282" s="59"/>
      <c r="ATQ282" s="59"/>
      <c r="ATR282" s="59"/>
      <c r="ATS282" s="59"/>
      <c r="ATT282" s="59"/>
      <c r="ATU282" s="59"/>
      <c r="ATV282" s="59"/>
      <c r="ATW282" s="59"/>
      <c r="ATX282" s="59"/>
      <c r="ATY282" s="59"/>
      <c r="ATZ282" s="59"/>
      <c r="AUA282" s="59"/>
      <c r="AUB282" s="59"/>
      <c r="AUC282" s="59"/>
      <c r="AUD282" s="59"/>
      <c r="AUE282" s="59"/>
      <c r="AUF282" s="59"/>
      <c r="AUG282" s="59"/>
      <c r="AUH282" s="59"/>
      <c r="AUI282" s="59"/>
      <c r="AUJ282" s="59"/>
      <c r="AUK282" s="59"/>
      <c r="AUL282" s="59"/>
      <c r="AUM282" s="59"/>
      <c r="AUN282" s="59"/>
      <c r="AUO282" s="59"/>
      <c r="AUP282" s="59"/>
      <c r="AUQ282" s="59"/>
      <c r="AUR282" s="59"/>
      <c r="AUS282" s="59"/>
      <c r="AUT282" s="59"/>
      <c r="AUU282" s="59"/>
      <c r="AUV282" s="59"/>
      <c r="AUW282" s="59"/>
      <c r="AUX282" s="59"/>
      <c r="AUY282" s="59"/>
      <c r="AUZ282" s="59"/>
      <c r="AVA282" s="59"/>
      <c r="AVB282" s="59"/>
      <c r="AVC282" s="59"/>
      <c r="AVD282" s="59"/>
      <c r="AVE282" s="59"/>
      <c r="AVF282" s="59"/>
      <c r="AVG282" s="59"/>
      <c r="AVH282" s="59"/>
      <c r="AVI282" s="59"/>
      <c r="AVJ282" s="59"/>
      <c r="AVK282" s="59"/>
      <c r="AVL282" s="59"/>
      <c r="AVM282" s="59"/>
      <c r="AVN282" s="59"/>
      <c r="AVO282" s="59"/>
      <c r="AVP282" s="59"/>
      <c r="AVQ282" s="59"/>
      <c r="AVR282" s="59"/>
      <c r="AVS282" s="59"/>
      <c r="AVT282" s="59"/>
      <c r="AVU282" s="59"/>
      <c r="AVV282" s="59"/>
      <c r="AVW282" s="59"/>
      <c r="AVX282" s="59"/>
      <c r="AVY282" s="59"/>
      <c r="AVZ282" s="59"/>
      <c r="AWA282" s="59"/>
      <c r="AWB282" s="59"/>
      <c r="AWC282" s="59"/>
      <c r="AWD282" s="59"/>
      <c r="AWE282" s="59"/>
      <c r="AWF282" s="59"/>
      <c r="AWG282" s="59"/>
      <c r="AWH282" s="59"/>
      <c r="AWI282" s="59"/>
      <c r="AWJ282" s="59"/>
      <c r="AWK282" s="59"/>
      <c r="AWL282" s="59"/>
      <c r="AWM282" s="59"/>
      <c r="AWN282" s="59"/>
      <c r="AWO282" s="59"/>
      <c r="AWP282" s="59"/>
      <c r="AWQ282" s="59"/>
      <c r="AWR282" s="59"/>
      <c r="AWS282" s="59"/>
      <c r="AWT282" s="59"/>
      <c r="AWU282" s="59"/>
      <c r="AWV282" s="59"/>
      <c r="AWW282" s="59"/>
      <c r="AWX282" s="59"/>
      <c r="AWY282" s="59"/>
      <c r="AWZ282" s="59"/>
      <c r="AXA282" s="59"/>
      <c r="AXB282" s="59"/>
      <c r="AXC282" s="59"/>
      <c r="AXD282" s="59"/>
      <c r="AXE282" s="59"/>
      <c r="AXF282" s="59"/>
      <c r="AXG282" s="59"/>
      <c r="AXH282" s="59"/>
      <c r="AXI282" s="59"/>
      <c r="AXJ282" s="59"/>
      <c r="AXK282" s="59"/>
      <c r="AXL282" s="59"/>
      <c r="AXM282" s="59"/>
      <c r="AXN282" s="59"/>
      <c r="AXO282" s="59"/>
      <c r="AXP282" s="59"/>
      <c r="AXQ282" s="59"/>
      <c r="AXR282" s="59"/>
      <c r="AXS282" s="59"/>
      <c r="AXT282" s="59"/>
      <c r="AXU282" s="59"/>
      <c r="AXV282" s="59"/>
      <c r="AXW282" s="59"/>
      <c r="AXX282" s="59"/>
      <c r="AXY282" s="59"/>
      <c r="AXZ282" s="59"/>
      <c r="AYA282" s="59"/>
      <c r="AYB282" s="59"/>
      <c r="AYC282" s="59"/>
      <c r="AYD282" s="59"/>
      <c r="AYE282" s="59"/>
      <c r="AYF282" s="59"/>
      <c r="AYG282" s="59"/>
      <c r="AYH282" s="59"/>
      <c r="AYI282" s="59"/>
      <c r="AYJ282" s="59"/>
      <c r="AYK282" s="59"/>
      <c r="AYL282" s="59"/>
      <c r="AYM282" s="59"/>
      <c r="AYN282" s="59"/>
      <c r="AYO282" s="59"/>
      <c r="AYP282" s="59"/>
      <c r="AYQ282" s="59"/>
      <c r="AYR282" s="59"/>
      <c r="AYS282" s="59"/>
      <c r="AYT282" s="59"/>
      <c r="AYU282" s="59"/>
      <c r="AYV282" s="59"/>
      <c r="AYW282" s="59"/>
      <c r="AYX282" s="59"/>
      <c r="AYY282" s="59"/>
      <c r="AYZ282" s="59"/>
      <c r="AZA282" s="59"/>
      <c r="AZB282" s="59"/>
      <c r="AZC282" s="59"/>
      <c r="AZD282" s="59"/>
      <c r="AZE282" s="59"/>
      <c r="AZF282" s="59"/>
      <c r="AZG282" s="59"/>
      <c r="AZH282" s="59"/>
      <c r="AZI282" s="59"/>
      <c r="AZJ282" s="59"/>
      <c r="AZK282" s="59"/>
      <c r="AZL282" s="59"/>
      <c r="AZM282" s="59"/>
      <c r="AZN282" s="59"/>
      <c r="AZO282" s="59"/>
      <c r="AZP282" s="59"/>
      <c r="AZQ282" s="59"/>
      <c r="AZR282" s="59"/>
      <c r="AZS282" s="59"/>
      <c r="AZT282" s="59"/>
      <c r="AZU282" s="59"/>
      <c r="AZV282" s="59"/>
      <c r="AZW282" s="59"/>
      <c r="AZX282" s="59"/>
      <c r="AZY282" s="59"/>
      <c r="AZZ282" s="59"/>
      <c r="BAA282" s="59"/>
      <c r="BAB282" s="59"/>
      <c r="BAC282" s="59"/>
      <c r="BAD282" s="59"/>
      <c r="BAE282" s="59"/>
      <c r="BAF282" s="59"/>
      <c r="BAG282" s="59"/>
      <c r="BAH282" s="59"/>
      <c r="BAI282" s="59"/>
      <c r="BAJ282" s="59"/>
      <c r="BAK282" s="59"/>
      <c r="BAL282" s="59"/>
      <c r="BAM282" s="59"/>
      <c r="BAN282" s="59"/>
      <c r="BAO282" s="59"/>
      <c r="BAP282" s="59"/>
      <c r="BAQ282" s="59"/>
      <c r="BAR282" s="59"/>
      <c r="BAS282" s="59"/>
      <c r="BAT282" s="59"/>
      <c r="BAU282" s="59"/>
      <c r="BAV282" s="59"/>
      <c r="BAW282" s="59"/>
      <c r="BAX282" s="59"/>
      <c r="BAY282" s="59"/>
      <c r="BAZ282" s="59"/>
      <c r="BBA282" s="59"/>
      <c r="BBB282" s="59"/>
      <c r="BBC282" s="59"/>
      <c r="BBD282" s="59"/>
      <c r="BBE282" s="59"/>
      <c r="BBF282" s="59"/>
      <c r="BBG282" s="59"/>
      <c r="BBH282" s="59"/>
      <c r="BBI282" s="59"/>
      <c r="BBJ282" s="59"/>
      <c r="BBK282" s="59"/>
      <c r="BBL282" s="59"/>
      <c r="BBM282" s="59"/>
      <c r="BBN282" s="59"/>
      <c r="BBO282" s="59"/>
      <c r="BBP282" s="59"/>
      <c r="BBQ282" s="59"/>
      <c r="BBR282" s="59"/>
      <c r="BBS282" s="59"/>
      <c r="BBT282" s="59"/>
      <c r="BBU282" s="59"/>
      <c r="BBV282" s="59"/>
      <c r="BBW282" s="59"/>
      <c r="BBX282" s="59"/>
      <c r="BBY282" s="59"/>
      <c r="BBZ282" s="59"/>
      <c r="BCA282" s="59"/>
      <c r="BCB282" s="59"/>
      <c r="BCC282" s="59"/>
      <c r="BCD282" s="59"/>
      <c r="BCE282" s="59"/>
      <c r="BCF282" s="59"/>
      <c r="BCG282" s="59"/>
      <c r="BCH282" s="59"/>
      <c r="BCI282" s="59"/>
      <c r="BCJ282" s="59"/>
      <c r="BCK282" s="59"/>
      <c r="BCL282" s="59"/>
      <c r="BCM282" s="59"/>
      <c r="BCN282" s="59"/>
      <c r="BCO282" s="59"/>
      <c r="BCP282" s="59"/>
      <c r="BCQ282" s="59"/>
      <c r="BCR282" s="59"/>
      <c r="BCS282" s="59"/>
      <c r="BCT282" s="59"/>
      <c r="BCU282" s="59"/>
      <c r="BCV282" s="59"/>
      <c r="BCW282" s="59"/>
      <c r="BCX282" s="59"/>
      <c r="BCY282" s="59"/>
      <c r="BCZ282" s="59"/>
      <c r="BDA282" s="59"/>
      <c r="BDB282" s="59"/>
      <c r="BDC282" s="59"/>
      <c r="BDD282" s="59"/>
      <c r="BDE282" s="59"/>
      <c r="BDF282" s="59"/>
      <c r="BDG282" s="59"/>
      <c r="BDH282" s="59"/>
      <c r="BDI282" s="59"/>
      <c r="BDJ282" s="59"/>
      <c r="BDK282" s="59"/>
      <c r="BDL282" s="59"/>
      <c r="BDM282" s="59"/>
      <c r="BDN282" s="59"/>
      <c r="BDO282" s="59"/>
      <c r="BDP282" s="59"/>
      <c r="BDQ282" s="59"/>
      <c r="BDR282" s="59"/>
      <c r="BDS282" s="59"/>
      <c r="BDT282" s="59"/>
      <c r="BDU282" s="59"/>
      <c r="BDV282" s="59"/>
      <c r="BDW282" s="59"/>
      <c r="BDX282" s="59"/>
      <c r="BDY282" s="59"/>
      <c r="BDZ282" s="59"/>
      <c r="BEA282" s="59"/>
      <c r="BEB282" s="59"/>
      <c r="BEC282" s="59"/>
      <c r="BED282" s="59"/>
      <c r="BEE282" s="59"/>
      <c r="BEF282" s="59"/>
      <c r="BEG282" s="59"/>
      <c r="BEH282" s="59"/>
      <c r="BEI282" s="59"/>
      <c r="BEJ282" s="59"/>
      <c r="BEK282" s="59"/>
      <c r="BEL282" s="59"/>
      <c r="BEM282" s="59"/>
      <c r="BEN282" s="59"/>
      <c r="BEO282" s="59"/>
      <c r="BEP282" s="59"/>
      <c r="BEQ282" s="59"/>
      <c r="BER282" s="59"/>
      <c r="BES282" s="59"/>
      <c r="BET282" s="59"/>
      <c r="BEU282" s="59"/>
      <c r="BEV282" s="59"/>
      <c r="BEW282" s="59"/>
      <c r="BEX282" s="59"/>
      <c r="BEY282" s="59"/>
      <c r="BEZ282" s="59"/>
      <c r="BFA282" s="59"/>
      <c r="BFB282" s="59"/>
      <c r="BFC282" s="59"/>
      <c r="BFD282" s="59"/>
      <c r="BFE282" s="59"/>
      <c r="BFF282" s="59"/>
      <c r="BFG282" s="59"/>
      <c r="BFH282" s="59"/>
      <c r="BFI282" s="59"/>
      <c r="BFJ282" s="59"/>
      <c r="BFK282" s="59"/>
      <c r="BFL282" s="59"/>
      <c r="BFM282" s="59"/>
      <c r="BFN282" s="59"/>
      <c r="BFO282" s="59"/>
      <c r="BFP282" s="59"/>
      <c r="BFQ282" s="59"/>
      <c r="BFR282" s="59"/>
      <c r="BFS282" s="59"/>
      <c r="BFT282" s="59"/>
      <c r="BFU282" s="59"/>
      <c r="BFV282" s="59"/>
      <c r="BFW282" s="59"/>
      <c r="BFX282" s="59"/>
      <c r="BFY282" s="59"/>
      <c r="BFZ282" s="59"/>
      <c r="BGA282" s="59"/>
      <c r="BGB282" s="59"/>
      <c r="BGC282" s="59"/>
      <c r="BGD282" s="59"/>
      <c r="BGE282" s="59"/>
      <c r="BGF282" s="59"/>
      <c r="BGG282" s="59"/>
      <c r="BGH282" s="59"/>
      <c r="BGI282" s="59"/>
      <c r="BGJ282" s="59"/>
      <c r="BGK282" s="59"/>
      <c r="BGL282" s="59"/>
      <c r="BGM282" s="59"/>
      <c r="BGN282" s="59"/>
      <c r="BGO282" s="59"/>
      <c r="BGP282" s="59"/>
      <c r="BGQ282" s="59"/>
      <c r="BGR282" s="59"/>
      <c r="BGS282" s="59"/>
      <c r="BGT282" s="59"/>
      <c r="BGU282" s="59"/>
      <c r="BGV282" s="59"/>
      <c r="BGW282" s="59"/>
      <c r="BGX282" s="59"/>
      <c r="BGY282" s="59"/>
      <c r="BGZ282" s="59"/>
      <c r="BHA282" s="59"/>
      <c r="BHB282" s="59"/>
      <c r="BHC282" s="59"/>
      <c r="BHD282" s="59"/>
      <c r="BHE282" s="59"/>
      <c r="BHF282" s="59"/>
      <c r="BHG282" s="59"/>
      <c r="BHH282" s="59"/>
      <c r="BHI282" s="59"/>
      <c r="BHJ282" s="59"/>
      <c r="BHK282" s="59"/>
      <c r="BHL282" s="59"/>
      <c r="BHM282" s="59"/>
      <c r="BHN282" s="59"/>
      <c r="BHO282" s="59"/>
      <c r="BHP282" s="59"/>
      <c r="BHQ282" s="59"/>
      <c r="BHR282" s="59"/>
      <c r="BHS282" s="59"/>
      <c r="BHT282" s="59"/>
      <c r="BHU282" s="59"/>
      <c r="BHV282" s="59"/>
      <c r="BHW282" s="59"/>
      <c r="BHX282" s="59"/>
      <c r="BHY282" s="59"/>
      <c r="BHZ282" s="59"/>
      <c r="BIA282" s="59"/>
      <c r="BIB282" s="59"/>
      <c r="BIC282" s="59"/>
      <c r="BID282" s="59"/>
      <c r="BIE282" s="59"/>
      <c r="BIF282" s="59"/>
      <c r="BIG282" s="59"/>
      <c r="BIH282" s="59"/>
      <c r="BII282" s="59"/>
      <c r="BIJ282" s="59"/>
      <c r="BIK282" s="59"/>
      <c r="BIL282" s="59"/>
      <c r="BIM282" s="59"/>
      <c r="BIN282" s="59"/>
      <c r="BIO282" s="59"/>
      <c r="BIP282" s="59"/>
      <c r="BIQ282" s="59"/>
      <c r="BIR282" s="59"/>
      <c r="BIS282" s="59"/>
      <c r="BIT282" s="59"/>
      <c r="BIU282" s="59"/>
      <c r="BIV282" s="59"/>
      <c r="BIW282" s="59"/>
      <c r="BIX282" s="59"/>
      <c r="BIY282" s="59"/>
      <c r="BIZ282" s="59"/>
      <c r="BJA282" s="59"/>
      <c r="BJB282" s="59"/>
      <c r="BJC282" s="59"/>
      <c r="BJD282" s="59"/>
      <c r="BJE282" s="59"/>
      <c r="BJF282" s="59"/>
      <c r="BJG282" s="59"/>
      <c r="BJH282" s="59"/>
      <c r="BJI282" s="59"/>
      <c r="BJJ282" s="59"/>
      <c r="BJK282" s="59"/>
      <c r="BJL282" s="59"/>
      <c r="BJM282" s="59"/>
      <c r="BJN282" s="59"/>
      <c r="BJO282" s="59"/>
      <c r="BJP282" s="59"/>
      <c r="BJQ282" s="59"/>
      <c r="BJR282" s="59"/>
      <c r="BJS282" s="59"/>
      <c r="BJT282" s="59"/>
      <c r="BJU282" s="59"/>
      <c r="BJV282" s="59"/>
      <c r="BJW282" s="59"/>
      <c r="BJX282" s="59"/>
      <c r="BJY282" s="59"/>
      <c r="BJZ282" s="59"/>
      <c r="BKA282" s="59"/>
      <c r="BKB282" s="59"/>
      <c r="BKC282" s="59"/>
      <c r="BKD282" s="59"/>
      <c r="BKE282" s="59"/>
      <c r="BKF282" s="59"/>
      <c r="BKG282" s="59"/>
      <c r="BKH282" s="59"/>
      <c r="BKI282" s="59"/>
      <c r="BKJ282" s="59"/>
      <c r="BKK282" s="59"/>
      <c r="BKL282" s="59"/>
      <c r="BKM282" s="59"/>
      <c r="BKN282" s="59"/>
      <c r="BKO282" s="59"/>
      <c r="BKP282" s="59"/>
      <c r="BKQ282" s="59"/>
      <c r="BKR282" s="59"/>
      <c r="BKS282" s="59"/>
      <c r="BKT282" s="59"/>
      <c r="BKU282" s="59"/>
      <c r="BKV282" s="59"/>
      <c r="BKW282" s="59"/>
      <c r="BKX282" s="59"/>
      <c r="BKY282" s="59"/>
      <c r="BKZ282" s="59"/>
      <c r="BLA282" s="59"/>
      <c r="BLB282" s="59"/>
      <c r="BLC282" s="59"/>
      <c r="BLD282" s="59"/>
      <c r="BLE282" s="59"/>
      <c r="BLF282" s="59"/>
      <c r="BLG282" s="59"/>
      <c r="BLH282" s="59"/>
      <c r="BLI282" s="59"/>
      <c r="BLJ282" s="59"/>
      <c r="BLK282" s="59"/>
      <c r="BLL282" s="59"/>
      <c r="BLM282" s="59"/>
      <c r="BLN282" s="59"/>
      <c r="BLO282" s="59"/>
      <c r="BLP282" s="59"/>
      <c r="BLQ282" s="59"/>
      <c r="BLR282" s="59"/>
      <c r="BLS282" s="59"/>
      <c r="BLT282" s="59"/>
      <c r="BLU282" s="59"/>
      <c r="BLV282" s="59"/>
      <c r="BLW282" s="59"/>
      <c r="BLX282" s="59"/>
      <c r="BLY282" s="59"/>
      <c r="BLZ282" s="59"/>
      <c r="BMA282" s="59"/>
      <c r="BMB282" s="59"/>
      <c r="BMC282" s="59"/>
      <c r="BMD282" s="59"/>
      <c r="BME282" s="59"/>
      <c r="BMF282" s="59"/>
      <c r="BMG282" s="59"/>
      <c r="BMH282" s="59"/>
      <c r="BMI282" s="59"/>
      <c r="BMJ282" s="59"/>
      <c r="BMK282" s="59"/>
      <c r="BML282" s="59"/>
      <c r="BMM282" s="59"/>
      <c r="BMN282" s="59"/>
      <c r="BMO282" s="59"/>
      <c r="BMP282" s="59"/>
      <c r="BMQ282" s="59"/>
      <c r="BMR282" s="59"/>
      <c r="BMS282" s="59"/>
      <c r="BMT282" s="59"/>
      <c r="BMU282" s="59"/>
      <c r="BMV282" s="59"/>
      <c r="BMW282" s="59"/>
      <c r="BMX282" s="59"/>
      <c r="BMY282" s="59"/>
      <c r="BMZ282" s="59"/>
      <c r="BNA282" s="59"/>
      <c r="BNB282" s="59"/>
      <c r="BNC282" s="59"/>
      <c r="BND282" s="59"/>
      <c r="BNE282" s="59"/>
      <c r="BNF282" s="59"/>
      <c r="BNG282" s="59"/>
      <c r="BNH282" s="59"/>
      <c r="BNI282" s="59"/>
      <c r="BNJ282" s="59"/>
      <c r="BNK282" s="59"/>
      <c r="BNL282" s="59"/>
      <c r="BNM282" s="59"/>
      <c r="BNN282" s="59"/>
      <c r="BNO282" s="59"/>
      <c r="BNP282" s="59"/>
      <c r="BNQ282" s="59"/>
      <c r="BNR282" s="59"/>
      <c r="BNS282" s="59"/>
      <c r="BNT282" s="59"/>
      <c r="BNU282" s="59"/>
      <c r="BNV282" s="59"/>
      <c r="BNW282" s="59"/>
      <c r="BNX282" s="59"/>
      <c r="BNY282" s="59"/>
      <c r="BNZ282" s="59"/>
      <c r="BOA282" s="59"/>
      <c r="BOB282" s="59"/>
      <c r="BOC282" s="59"/>
      <c r="BOD282" s="59"/>
      <c r="BOE282" s="59"/>
      <c r="BOF282" s="59"/>
      <c r="BOG282" s="59"/>
      <c r="BOH282" s="59"/>
      <c r="BOI282" s="59"/>
      <c r="BOJ282" s="59"/>
      <c r="BOK282" s="59"/>
      <c r="BOL282" s="59"/>
      <c r="BOM282" s="59"/>
      <c r="BON282" s="59"/>
      <c r="BOO282" s="59"/>
      <c r="BOP282" s="59"/>
      <c r="BOQ282" s="59"/>
      <c r="BOR282" s="59"/>
      <c r="BOS282" s="59"/>
      <c r="BOT282" s="59"/>
      <c r="BOU282" s="59"/>
      <c r="BOV282" s="59"/>
      <c r="BOW282" s="59"/>
      <c r="BOX282" s="59"/>
      <c r="BOY282" s="59"/>
      <c r="BOZ282" s="59"/>
      <c r="BPA282" s="59"/>
      <c r="BPB282" s="59"/>
      <c r="BPC282" s="59"/>
      <c r="BPD282" s="59"/>
      <c r="BPE282" s="59"/>
      <c r="BPF282" s="59"/>
      <c r="BPG282" s="59"/>
      <c r="BPH282" s="59"/>
      <c r="BPI282" s="59"/>
      <c r="BPJ282" s="59"/>
      <c r="BPK282" s="59"/>
      <c r="BPL282" s="59"/>
      <c r="BPM282" s="59"/>
      <c r="BPN282" s="59"/>
      <c r="BPO282" s="59"/>
      <c r="BPP282" s="59"/>
      <c r="BPQ282" s="59"/>
      <c r="BPR282" s="59"/>
      <c r="BPS282" s="59"/>
      <c r="BPT282" s="59"/>
      <c r="BPU282" s="59"/>
      <c r="BPV282" s="59"/>
      <c r="BPW282" s="59"/>
      <c r="BPX282" s="59"/>
      <c r="BPY282" s="59"/>
      <c r="BPZ282" s="59"/>
      <c r="BQA282" s="59"/>
      <c r="BQB282" s="59"/>
      <c r="BQC282" s="59"/>
      <c r="BQD282" s="59"/>
      <c r="BQE282" s="59"/>
      <c r="BQF282" s="59"/>
      <c r="BQG282" s="59"/>
      <c r="BQH282" s="59"/>
      <c r="BQI282" s="59"/>
      <c r="BQJ282" s="59"/>
      <c r="BQK282" s="59"/>
      <c r="BQL282" s="59"/>
      <c r="BQM282" s="59"/>
      <c r="BQN282" s="59"/>
      <c r="BQO282" s="59"/>
      <c r="BQP282" s="59"/>
      <c r="BQQ282" s="59"/>
      <c r="BQR282" s="59"/>
      <c r="BQS282" s="59"/>
      <c r="BQT282" s="59"/>
      <c r="BQU282" s="59"/>
      <c r="BQV282" s="59"/>
      <c r="BQW282" s="59"/>
      <c r="BQX282" s="59"/>
      <c r="BQY282" s="59"/>
      <c r="BQZ282" s="59"/>
      <c r="BRA282" s="59"/>
      <c r="BRB282" s="59"/>
      <c r="BRC282" s="59"/>
      <c r="BRD282" s="59"/>
      <c r="BRE282" s="59"/>
      <c r="BRF282" s="59"/>
      <c r="BRG282" s="59"/>
      <c r="BRH282" s="59"/>
      <c r="BRI282" s="59"/>
      <c r="BRJ282" s="59"/>
      <c r="BRK282" s="59"/>
      <c r="BRL282" s="59"/>
      <c r="BRM282" s="59"/>
      <c r="BRN282" s="59"/>
      <c r="BRO282" s="59"/>
      <c r="BRP282" s="59"/>
      <c r="BRQ282" s="59"/>
      <c r="BRR282" s="59"/>
      <c r="BRS282" s="59"/>
      <c r="BRT282" s="59"/>
      <c r="BRU282" s="59"/>
      <c r="BRV282" s="59"/>
      <c r="BRW282" s="59"/>
      <c r="BRX282" s="59"/>
      <c r="BRY282" s="59"/>
      <c r="BRZ282" s="59"/>
      <c r="BSA282" s="59"/>
      <c r="BSB282" s="59"/>
      <c r="BSC282" s="59"/>
      <c r="BSD282" s="59"/>
      <c r="BSE282" s="59"/>
      <c r="BSF282" s="59"/>
      <c r="BSG282" s="59"/>
      <c r="BSH282" s="59"/>
      <c r="BSI282" s="59"/>
      <c r="BSJ282" s="59"/>
      <c r="BSK282" s="59"/>
      <c r="BSL282" s="59"/>
      <c r="BSM282" s="59"/>
      <c r="BSN282" s="59"/>
      <c r="BSO282" s="59"/>
      <c r="BSP282" s="59"/>
      <c r="BSQ282" s="59"/>
      <c r="BSR282" s="59"/>
      <c r="BSS282" s="59"/>
      <c r="BST282" s="59"/>
      <c r="BSU282" s="59"/>
      <c r="BSV282" s="59"/>
      <c r="BSW282" s="59"/>
      <c r="BSX282" s="59"/>
      <c r="BSY282" s="59"/>
      <c r="BSZ282" s="59"/>
      <c r="BTA282" s="59"/>
      <c r="BTB282" s="59"/>
      <c r="BTC282" s="59"/>
      <c r="BTD282" s="59"/>
      <c r="BTE282" s="59"/>
      <c r="BTF282" s="59"/>
      <c r="BTG282" s="59"/>
      <c r="BTH282" s="59"/>
      <c r="BTI282" s="59"/>
      <c r="BTJ282" s="59"/>
      <c r="BTK282" s="59"/>
      <c r="BTL282" s="59"/>
      <c r="BTM282" s="59"/>
      <c r="BTN282" s="59"/>
      <c r="BTO282" s="59"/>
      <c r="BTP282" s="59"/>
      <c r="BTQ282" s="59"/>
      <c r="BTR282" s="59"/>
      <c r="BTS282" s="59"/>
      <c r="BTT282" s="59"/>
      <c r="BTU282" s="59"/>
      <c r="BTV282" s="59"/>
      <c r="BTW282" s="59"/>
      <c r="BTX282" s="59"/>
      <c r="BTY282" s="59"/>
      <c r="BTZ282" s="59"/>
      <c r="BUA282" s="59"/>
      <c r="BUB282" s="59"/>
      <c r="BUC282" s="59"/>
      <c r="BUD282" s="59"/>
      <c r="BUE282" s="59"/>
      <c r="BUF282" s="59"/>
      <c r="BUG282" s="59"/>
      <c r="BUH282" s="59"/>
      <c r="BUI282" s="59"/>
      <c r="BUJ282" s="59"/>
      <c r="BUK282" s="59"/>
      <c r="BUL282" s="59"/>
      <c r="BUM282" s="59"/>
      <c r="BUN282" s="59"/>
      <c r="BUO282" s="59"/>
      <c r="BUP282" s="59"/>
      <c r="BUQ282" s="59"/>
      <c r="BUR282" s="59"/>
      <c r="BUS282" s="59"/>
      <c r="BUT282" s="59"/>
      <c r="BUU282" s="59"/>
      <c r="BUV282" s="59"/>
      <c r="BUW282" s="59"/>
      <c r="BUX282" s="59"/>
      <c r="BUY282" s="59"/>
      <c r="BUZ282" s="59"/>
      <c r="BVA282" s="59"/>
      <c r="BVB282" s="59"/>
      <c r="BVC282" s="59"/>
      <c r="BVD282" s="59"/>
      <c r="BVE282" s="59"/>
      <c r="BVF282" s="59"/>
      <c r="BVG282" s="59"/>
      <c r="BVH282" s="59"/>
      <c r="BVI282" s="59"/>
      <c r="BVJ282" s="59"/>
      <c r="BVK282" s="59"/>
      <c r="BVL282" s="59"/>
      <c r="BVM282" s="59"/>
      <c r="BVN282" s="59"/>
      <c r="BVO282" s="59"/>
      <c r="BVP282" s="59"/>
      <c r="BVQ282" s="59"/>
      <c r="BVR282" s="59"/>
      <c r="BVS282" s="59"/>
      <c r="BVT282" s="59"/>
      <c r="BVU282" s="59"/>
      <c r="BVV282" s="59"/>
      <c r="BVW282" s="59"/>
      <c r="BVX282" s="59"/>
      <c r="BVY282" s="59"/>
      <c r="BVZ282" s="59"/>
      <c r="BWA282" s="59"/>
      <c r="BWB282" s="59"/>
      <c r="BWC282" s="59"/>
      <c r="BWD282" s="59"/>
      <c r="BWE282" s="59"/>
      <c r="BWF282" s="59"/>
      <c r="BWG282" s="59"/>
      <c r="BWH282" s="59"/>
      <c r="BWI282" s="59"/>
      <c r="BWJ282" s="59"/>
      <c r="BWK282" s="59"/>
      <c r="BWL282" s="59"/>
      <c r="BWM282" s="59"/>
      <c r="BWN282" s="59"/>
      <c r="BWO282" s="59"/>
      <c r="BWP282" s="59"/>
      <c r="BWQ282" s="59"/>
      <c r="BWR282" s="59"/>
      <c r="BWS282" s="59"/>
      <c r="BWT282" s="59"/>
      <c r="BWU282" s="59"/>
      <c r="BWV282" s="59"/>
      <c r="BWW282" s="59"/>
      <c r="BWX282" s="59"/>
      <c r="BWY282" s="59"/>
      <c r="BWZ282" s="59"/>
      <c r="BXA282" s="59"/>
      <c r="BXB282" s="59"/>
      <c r="BXC282" s="59"/>
      <c r="BXD282" s="59"/>
      <c r="BXE282" s="59"/>
      <c r="BXF282" s="59"/>
      <c r="BXG282" s="59"/>
      <c r="BXH282" s="59"/>
      <c r="BXI282" s="59"/>
      <c r="BXJ282" s="59"/>
      <c r="BXK282" s="59"/>
      <c r="BXL282" s="59"/>
      <c r="BXM282" s="59"/>
      <c r="BXN282" s="59"/>
      <c r="BXO282" s="59"/>
      <c r="BXP282" s="59"/>
      <c r="BXQ282" s="59"/>
      <c r="BXR282" s="59"/>
      <c r="BXS282" s="59"/>
      <c r="BXT282" s="59"/>
      <c r="BXU282" s="59"/>
      <c r="BXV282" s="59"/>
      <c r="BXW282" s="59"/>
      <c r="BXX282" s="59"/>
      <c r="BXY282" s="59"/>
      <c r="BXZ282" s="59"/>
      <c r="BYA282" s="59"/>
      <c r="BYB282" s="59"/>
      <c r="BYC282" s="59"/>
      <c r="BYD282" s="59"/>
      <c r="BYE282" s="59"/>
      <c r="BYF282" s="59"/>
      <c r="BYG282" s="59"/>
      <c r="BYH282" s="59"/>
      <c r="BYI282" s="59"/>
      <c r="BYJ282" s="59"/>
      <c r="BYK282" s="59"/>
      <c r="BYL282" s="59"/>
      <c r="BYM282" s="59"/>
      <c r="BYN282" s="59"/>
      <c r="BYO282" s="59"/>
      <c r="BYP282" s="59"/>
      <c r="BYQ282" s="59"/>
      <c r="BYR282" s="59"/>
      <c r="BYS282" s="59"/>
      <c r="BYT282" s="59"/>
      <c r="BYU282" s="59"/>
      <c r="BYV282" s="59"/>
      <c r="BYW282" s="59"/>
      <c r="BYX282" s="59"/>
      <c r="BYY282" s="59"/>
      <c r="BYZ282" s="59"/>
      <c r="BZA282" s="59"/>
      <c r="BZB282" s="59"/>
      <c r="BZC282" s="59"/>
      <c r="BZD282" s="59"/>
      <c r="BZE282" s="59"/>
      <c r="BZF282" s="59"/>
      <c r="BZG282" s="59"/>
      <c r="BZH282" s="59"/>
      <c r="BZI282" s="59"/>
      <c r="BZJ282" s="59"/>
      <c r="BZK282" s="59"/>
      <c r="BZL282" s="59"/>
      <c r="BZM282" s="59"/>
      <c r="BZN282" s="59"/>
      <c r="BZO282" s="59"/>
      <c r="BZP282" s="59"/>
      <c r="BZQ282" s="59"/>
      <c r="BZR282" s="59"/>
      <c r="BZS282" s="59"/>
      <c r="BZT282" s="59"/>
      <c r="BZU282" s="59"/>
      <c r="BZV282" s="59"/>
      <c r="BZW282" s="59"/>
      <c r="BZX282" s="59"/>
      <c r="BZY282" s="59"/>
      <c r="BZZ282" s="59"/>
      <c r="CAA282" s="59"/>
      <c r="CAB282" s="59"/>
      <c r="CAC282" s="59"/>
      <c r="CAD282" s="59"/>
      <c r="CAE282" s="59"/>
      <c r="CAF282" s="59"/>
      <c r="CAG282" s="59"/>
      <c r="CAH282" s="59"/>
      <c r="CAI282" s="59"/>
      <c r="CAJ282" s="59"/>
      <c r="CAK282" s="59"/>
      <c r="CAL282" s="59"/>
      <c r="CAM282" s="59"/>
      <c r="CAN282" s="59"/>
      <c r="CAO282" s="59"/>
      <c r="CAP282" s="59"/>
      <c r="CAQ282" s="59"/>
      <c r="CAR282" s="59"/>
      <c r="CAS282" s="59"/>
      <c r="CAT282" s="59"/>
      <c r="CAU282" s="59"/>
      <c r="CAV282" s="59"/>
      <c r="CAW282" s="59"/>
      <c r="CAX282" s="59"/>
      <c r="CAY282" s="59"/>
      <c r="CAZ282" s="59"/>
      <c r="CBA282" s="59"/>
      <c r="CBB282" s="59"/>
      <c r="CBC282" s="59"/>
      <c r="CBD282" s="59"/>
      <c r="CBE282" s="59"/>
      <c r="CBF282" s="59"/>
      <c r="CBG282" s="59"/>
      <c r="CBH282" s="59"/>
      <c r="CBI282" s="59"/>
      <c r="CBJ282" s="59"/>
      <c r="CBK282" s="59"/>
      <c r="CBL282" s="59"/>
      <c r="CBM282" s="59"/>
      <c r="CBN282" s="59"/>
      <c r="CBO282" s="59"/>
      <c r="CBP282" s="59"/>
      <c r="CBQ282" s="59"/>
      <c r="CBR282" s="59"/>
      <c r="CBS282" s="59"/>
      <c r="CBT282" s="59"/>
      <c r="CBU282" s="59"/>
      <c r="CBV282" s="59"/>
      <c r="CBW282" s="59"/>
      <c r="CBX282" s="59"/>
      <c r="CBY282" s="59"/>
      <c r="CBZ282" s="59"/>
      <c r="CCA282" s="59"/>
      <c r="CCB282" s="59"/>
      <c r="CCC282" s="59"/>
      <c r="CCD282" s="59"/>
      <c r="CCE282" s="59"/>
      <c r="CCF282" s="59"/>
      <c r="CCG282" s="59"/>
      <c r="CCH282" s="59"/>
      <c r="CCI282" s="59"/>
      <c r="CCJ282" s="59"/>
      <c r="CCK282" s="59"/>
      <c r="CCL282" s="59"/>
      <c r="CCM282" s="59"/>
      <c r="CCN282" s="59"/>
      <c r="CCO282" s="59"/>
      <c r="CCP282" s="59"/>
      <c r="CCQ282" s="59"/>
      <c r="CCR282" s="59"/>
      <c r="CCS282" s="59"/>
      <c r="CCT282" s="59"/>
      <c r="CCU282" s="59"/>
      <c r="CCV282" s="59"/>
      <c r="CCW282" s="59"/>
      <c r="CCX282" s="59"/>
      <c r="CCY282" s="59"/>
      <c r="CCZ282" s="59"/>
      <c r="CDA282" s="59"/>
      <c r="CDB282" s="59"/>
      <c r="CDC282" s="59"/>
      <c r="CDD282" s="59"/>
      <c r="CDE282" s="59"/>
      <c r="CDF282" s="59"/>
      <c r="CDG282" s="59"/>
      <c r="CDH282" s="59"/>
      <c r="CDI282" s="59"/>
      <c r="CDJ282" s="59"/>
      <c r="CDK282" s="59"/>
      <c r="CDL282" s="59"/>
      <c r="CDM282" s="59"/>
      <c r="CDN282" s="59"/>
      <c r="CDO282" s="59"/>
      <c r="CDP282" s="59"/>
      <c r="CDQ282" s="59"/>
      <c r="CDR282" s="59"/>
      <c r="CDS282" s="59"/>
      <c r="CDT282" s="59"/>
      <c r="CDU282" s="59"/>
      <c r="CDV282" s="59"/>
      <c r="CDW282" s="59"/>
      <c r="CDX282" s="59"/>
      <c r="CDY282" s="59"/>
      <c r="CDZ282" s="59"/>
      <c r="CEA282" s="59"/>
      <c r="CEB282" s="59"/>
      <c r="CEC282" s="59"/>
      <c r="CED282" s="59"/>
      <c r="CEE282" s="59"/>
      <c r="CEF282" s="59"/>
      <c r="CEG282" s="59"/>
      <c r="CEH282" s="59"/>
      <c r="CEI282" s="59"/>
      <c r="CEJ282" s="59"/>
      <c r="CEK282" s="59"/>
      <c r="CEL282" s="59"/>
      <c r="CEM282" s="59"/>
      <c r="CEN282" s="59"/>
      <c r="CEO282" s="59"/>
      <c r="CEP282" s="59"/>
      <c r="CEQ282" s="59"/>
      <c r="CER282" s="59"/>
      <c r="CES282" s="59"/>
      <c r="CET282" s="59"/>
      <c r="CEU282" s="59"/>
      <c r="CEV282" s="59"/>
      <c r="CEW282" s="59"/>
      <c r="CEX282" s="59"/>
      <c r="CEY282" s="59"/>
      <c r="CEZ282" s="59"/>
      <c r="CFA282" s="59"/>
      <c r="CFB282" s="59"/>
      <c r="CFC282" s="59"/>
      <c r="CFD282" s="59"/>
      <c r="CFE282" s="59"/>
      <c r="CFF282" s="59"/>
      <c r="CFG282" s="59"/>
      <c r="CFH282" s="59"/>
      <c r="CFI282" s="59"/>
      <c r="CFJ282" s="59"/>
      <c r="CFK282" s="59"/>
      <c r="CFL282" s="59"/>
      <c r="CFM282" s="59"/>
      <c r="CFN282" s="59"/>
      <c r="CFO282" s="59"/>
      <c r="CFP282" s="59"/>
      <c r="CFQ282" s="59"/>
      <c r="CFR282" s="59"/>
      <c r="CFS282" s="59"/>
      <c r="CFT282" s="59"/>
      <c r="CFU282" s="59"/>
      <c r="CFV282" s="59"/>
      <c r="CFW282" s="59"/>
      <c r="CFX282" s="59"/>
      <c r="CFY282" s="59"/>
      <c r="CFZ282" s="59"/>
      <c r="CGA282" s="59"/>
      <c r="CGB282" s="59"/>
      <c r="CGC282" s="59"/>
      <c r="CGD282" s="59"/>
      <c r="CGE282" s="59"/>
      <c r="CGF282" s="59"/>
      <c r="CGG282" s="59"/>
      <c r="CGH282" s="59"/>
      <c r="CGI282" s="59"/>
      <c r="CGJ282" s="59"/>
      <c r="CGK282" s="59"/>
      <c r="CGL282" s="59"/>
      <c r="CGM282" s="59"/>
      <c r="CGN282" s="59"/>
      <c r="CGO282" s="59"/>
      <c r="CGP282" s="59"/>
      <c r="CGQ282" s="59"/>
      <c r="CGR282" s="59"/>
      <c r="CGS282" s="59"/>
      <c r="CGT282" s="59"/>
      <c r="CGU282" s="59"/>
      <c r="CGV282" s="59"/>
      <c r="CGW282" s="59"/>
      <c r="CGX282" s="59"/>
      <c r="CGY282" s="59"/>
      <c r="CGZ282" s="59"/>
      <c r="CHA282" s="59"/>
      <c r="CHB282" s="59"/>
      <c r="CHC282" s="59"/>
      <c r="CHD282" s="59"/>
      <c r="CHE282" s="59"/>
      <c r="CHF282" s="59"/>
      <c r="CHG282" s="59"/>
      <c r="CHH282" s="59"/>
      <c r="CHI282" s="59"/>
      <c r="CHJ282" s="59"/>
      <c r="CHK282" s="59"/>
      <c r="CHL282" s="59"/>
      <c r="CHM282" s="59"/>
      <c r="CHN282" s="59"/>
      <c r="CHO282" s="59"/>
      <c r="CHP282" s="59"/>
      <c r="CHQ282" s="59"/>
      <c r="CHR282" s="59"/>
      <c r="CHS282" s="59"/>
      <c r="CHT282" s="59"/>
      <c r="CHU282" s="59"/>
      <c r="CHV282" s="59"/>
      <c r="CHW282" s="59"/>
      <c r="CHX282" s="59"/>
      <c r="CHY282" s="59"/>
      <c r="CHZ282" s="59"/>
      <c r="CIA282" s="59"/>
      <c r="CIB282" s="59"/>
      <c r="CIC282" s="59"/>
      <c r="CID282" s="59"/>
      <c r="CIE282" s="59"/>
      <c r="CIF282" s="59"/>
      <c r="CIG282" s="59"/>
      <c r="CIH282" s="59"/>
      <c r="CII282" s="59"/>
      <c r="CIJ282" s="59"/>
      <c r="CIK282" s="59"/>
      <c r="CIL282" s="59"/>
      <c r="CIM282" s="59"/>
      <c r="CIN282" s="59"/>
      <c r="CIO282" s="59"/>
      <c r="CIP282" s="59"/>
      <c r="CIQ282" s="59"/>
      <c r="CIR282" s="59"/>
      <c r="CIS282" s="59"/>
      <c r="CIT282" s="59"/>
      <c r="CIU282" s="59"/>
      <c r="CIV282" s="59"/>
      <c r="CIW282" s="59"/>
      <c r="CIX282" s="59"/>
      <c r="CIY282" s="59"/>
      <c r="CIZ282" s="59"/>
      <c r="CJA282" s="59"/>
      <c r="CJB282" s="59"/>
      <c r="CJC282" s="59"/>
      <c r="CJD282" s="59"/>
      <c r="CJE282" s="59"/>
      <c r="CJF282" s="59"/>
      <c r="CJG282" s="59"/>
      <c r="CJH282" s="59"/>
      <c r="CJI282" s="59"/>
      <c r="CJJ282" s="59"/>
      <c r="CJK282" s="59"/>
      <c r="CJL282" s="59"/>
      <c r="CJM282" s="59"/>
      <c r="CJN282" s="59"/>
      <c r="CJO282" s="59"/>
      <c r="CJP282" s="59"/>
      <c r="CJQ282" s="59"/>
      <c r="CJR282" s="59"/>
      <c r="CJS282" s="59"/>
      <c r="CJT282" s="59"/>
      <c r="CJU282" s="59"/>
      <c r="CJV282" s="59"/>
      <c r="CJW282" s="59"/>
      <c r="CJX282" s="59"/>
      <c r="CJY282" s="59"/>
      <c r="CJZ282" s="59"/>
      <c r="CKA282" s="59"/>
      <c r="CKB282" s="59"/>
      <c r="CKC282" s="59"/>
      <c r="CKD282" s="59"/>
      <c r="CKE282" s="59"/>
      <c r="CKF282" s="59"/>
      <c r="CKG282" s="59"/>
      <c r="CKH282" s="59"/>
      <c r="CKI282" s="59"/>
      <c r="CKJ282" s="59"/>
      <c r="CKK282" s="59"/>
      <c r="CKL282" s="59"/>
      <c r="CKM282" s="59"/>
      <c r="CKN282" s="59"/>
      <c r="CKO282" s="59"/>
      <c r="CKP282" s="59"/>
      <c r="CKQ282" s="59"/>
      <c r="CKR282" s="59"/>
      <c r="CKS282" s="59"/>
      <c r="CKT282" s="59"/>
      <c r="CKU282" s="59"/>
      <c r="CKV282" s="59"/>
      <c r="CKW282" s="59"/>
      <c r="CKX282" s="59"/>
      <c r="CKY282" s="59"/>
      <c r="CKZ282" s="59"/>
      <c r="CLA282" s="59"/>
      <c r="CLB282" s="59"/>
      <c r="CLC282" s="59"/>
      <c r="CLD282" s="59"/>
      <c r="CLE282" s="59"/>
      <c r="CLF282" s="59"/>
      <c r="CLG282" s="59"/>
      <c r="CLH282" s="59"/>
      <c r="CLI282" s="59"/>
      <c r="CLJ282" s="59"/>
      <c r="CLK282" s="59"/>
      <c r="CLL282" s="59"/>
      <c r="CLM282" s="59"/>
      <c r="CLN282" s="59"/>
      <c r="CLO282" s="59"/>
      <c r="CLP282" s="59"/>
      <c r="CLQ282" s="59"/>
      <c r="CLR282" s="59"/>
      <c r="CLS282" s="59"/>
      <c r="CLT282" s="59"/>
      <c r="CLU282" s="59"/>
      <c r="CLV282" s="59"/>
      <c r="CLW282" s="59"/>
      <c r="CLX282" s="59"/>
      <c r="CLY282" s="59"/>
      <c r="CLZ282" s="59"/>
      <c r="CMA282" s="59"/>
      <c r="CMB282" s="59"/>
      <c r="CMC282" s="59"/>
      <c r="CMD282" s="59"/>
      <c r="CME282" s="59"/>
      <c r="CMF282" s="59"/>
      <c r="CMG282" s="59"/>
      <c r="CMH282" s="59"/>
      <c r="CMI282" s="59"/>
      <c r="CMJ282" s="59"/>
      <c r="CMK282" s="59"/>
      <c r="CML282" s="59"/>
      <c r="CMM282" s="59"/>
      <c r="CMN282" s="59"/>
      <c r="CMO282" s="59"/>
      <c r="CMP282" s="59"/>
      <c r="CMQ282" s="59"/>
      <c r="CMR282" s="59"/>
      <c r="CMS282" s="59"/>
      <c r="CMT282" s="59"/>
      <c r="CMU282" s="59"/>
      <c r="CMV282" s="59"/>
      <c r="CMW282" s="59"/>
      <c r="CMX282" s="59"/>
      <c r="CMY282" s="59"/>
      <c r="CMZ282" s="59"/>
      <c r="CNA282" s="59"/>
      <c r="CNB282" s="59"/>
      <c r="CNC282" s="59"/>
      <c r="CND282" s="59"/>
      <c r="CNE282" s="59"/>
      <c r="CNF282" s="59"/>
      <c r="CNG282" s="59"/>
      <c r="CNH282" s="59"/>
      <c r="CNI282" s="59"/>
      <c r="CNJ282" s="59"/>
      <c r="CNK282" s="59"/>
      <c r="CNL282" s="59"/>
      <c r="CNM282" s="59"/>
      <c r="CNN282" s="59"/>
      <c r="CNO282" s="59"/>
      <c r="CNP282" s="59"/>
      <c r="CNQ282" s="59"/>
      <c r="CNR282" s="59"/>
      <c r="CNS282" s="59"/>
      <c r="CNT282" s="59"/>
      <c r="CNU282" s="59"/>
      <c r="CNV282" s="59"/>
      <c r="CNW282" s="59"/>
      <c r="CNX282" s="59"/>
      <c r="CNY282" s="59"/>
      <c r="CNZ282" s="59"/>
      <c r="COA282" s="59"/>
      <c r="COB282" s="59"/>
      <c r="COC282" s="59"/>
      <c r="COD282" s="59"/>
      <c r="COE282" s="59"/>
      <c r="COF282" s="59"/>
      <c r="COG282" s="59"/>
      <c r="COH282" s="59"/>
      <c r="COI282" s="59"/>
      <c r="COJ282" s="59"/>
      <c r="COK282" s="59"/>
      <c r="COL282" s="59"/>
      <c r="COM282" s="59"/>
      <c r="CON282" s="59"/>
      <c r="COO282" s="59"/>
      <c r="COP282" s="59"/>
      <c r="COQ282" s="59"/>
      <c r="COR282" s="59"/>
      <c r="COS282" s="59"/>
      <c r="COT282" s="59"/>
      <c r="COU282" s="59"/>
      <c r="COV282" s="59"/>
      <c r="COW282" s="59"/>
      <c r="COX282" s="59"/>
      <c r="COY282" s="59"/>
      <c r="COZ282" s="59"/>
      <c r="CPA282" s="59"/>
      <c r="CPB282" s="59"/>
      <c r="CPC282" s="59"/>
      <c r="CPD282" s="59"/>
      <c r="CPE282" s="59"/>
      <c r="CPF282" s="59"/>
      <c r="CPG282" s="59"/>
      <c r="CPH282" s="59"/>
      <c r="CPI282" s="59"/>
      <c r="CPJ282" s="59"/>
      <c r="CPK282" s="59"/>
      <c r="CPL282" s="59"/>
      <c r="CPM282" s="59"/>
      <c r="CPN282" s="59"/>
      <c r="CPO282" s="59"/>
      <c r="CPP282" s="59"/>
      <c r="CPQ282" s="59"/>
      <c r="CPR282" s="59"/>
      <c r="CPS282" s="59"/>
      <c r="CPT282" s="59"/>
      <c r="CPU282" s="59"/>
      <c r="CPV282" s="59"/>
      <c r="CPW282" s="59"/>
      <c r="CPX282" s="59"/>
      <c r="CPY282" s="59"/>
      <c r="CPZ282" s="59"/>
      <c r="CQA282" s="59"/>
      <c r="CQB282" s="59"/>
      <c r="CQC282" s="59"/>
      <c r="CQD282" s="59"/>
      <c r="CQE282" s="59"/>
      <c r="CQF282" s="59"/>
      <c r="CQG282" s="59"/>
      <c r="CQH282" s="59"/>
      <c r="CQI282" s="59"/>
      <c r="CQJ282" s="59"/>
      <c r="CQK282" s="59"/>
      <c r="CQL282" s="59"/>
      <c r="CQM282" s="59"/>
      <c r="CQN282" s="59"/>
      <c r="CQO282" s="59"/>
      <c r="CQP282" s="59"/>
      <c r="CQQ282" s="59"/>
      <c r="CQR282" s="59"/>
      <c r="CQS282" s="59"/>
      <c r="CQT282" s="59"/>
      <c r="CQU282" s="59"/>
      <c r="CQV282" s="59"/>
      <c r="CQW282" s="59"/>
      <c r="CQX282" s="59"/>
      <c r="CQY282" s="59"/>
      <c r="CQZ282" s="59"/>
      <c r="CRA282" s="59"/>
      <c r="CRB282" s="59"/>
      <c r="CRC282" s="59"/>
      <c r="CRD282" s="59"/>
      <c r="CRE282" s="59"/>
      <c r="CRF282" s="59"/>
      <c r="CRG282" s="59"/>
      <c r="CRH282" s="59"/>
      <c r="CRI282" s="59"/>
      <c r="CRJ282" s="59"/>
      <c r="CRK282" s="59"/>
      <c r="CRL282" s="59"/>
      <c r="CRM282" s="59"/>
      <c r="CRN282" s="59"/>
      <c r="CRO282" s="59"/>
      <c r="CRP282" s="59"/>
      <c r="CRQ282" s="59"/>
      <c r="CRR282" s="59"/>
      <c r="CRS282" s="59"/>
      <c r="CRT282" s="59"/>
      <c r="CRU282" s="59"/>
      <c r="CRV282" s="59"/>
      <c r="CRW282" s="59"/>
      <c r="CRX282" s="59"/>
      <c r="CRY282" s="59"/>
      <c r="CRZ282" s="59"/>
      <c r="CSA282" s="59"/>
      <c r="CSB282" s="59"/>
      <c r="CSC282" s="59"/>
      <c r="CSD282" s="59"/>
      <c r="CSE282" s="59"/>
      <c r="CSF282" s="59"/>
      <c r="CSG282" s="59"/>
      <c r="CSH282" s="59"/>
      <c r="CSI282" s="59"/>
      <c r="CSJ282" s="59"/>
      <c r="CSK282" s="59"/>
      <c r="CSL282" s="59"/>
      <c r="CSM282" s="59"/>
      <c r="CSN282" s="59"/>
      <c r="CSO282" s="59"/>
      <c r="CSP282" s="59"/>
      <c r="CSQ282" s="59"/>
      <c r="CSR282" s="59"/>
      <c r="CSS282" s="59"/>
      <c r="CST282" s="59"/>
      <c r="CSU282" s="59"/>
      <c r="CSV282" s="59"/>
      <c r="CSW282" s="59"/>
      <c r="CSX282" s="59"/>
      <c r="CSY282" s="59"/>
      <c r="CSZ282" s="59"/>
      <c r="CTA282" s="59"/>
      <c r="CTB282" s="59"/>
      <c r="CTC282" s="59"/>
      <c r="CTD282" s="59"/>
      <c r="CTE282" s="59"/>
      <c r="CTF282" s="59"/>
      <c r="CTG282" s="59"/>
      <c r="CTH282" s="59"/>
      <c r="CTI282" s="59"/>
      <c r="CTJ282" s="59"/>
      <c r="CTK282" s="59"/>
      <c r="CTL282" s="59"/>
      <c r="CTM282" s="59"/>
      <c r="CTN282" s="59"/>
      <c r="CTO282" s="59"/>
      <c r="CTP282" s="59"/>
      <c r="CTQ282" s="59"/>
      <c r="CTR282" s="59"/>
      <c r="CTS282" s="59"/>
      <c r="CTT282" s="59"/>
      <c r="CTU282" s="59"/>
      <c r="CTV282" s="59"/>
      <c r="CTW282" s="59"/>
      <c r="CTX282" s="59"/>
      <c r="CTY282" s="59"/>
      <c r="CTZ282" s="59"/>
      <c r="CUA282" s="59"/>
      <c r="CUB282" s="59"/>
      <c r="CUC282" s="59"/>
      <c r="CUD282" s="59"/>
      <c r="CUE282" s="59"/>
      <c r="CUF282" s="59"/>
      <c r="CUG282" s="59"/>
      <c r="CUH282" s="59"/>
      <c r="CUI282" s="59"/>
      <c r="CUJ282" s="59"/>
      <c r="CUK282" s="59"/>
      <c r="CUL282" s="59"/>
      <c r="CUM282" s="59"/>
      <c r="CUN282" s="59"/>
      <c r="CUO282" s="59"/>
      <c r="CUP282" s="59"/>
      <c r="CUQ282" s="59"/>
      <c r="CUR282" s="59"/>
      <c r="CUS282" s="59"/>
      <c r="CUT282" s="59"/>
      <c r="CUU282" s="59"/>
      <c r="CUV282" s="59"/>
      <c r="CUW282" s="59"/>
      <c r="CUX282" s="59"/>
      <c r="CUY282" s="59"/>
      <c r="CUZ282" s="59"/>
      <c r="CVA282" s="59"/>
      <c r="CVB282" s="59"/>
      <c r="CVC282" s="59"/>
      <c r="CVD282" s="59"/>
      <c r="CVE282" s="59"/>
      <c r="CVF282" s="59"/>
      <c r="CVG282" s="59"/>
      <c r="CVH282" s="59"/>
      <c r="CVI282" s="59"/>
      <c r="CVJ282" s="59"/>
      <c r="CVK282" s="59"/>
      <c r="CVL282" s="59"/>
      <c r="CVM282" s="59"/>
      <c r="CVN282" s="59"/>
      <c r="CVO282" s="59"/>
      <c r="CVP282" s="59"/>
      <c r="CVQ282" s="59"/>
      <c r="CVR282" s="59"/>
      <c r="CVS282" s="59"/>
      <c r="CVT282" s="59"/>
      <c r="CVU282" s="59"/>
      <c r="CVV282" s="59"/>
      <c r="CVW282" s="59"/>
      <c r="CVX282" s="59"/>
      <c r="CVY282" s="59"/>
      <c r="CVZ282" s="59"/>
      <c r="CWA282" s="59"/>
      <c r="CWB282" s="59"/>
      <c r="CWC282" s="59"/>
      <c r="CWD282" s="59"/>
      <c r="CWE282" s="59"/>
      <c r="CWF282" s="59"/>
      <c r="CWG282" s="59"/>
      <c r="CWH282" s="59"/>
      <c r="CWI282" s="59"/>
      <c r="CWJ282" s="59"/>
      <c r="CWK282" s="59"/>
      <c r="CWL282" s="59"/>
      <c r="CWM282" s="59"/>
      <c r="CWN282" s="59"/>
      <c r="CWO282" s="59"/>
      <c r="CWP282" s="59"/>
      <c r="CWQ282" s="59"/>
      <c r="CWR282" s="59"/>
      <c r="CWS282" s="59"/>
    </row>
    <row r="283" spans="1:2645" s="60" customFormat="1">
      <c r="A283" s="108" t="s">
        <v>208</v>
      </c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59"/>
      <c r="V283" s="59"/>
      <c r="W283" s="6"/>
      <c r="X283" s="59"/>
      <c r="Y283" s="59"/>
      <c r="Z283" s="59"/>
      <c r="AA283" s="59"/>
      <c r="AB283" s="59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  <c r="IG283" s="59"/>
      <c r="IH283" s="59"/>
      <c r="II283" s="59"/>
      <c r="IJ283" s="59"/>
      <c r="IK283" s="59"/>
      <c r="IL283" s="59"/>
      <c r="IM283" s="59"/>
      <c r="IN283" s="59"/>
      <c r="IO283" s="59"/>
      <c r="IP283" s="59"/>
      <c r="IQ283" s="59"/>
      <c r="IR283" s="59"/>
      <c r="IS283" s="59"/>
      <c r="IT283" s="59"/>
      <c r="IU283" s="59"/>
      <c r="IV283" s="59"/>
      <c r="IW283" s="59"/>
      <c r="IX283" s="59"/>
      <c r="IY283" s="59"/>
      <c r="IZ283" s="59"/>
      <c r="JA283" s="59"/>
      <c r="JB283" s="59"/>
      <c r="JC283" s="59"/>
      <c r="JD283" s="59"/>
      <c r="JE283" s="59"/>
      <c r="JF283" s="59"/>
      <c r="JG283" s="59"/>
      <c r="JH283" s="59"/>
      <c r="JI283" s="59"/>
      <c r="JJ283" s="59"/>
      <c r="JK283" s="59"/>
      <c r="JL283" s="59"/>
      <c r="JM283" s="59"/>
      <c r="JN283" s="59"/>
      <c r="JO283" s="59"/>
      <c r="JP283" s="59"/>
      <c r="JQ283" s="59"/>
      <c r="JR283" s="59"/>
      <c r="JS283" s="59"/>
      <c r="JT283" s="59"/>
      <c r="JU283" s="59"/>
      <c r="JV283" s="59"/>
      <c r="JW283" s="59"/>
      <c r="JX283" s="59"/>
      <c r="JY283" s="59"/>
      <c r="JZ283" s="59"/>
      <c r="KA283" s="59"/>
      <c r="KB283" s="59"/>
      <c r="KC283" s="59"/>
      <c r="KD283" s="59"/>
      <c r="KE283" s="59"/>
      <c r="KF283" s="59"/>
      <c r="KG283" s="59"/>
      <c r="KH283" s="59"/>
      <c r="KI283" s="59"/>
      <c r="KJ283" s="59"/>
      <c r="KK283" s="59"/>
      <c r="KL283" s="59"/>
      <c r="KM283" s="59"/>
      <c r="KN283" s="59"/>
      <c r="KO283" s="59"/>
      <c r="KP283" s="59"/>
      <c r="KQ283" s="59"/>
      <c r="KR283" s="59"/>
      <c r="KS283" s="59"/>
      <c r="KT283" s="59"/>
      <c r="KU283" s="59"/>
      <c r="KV283" s="59"/>
      <c r="KW283" s="59"/>
      <c r="KX283" s="59"/>
      <c r="KY283" s="59"/>
      <c r="KZ283" s="59"/>
      <c r="LA283" s="59"/>
      <c r="LB283" s="59"/>
      <c r="LC283" s="59"/>
      <c r="LD283" s="59"/>
      <c r="LE283" s="59"/>
      <c r="LF283" s="59"/>
      <c r="LG283" s="59"/>
      <c r="LH283" s="59"/>
      <c r="LI283" s="59"/>
      <c r="LJ283" s="59"/>
      <c r="LK283" s="59"/>
      <c r="LL283" s="59"/>
      <c r="LM283" s="59"/>
      <c r="LN283" s="59"/>
      <c r="LO283" s="59"/>
      <c r="LP283" s="59"/>
      <c r="LQ283" s="59"/>
      <c r="LR283" s="59"/>
      <c r="LS283" s="59"/>
      <c r="LT283" s="59"/>
      <c r="LU283" s="59"/>
      <c r="LV283" s="59"/>
      <c r="LW283" s="59"/>
      <c r="LX283" s="59"/>
      <c r="LY283" s="59"/>
      <c r="LZ283" s="59"/>
      <c r="MA283" s="59"/>
      <c r="MB283" s="59"/>
      <c r="MC283" s="59"/>
      <c r="MD283" s="59"/>
      <c r="ME283" s="59"/>
      <c r="MF283" s="59"/>
      <c r="MG283" s="59"/>
      <c r="MH283" s="59"/>
      <c r="MI283" s="59"/>
      <c r="MJ283" s="59"/>
      <c r="MK283" s="59"/>
      <c r="ML283" s="59"/>
      <c r="MM283" s="59"/>
      <c r="MN283" s="59"/>
      <c r="MO283" s="59"/>
      <c r="MP283" s="59"/>
      <c r="MQ283" s="59"/>
      <c r="MR283" s="59"/>
      <c r="MS283" s="59"/>
      <c r="MT283" s="59"/>
      <c r="MU283" s="59"/>
      <c r="MV283" s="59"/>
      <c r="MW283" s="59"/>
      <c r="MX283" s="59"/>
      <c r="MY283" s="59"/>
      <c r="MZ283" s="59"/>
      <c r="NA283" s="59"/>
      <c r="NB283" s="59"/>
      <c r="NC283" s="59"/>
      <c r="ND283" s="59"/>
      <c r="NE283" s="59"/>
      <c r="NF283" s="59"/>
      <c r="NG283" s="59"/>
      <c r="NH283" s="59"/>
      <c r="NI283" s="59"/>
      <c r="NJ283" s="59"/>
      <c r="NK283" s="59"/>
      <c r="NL283" s="59"/>
      <c r="NM283" s="59"/>
      <c r="NN283" s="59"/>
      <c r="NO283" s="59"/>
      <c r="NP283" s="59"/>
      <c r="NQ283" s="59"/>
      <c r="NR283" s="59"/>
      <c r="NS283" s="59"/>
      <c r="NT283" s="59"/>
      <c r="NU283" s="59"/>
      <c r="NV283" s="59"/>
      <c r="NW283" s="59"/>
      <c r="NX283" s="59"/>
      <c r="NY283" s="59"/>
      <c r="NZ283" s="59"/>
      <c r="OA283" s="59"/>
      <c r="OB283" s="59"/>
      <c r="OC283" s="59"/>
      <c r="OD283" s="59"/>
      <c r="OE283" s="59"/>
      <c r="OF283" s="59"/>
      <c r="OG283" s="59"/>
      <c r="OH283" s="59"/>
      <c r="OI283" s="59"/>
      <c r="OJ283" s="59"/>
      <c r="OK283" s="59"/>
      <c r="OL283" s="59"/>
      <c r="OM283" s="59"/>
      <c r="ON283" s="59"/>
      <c r="OO283" s="59"/>
      <c r="OP283" s="59"/>
      <c r="OQ283" s="59"/>
      <c r="OR283" s="59"/>
      <c r="OS283" s="59"/>
      <c r="OT283" s="59"/>
      <c r="OU283" s="59"/>
      <c r="OV283" s="59"/>
      <c r="OW283" s="59"/>
      <c r="OX283" s="59"/>
      <c r="OY283" s="59"/>
      <c r="OZ283" s="59"/>
      <c r="PA283" s="59"/>
      <c r="PB283" s="59"/>
      <c r="PC283" s="59"/>
      <c r="PD283" s="59"/>
      <c r="PE283" s="59"/>
      <c r="PF283" s="59"/>
      <c r="PG283" s="59"/>
      <c r="PH283" s="59"/>
      <c r="PI283" s="59"/>
      <c r="PJ283" s="59"/>
      <c r="PK283" s="59"/>
      <c r="PL283" s="59"/>
      <c r="PM283" s="59"/>
      <c r="PN283" s="59"/>
      <c r="PO283" s="59"/>
      <c r="PP283" s="59"/>
      <c r="PQ283" s="59"/>
      <c r="PR283" s="59"/>
      <c r="PS283" s="59"/>
      <c r="PT283" s="59"/>
      <c r="PU283" s="59"/>
      <c r="PV283" s="59"/>
      <c r="PW283" s="59"/>
      <c r="PX283" s="59"/>
      <c r="PY283" s="59"/>
      <c r="PZ283" s="59"/>
      <c r="QA283" s="59"/>
      <c r="QB283" s="59"/>
      <c r="QC283" s="59"/>
      <c r="QD283" s="59"/>
      <c r="QE283" s="59"/>
      <c r="QF283" s="59"/>
      <c r="QG283" s="59"/>
      <c r="QH283" s="59"/>
      <c r="QI283" s="59"/>
      <c r="QJ283" s="59"/>
      <c r="QK283" s="59"/>
      <c r="QL283" s="59"/>
      <c r="QM283" s="59"/>
      <c r="QN283" s="59"/>
      <c r="QO283" s="59"/>
      <c r="QP283" s="59"/>
      <c r="QQ283" s="59"/>
      <c r="QR283" s="59"/>
      <c r="QS283" s="59"/>
      <c r="QT283" s="59"/>
      <c r="QU283" s="59"/>
      <c r="QV283" s="59"/>
      <c r="QW283" s="59"/>
      <c r="QX283" s="59"/>
      <c r="QY283" s="59"/>
      <c r="QZ283" s="59"/>
      <c r="RA283" s="59"/>
      <c r="RB283" s="59"/>
      <c r="RC283" s="59"/>
      <c r="RD283" s="59"/>
      <c r="RE283" s="59"/>
      <c r="RF283" s="59"/>
      <c r="RG283" s="59"/>
      <c r="RH283" s="59"/>
      <c r="RI283" s="59"/>
      <c r="RJ283" s="59"/>
      <c r="RK283" s="59"/>
      <c r="RL283" s="59"/>
      <c r="RM283" s="59"/>
      <c r="RN283" s="59"/>
      <c r="RO283" s="59"/>
      <c r="RP283" s="59"/>
      <c r="RQ283" s="59"/>
      <c r="RR283" s="59"/>
      <c r="RS283" s="59"/>
      <c r="RT283" s="59"/>
      <c r="RU283" s="59"/>
      <c r="RV283" s="59"/>
      <c r="RW283" s="59"/>
      <c r="RX283" s="59"/>
      <c r="RY283" s="59"/>
      <c r="RZ283" s="59"/>
      <c r="SA283" s="59"/>
      <c r="SB283" s="59"/>
      <c r="SC283" s="59"/>
      <c r="SD283" s="59"/>
      <c r="SE283" s="59"/>
      <c r="SF283" s="59"/>
      <c r="SG283" s="59"/>
      <c r="SH283" s="59"/>
      <c r="SI283" s="59"/>
      <c r="SJ283" s="59"/>
      <c r="SK283" s="59"/>
      <c r="SL283" s="59"/>
      <c r="SM283" s="59"/>
      <c r="SN283" s="59"/>
      <c r="SO283" s="59"/>
      <c r="SP283" s="59"/>
      <c r="SQ283" s="59"/>
      <c r="SR283" s="59"/>
      <c r="SS283" s="59"/>
      <c r="ST283" s="59"/>
      <c r="SU283" s="59"/>
      <c r="SV283" s="59"/>
      <c r="SW283" s="59"/>
      <c r="SX283" s="59"/>
      <c r="SY283" s="59"/>
      <c r="SZ283" s="59"/>
      <c r="TA283" s="59"/>
      <c r="TB283" s="59"/>
      <c r="TC283" s="59"/>
      <c r="TD283" s="59"/>
      <c r="TE283" s="59"/>
      <c r="TF283" s="59"/>
      <c r="TG283" s="59"/>
      <c r="TH283" s="59"/>
      <c r="TI283" s="59"/>
      <c r="TJ283" s="59"/>
      <c r="TK283" s="59"/>
      <c r="TL283" s="59"/>
      <c r="TM283" s="59"/>
      <c r="TN283" s="59"/>
      <c r="TO283" s="59"/>
      <c r="TP283" s="59"/>
      <c r="TQ283" s="59"/>
      <c r="TR283" s="59"/>
      <c r="TS283" s="59"/>
      <c r="TT283" s="59"/>
      <c r="TU283" s="59"/>
      <c r="TV283" s="59"/>
      <c r="TW283" s="59"/>
      <c r="TX283" s="59"/>
      <c r="TY283" s="59"/>
      <c r="TZ283" s="59"/>
      <c r="UA283" s="59"/>
      <c r="UB283" s="59"/>
      <c r="UC283" s="59"/>
      <c r="UD283" s="59"/>
      <c r="UE283" s="59"/>
      <c r="UF283" s="59"/>
      <c r="UG283" s="59"/>
      <c r="UH283" s="59"/>
      <c r="UI283" s="59"/>
      <c r="UJ283" s="59"/>
      <c r="UK283" s="59"/>
      <c r="UL283" s="59"/>
      <c r="UM283" s="59"/>
      <c r="UN283" s="59"/>
      <c r="UO283" s="59"/>
      <c r="UP283" s="59"/>
      <c r="UQ283" s="59"/>
      <c r="UR283" s="59"/>
      <c r="US283" s="59"/>
      <c r="UT283" s="59"/>
      <c r="UU283" s="59"/>
      <c r="UV283" s="59"/>
      <c r="UW283" s="59"/>
      <c r="UX283" s="59"/>
      <c r="UY283" s="59"/>
      <c r="UZ283" s="59"/>
      <c r="VA283" s="59"/>
      <c r="VB283" s="59"/>
      <c r="VC283" s="59"/>
      <c r="VD283" s="59"/>
      <c r="VE283" s="59"/>
      <c r="VF283" s="59"/>
      <c r="VG283" s="59"/>
      <c r="VH283" s="59"/>
      <c r="VI283" s="59"/>
      <c r="VJ283" s="59"/>
      <c r="VK283" s="59"/>
      <c r="VL283" s="59"/>
      <c r="VM283" s="59"/>
      <c r="VN283" s="59"/>
      <c r="VO283" s="59"/>
      <c r="VP283" s="59"/>
      <c r="VQ283" s="59"/>
      <c r="VR283" s="59"/>
      <c r="VS283" s="59"/>
      <c r="VT283" s="59"/>
      <c r="VU283" s="59"/>
      <c r="VV283" s="59"/>
      <c r="VW283" s="59"/>
      <c r="VX283" s="59"/>
      <c r="VY283" s="59"/>
      <c r="VZ283" s="59"/>
      <c r="WA283" s="59"/>
      <c r="WB283" s="59"/>
      <c r="WC283" s="59"/>
      <c r="WD283" s="59"/>
      <c r="WE283" s="59"/>
      <c r="WF283" s="59"/>
      <c r="WG283" s="59"/>
      <c r="WH283" s="59"/>
      <c r="WI283" s="59"/>
      <c r="WJ283" s="59"/>
      <c r="WK283" s="59"/>
      <c r="WL283" s="59"/>
      <c r="WM283" s="59"/>
      <c r="WN283" s="59"/>
      <c r="WO283" s="59"/>
      <c r="WP283" s="59"/>
      <c r="WQ283" s="59"/>
      <c r="WR283" s="59"/>
      <c r="WS283" s="59"/>
      <c r="WT283" s="59"/>
      <c r="WU283" s="59"/>
      <c r="WV283" s="59"/>
      <c r="WW283" s="59"/>
      <c r="WX283" s="59"/>
      <c r="WY283" s="59"/>
      <c r="WZ283" s="59"/>
      <c r="XA283" s="59"/>
      <c r="XB283" s="59"/>
      <c r="XC283" s="59"/>
      <c r="XD283" s="59"/>
      <c r="XE283" s="59"/>
      <c r="XF283" s="59"/>
      <c r="XG283" s="59"/>
      <c r="XH283" s="59"/>
      <c r="XI283" s="59"/>
      <c r="XJ283" s="59"/>
      <c r="XK283" s="59"/>
      <c r="XL283" s="59"/>
      <c r="XM283" s="59"/>
      <c r="XN283" s="59"/>
      <c r="XO283" s="59"/>
      <c r="XP283" s="59"/>
      <c r="XQ283" s="59"/>
      <c r="XR283" s="59"/>
      <c r="XS283" s="59"/>
      <c r="XT283" s="59"/>
      <c r="XU283" s="59"/>
      <c r="XV283" s="59"/>
      <c r="XW283" s="59"/>
      <c r="XX283" s="59"/>
      <c r="XY283" s="59"/>
      <c r="XZ283" s="59"/>
      <c r="YA283" s="59"/>
      <c r="YB283" s="59"/>
      <c r="YC283" s="59"/>
      <c r="YD283" s="59"/>
      <c r="YE283" s="59"/>
      <c r="YF283" s="59"/>
      <c r="YG283" s="59"/>
      <c r="YH283" s="59"/>
      <c r="YI283" s="59"/>
      <c r="YJ283" s="59"/>
      <c r="YK283" s="59"/>
      <c r="YL283" s="59"/>
      <c r="YM283" s="59"/>
      <c r="YN283" s="59"/>
      <c r="YO283" s="59"/>
      <c r="YP283" s="59"/>
      <c r="YQ283" s="59"/>
      <c r="YR283" s="59"/>
      <c r="YS283" s="59"/>
      <c r="YT283" s="59"/>
      <c r="YU283" s="59"/>
      <c r="YV283" s="59"/>
      <c r="YW283" s="59"/>
      <c r="YX283" s="59"/>
      <c r="YY283" s="59"/>
      <c r="YZ283" s="59"/>
      <c r="ZA283" s="59"/>
      <c r="ZB283" s="59"/>
      <c r="ZC283" s="59"/>
      <c r="ZD283" s="59"/>
      <c r="ZE283" s="59"/>
      <c r="ZF283" s="59"/>
      <c r="ZG283" s="59"/>
      <c r="ZH283" s="59"/>
      <c r="ZI283" s="59"/>
      <c r="ZJ283" s="59"/>
      <c r="ZK283" s="59"/>
      <c r="ZL283" s="59"/>
      <c r="ZM283" s="59"/>
      <c r="ZN283" s="59"/>
      <c r="ZO283" s="59"/>
      <c r="ZP283" s="59"/>
      <c r="ZQ283" s="59"/>
      <c r="ZR283" s="59"/>
      <c r="ZS283" s="59"/>
      <c r="ZT283" s="59"/>
      <c r="ZU283" s="59"/>
      <c r="ZV283" s="59"/>
      <c r="ZW283" s="59"/>
      <c r="ZX283" s="59"/>
      <c r="ZY283" s="59"/>
      <c r="ZZ283" s="59"/>
      <c r="AAA283" s="59"/>
      <c r="AAB283" s="59"/>
      <c r="AAC283" s="59"/>
      <c r="AAD283" s="59"/>
      <c r="AAE283" s="59"/>
      <c r="AAF283" s="59"/>
      <c r="AAG283" s="59"/>
      <c r="AAH283" s="59"/>
      <c r="AAI283" s="59"/>
      <c r="AAJ283" s="59"/>
      <c r="AAK283" s="59"/>
      <c r="AAL283" s="59"/>
      <c r="AAM283" s="59"/>
      <c r="AAN283" s="59"/>
      <c r="AAO283" s="59"/>
      <c r="AAP283" s="59"/>
      <c r="AAQ283" s="59"/>
      <c r="AAR283" s="59"/>
      <c r="AAS283" s="59"/>
      <c r="AAT283" s="59"/>
      <c r="AAU283" s="59"/>
      <c r="AAV283" s="59"/>
      <c r="AAW283" s="59"/>
      <c r="AAX283" s="59"/>
      <c r="AAY283" s="59"/>
      <c r="AAZ283" s="59"/>
      <c r="ABA283" s="59"/>
      <c r="ABB283" s="59"/>
      <c r="ABC283" s="59"/>
      <c r="ABD283" s="59"/>
      <c r="ABE283" s="59"/>
      <c r="ABF283" s="59"/>
      <c r="ABG283" s="59"/>
      <c r="ABH283" s="59"/>
      <c r="ABI283" s="59"/>
      <c r="ABJ283" s="59"/>
      <c r="ABK283" s="59"/>
      <c r="ABL283" s="59"/>
      <c r="ABM283" s="59"/>
      <c r="ABN283" s="59"/>
      <c r="ABO283" s="59"/>
      <c r="ABP283" s="59"/>
      <c r="ABQ283" s="59"/>
      <c r="ABR283" s="59"/>
      <c r="ABS283" s="59"/>
      <c r="ABT283" s="59"/>
      <c r="ABU283" s="59"/>
      <c r="ABV283" s="59"/>
      <c r="ABW283" s="59"/>
      <c r="ABX283" s="59"/>
      <c r="ABY283" s="59"/>
      <c r="ABZ283" s="59"/>
      <c r="ACA283" s="59"/>
      <c r="ACB283" s="59"/>
      <c r="ACC283" s="59"/>
      <c r="ACD283" s="59"/>
      <c r="ACE283" s="59"/>
      <c r="ACF283" s="59"/>
      <c r="ACG283" s="59"/>
      <c r="ACH283" s="59"/>
      <c r="ACI283" s="59"/>
      <c r="ACJ283" s="59"/>
      <c r="ACK283" s="59"/>
      <c r="ACL283" s="59"/>
      <c r="ACM283" s="59"/>
      <c r="ACN283" s="59"/>
      <c r="ACO283" s="59"/>
      <c r="ACP283" s="59"/>
      <c r="ACQ283" s="59"/>
      <c r="ACR283" s="59"/>
      <c r="ACS283" s="59"/>
      <c r="ACT283" s="59"/>
      <c r="ACU283" s="59"/>
      <c r="ACV283" s="59"/>
      <c r="ACW283" s="59"/>
      <c r="ACX283" s="59"/>
      <c r="ACY283" s="59"/>
      <c r="ACZ283" s="59"/>
      <c r="ADA283" s="59"/>
      <c r="ADB283" s="59"/>
      <c r="ADC283" s="59"/>
      <c r="ADD283" s="59"/>
      <c r="ADE283" s="59"/>
      <c r="ADF283" s="59"/>
      <c r="ADG283" s="59"/>
      <c r="ADH283" s="59"/>
      <c r="ADI283" s="59"/>
      <c r="ADJ283" s="59"/>
      <c r="ADK283" s="59"/>
      <c r="ADL283" s="59"/>
      <c r="ADM283" s="59"/>
      <c r="ADN283" s="59"/>
      <c r="ADO283" s="59"/>
      <c r="ADP283" s="59"/>
      <c r="ADQ283" s="59"/>
      <c r="ADR283" s="59"/>
      <c r="ADS283" s="59"/>
      <c r="ADT283" s="59"/>
      <c r="ADU283" s="59"/>
      <c r="ADV283" s="59"/>
      <c r="ADW283" s="59"/>
      <c r="ADX283" s="59"/>
      <c r="ADY283" s="59"/>
      <c r="ADZ283" s="59"/>
      <c r="AEA283" s="59"/>
      <c r="AEB283" s="59"/>
      <c r="AEC283" s="59"/>
      <c r="AED283" s="59"/>
      <c r="AEE283" s="59"/>
      <c r="AEF283" s="59"/>
      <c r="AEG283" s="59"/>
      <c r="AEH283" s="59"/>
      <c r="AEI283" s="59"/>
      <c r="AEJ283" s="59"/>
      <c r="AEK283" s="59"/>
      <c r="AEL283" s="59"/>
      <c r="AEM283" s="59"/>
      <c r="AEN283" s="59"/>
      <c r="AEO283" s="59"/>
      <c r="AEP283" s="59"/>
      <c r="AEQ283" s="59"/>
      <c r="AER283" s="59"/>
      <c r="AES283" s="59"/>
      <c r="AET283" s="59"/>
      <c r="AEU283" s="59"/>
      <c r="AEV283" s="59"/>
      <c r="AEW283" s="59"/>
      <c r="AEX283" s="59"/>
      <c r="AEY283" s="59"/>
      <c r="AEZ283" s="59"/>
      <c r="AFA283" s="59"/>
      <c r="AFB283" s="59"/>
      <c r="AFC283" s="59"/>
      <c r="AFD283" s="59"/>
      <c r="AFE283" s="59"/>
      <c r="AFF283" s="59"/>
      <c r="AFG283" s="59"/>
      <c r="AFH283" s="59"/>
      <c r="AFI283" s="59"/>
      <c r="AFJ283" s="59"/>
      <c r="AFK283" s="59"/>
      <c r="AFL283" s="59"/>
      <c r="AFM283" s="59"/>
      <c r="AFN283" s="59"/>
      <c r="AFO283" s="59"/>
      <c r="AFP283" s="59"/>
      <c r="AFQ283" s="59"/>
      <c r="AFR283" s="59"/>
      <c r="AFS283" s="59"/>
      <c r="AFT283" s="59"/>
      <c r="AFU283" s="59"/>
      <c r="AFV283" s="59"/>
      <c r="AFW283" s="59"/>
      <c r="AFX283" s="59"/>
      <c r="AFY283" s="59"/>
      <c r="AFZ283" s="59"/>
      <c r="AGA283" s="59"/>
      <c r="AGB283" s="59"/>
      <c r="AGC283" s="59"/>
      <c r="AGD283" s="59"/>
      <c r="AGE283" s="59"/>
      <c r="AGF283" s="59"/>
      <c r="AGG283" s="59"/>
      <c r="AGH283" s="59"/>
      <c r="AGI283" s="59"/>
      <c r="AGJ283" s="59"/>
      <c r="AGK283" s="59"/>
      <c r="AGL283" s="59"/>
      <c r="AGM283" s="59"/>
      <c r="AGN283" s="59"/>
      <c r="AGO283" s="59"/>
      <c r="AGP283" s="59"/>
      <c r="AGQ283" s="59"/>
      <c r="AGR283" s="59"/>
      <c r="AGS283" s="59"/>
      <c r="AGT283" s="59"/>
      <c r="AGU283" s="59"/>
      <c r="AGV283" s="59"/>
      <c r="AGW283" s="59"/>
      <c r="AGX283" s="59"/>
      <c r="AGY283" s="59"/>
      <c r="AGZ283" s="59"/>
      <c r="AHA283" s="59"/>
      <c r="AHB283" s="59"/>
      <c r="AHC283" s="59"/>
      <c r="AHD283" s="59"/>
      <c r="AHE283" s="59"/>
      <c r="AHF283" s="59"/>
      <c r="AHG283" s="59"/>
      <c r="AHH283" s="59"/>
      <c r="AHI283" s="59"/>
      <c r="AHJ283" s="59"/>
      <c r="AHK283" s="59"/>
      <c r="AHL283" s="59"/>
      <c r="AHM283" s="59"/>
      <c r="AHN283" s="59"/>
      <c r="AHO283" s="59"/>
      <c r="AHP283" s="59"/>
      <c r="AHQ283" s="59"/>
      <c r="AHR283" s="59"/>
      <c r="AHS283" s="59"/>
      <c r="AHT283" s="59"/>
      <c r="AHU283" s="59"/>
      <c r="AHV283" s="59"/>
      <c r="AHW283" s="59"/>
      <c r="AHX283" s="59"/>
      <c r="AHY283" s="59"/>
      <c r="AHZ283" s="59"/>
      <c r="AIA283" s="59"/>
      <c r="AIB283" s="59"/>
      <c r="AIC283" s="59"/>
      <c r="AID283" s="59"/>
      <c r="AIE283" s="59"/>
      <c r="AIF283" s="59"/>
      <c r="AIG283" s="59"/>
      <c r="AIH283" s="59"/>
      <c r="AII283" s="59"/>
      <c r="AIJ283" s="59"/>
      <c r="AIK283" s="59"/>
      <c r="AIL283" s="59"/>
      <c r="AIM283" s="59"/>
      <c r="AIN283" s="59"/>
      <c r="AIO283" s="59"/>
      <c r="AIP283" s="59"/>
      <c r="AIQ283" s="59"/>
      <c r="AIR283" s="59"/>
      <c r="AIS283" s="59"/>
      <c r="AIT283" s="59"/>
      <c r="AIU283" s="59"/>
      <c r="AIV283" s="59"/>
      <c r="AIW283" s="59"/>
      <c r="AIX283" s="59"/>
      <c r="AIY283" s="59"/>
      <c r="AIZ283" s="59"/>
      <c r="AJA283" s="59"/>
      <c r="AJB283" s="59"/>
      <c r="AJC283" s="59"/>
      <c r="AJD283" s="59"/>
      <c r="AJE283" s="59"/>
      <c r="AJF283" s="59"/>
      <c r="AJG283" s="59"/>
      <c r="AJH283" s="59"/>
      <c r="AJI283" s="59"/>
      <c r="AJJ283" s="59"/>
      <c r="AJK283" s="59"/>
      <c r="AJL283" s="59"/>
      <c r="AJM283" s="59"/>
      <c r="AJN283" s="59"/>
      <c r="AJO283" s="59"/>
      <c r="AJP283" s="59"/>
      <c r="AJQ283" s="59"/>
      <c r="AJR283" s="59"/>
      <c r="AJS283" s="59"/>
      <c r="AJT283" s="59"/>
      <c r="AJU283" s="59"/>
      <c r="AJV283" s="59"/>
      <c r="AJW283" s="59"/>
      <c r="AJX283" s="59"/>
      <c r="AJY283" s="59"/>
      <c r="AJZ283" s="59"/>
      <c r="AKA283" s="59"/>
      <c r="AKB283" s="59"/>
      <c r="AKC283" s="59"/>
      <c r="AKD283" s="59"/>
      <c r="AKE283" s="59"/>
      <c r="AKF283" s="59"/>
      <c r="AKG283" s="59"/>
      <c r="AKH283" s="59"/>
      <c r="AKI283" s="59"/>
      <c r="AKJ283" s="59"/>
      <c r="AKK283" s="59"/>
      <c r="AKL283" s="59"/>
      <c r="AKM283" s="59"/>
      <c r="AKN283" s="59"/>
      <c r="AKO283" s="59"/>
      <c r="AKP283" s="59"/>
      <c r="AKQ283" s="59"/>
      <c r="AKR283" s="59"/>
      <c r="AKS283" s="59"/>
      <c r="AKT283" s="59"/>
      <c r="AKU283" s="59"/>
      <c r="AKV283" s="59"/>
      <c r="AKW283" s="59"/>
      <c r="AKX283" s="59"/>
      <c r="AKY283" s="59"/>
      <c r="AKZ283" s="59"/>
      <c r="ALA283" s="59"/>
      <c r="ALB283" s="59"/>
      <c r="ALC283" s="59"/>
      <c r="ALD283" s="59"/>
      <c r="ALE283" s="59"/>
      <c r="ALF283" s="59"/>
      <c r="ALG283" s="59"/>
      <c r="ALH283" s="59"/>
      <c r="ALI283" s="59"/>
      <c r="ALJ283" s="59"/>
      <c r="ALK283" s="59"/>
      <c r="ALL283" s="59"/>
      <c r="ALM283" s="59"/>
      <c r="ALN283" s="59"/>
      <c r="ALO283" s="59"/>
      <c r="ALP283" s="59"/>
      <c r="ALQ283" s="59"/>
      <c r="ALR283" s="59"/>
      <c r="ALS283" s="59"/>
      <c r="ALT283" s="59"/>
      <c r="ALU283" s="59"/>
      <c r="ALV283" s="59"/>
      <c r="ALW283" s="59"/>
      <c r="ALX283" s="59"/>
      <c r="ALY283" s="59"/>
      <c r="ALZ283" s="59"/>
      <c r="AMA283" s="59"/>
      <c r="AMB283" s="59"/>
      <c r="AMC283" s="59"/>
      <c r="AMD283" s="59"/>
      <c r="AME283" s="59"/>
      <c r="AMF283" s="59"/>
      <c r="AMG283" s="59"/>
      <c r="AMH283" s="59"/>
      <c r="AMI283" s="59"/>
      <c r="AMJ283" s="59"/>
      <c r="AMK283" s="59"/>
      <c r="AML283" s="59"/>
      <c r="AMM283" s="59"/>
      <c r="AMN283" s="59"/>
      <c r="AMO283" s="59"/>
      <c r="AMP283" s="59"/>
      <c r="AMQ283" s="59"/>
      <c r="AMR283" s="59"/>
      <c r="AMS283" s="59"/>
      <c r="AMT283" s="59"/>
      <c r="AMU283" s="59"/>
      <c r="AMV283" s="59"/>
      <c r="AMW283" s="59"/>
      <c r="AMX283" s="59"/>
      <c r="AMY283" s="59"/>
      <c r="AMZ283" s="59"/>
      <c r="ANA283" s="59"/>
      <c r="ANB283" s="59"/>
      <c r="ANC283" s="59"/>
      <c r="AND283" s="59"/>
      <c r="ANE283" s="59"/>
      <c r="ANF283" s="59"/>
      <c r="ANG283" s="59"/>
      <c r="ANH283" s="59"/>
      <c r="ANI283" s="59"/>
      <c r="ANJ283" s="59"/>
      <c r="ANK283" s="59"/>
      <c r="ANL283" s="59"/>
      <c r="ANM283" s="59"/>
      <c r="ANN283" s="59"/>
      <c r="ANO283" s="59"/>
      <c r="ANP283" s="59"/>
      <c r="ANQ283" s="59"/>
      <c r="ANR283" s="59"/>
      <c r="ANS283" s="59"/>
      <c r="ANT283" s="59"/>
      <c r="ANU283" s="59"/>
      <c r="ANV283" s="59"/>
      <c r="ANW283" s="59"/>
      <c r="ANX283" s="59"/>
      <c r="ANY283" s="59"/>
      <c r="ANZ283" s="59"/>
      <c r="AOA283" s="59"/>
      <c r="AOB283" s="59"/>
      <c r="AOC283" s="59"/>
      <c r="AOD283" s="59"/>
      <c r="AOE283" s="59"/>
      <c r="AOF283" s="59"/>
      <c r="AOG283" s="59"/>
      <c r="AOH283" s="59"/>
      <c r="AOI283" s="59"/>
      <c r="AOJ283" s="59"/>
      <c r="AOK283" s="59"/>
      <c r="AOL283" s="59"/>
      <c r="AOM283" s="59"/>
      <c r="AON283" s="59"/>
      <c r="AOO283" s="59"/>
      <c r="AOP283" s="59"/>
      <c r="AOQ283" s="59"/>
      <c r="AOR283" s="59"/>
      <c r="AOS283" s="59"/>
      <c r="AOT283" s="59"/>
      <c r="AOU283" s="59"/>
      <c r="AOV283" s="59"/>
      <c r="AOW283" s="59"/>
      <c r="AOX283" s="59"/>
      <c r="AOY283" s="59"/>
      <c r="AOZ283" s="59"/>
      <c r="APA283" s="59"/>
      <c r="APB283" s="59"/>
      <c r="APC283" s="59"/>
      <c r="APD283" s="59"/>
      <c r="APE283" s="59"/>
      <c r="APF283" s="59"/>
      <c r="APG283" s="59"/>
      <c r="APH283" s="59"/>
      <c r="API283" s="59"/>
      <c r="APJ283" s="59"/>
      <c r="APK283" s="59"/>
      <c r="APL283" s="59"/>
      <c r="APM283" s="59"/>
      <c r="APN283" s="59"/>
      <c r="APO283" s="59"/>
      <c r="APP283" s="59"/>
      <c r="APQ283" s="59"/>
      <c r="APR283" s="59"/>
      <c r="APS283" s="59"/>
      <c r="APT283" s="59"/>
      <c r="APU283" s="59"/>
      <c r="APV283" s="59"/>
      <c r="APW283" s="59"/>
      <c r="APX283" s="59"/>
      <c r="APY283" s="59"/>
      <c r="APZ283" s="59"/>
      <c r="AQA283" s="59"/>
      <c r="AQB283" s="59"/>
      <c r="AQC283" s="59"/>
      <c r="AQD283" s="59"/>
      <c r="AQE283" s="59"/>
      <c r="AQF283" s="59"/>
      <c r="AQG283" s="59"/>
      <c r="AQH283" s="59"/>
      <c r="AQI283" s="59"/>
      <c r="AQJ283" s="59"/>
      <c r="AQK283" s="59"/>
      <c r="AQL283" s="59"/>
      <c r="AQM283" s="59"/>
      <c r="AQN283" s="59"/>
      <c r="AQO283" s="59"/>
      <c r="AQP283" s="59"/>
      <c r="AQQ283" s="59"/>
      <c r="AQR283" s="59"/>
      <c r="AQS283" s="59"/>
      <c r="AQT283" s="59"/>
      <c r="AQU283" s="59"/>
      <c r="AQV283" s="59"/>
      <c r="AQW283" s="59"/>
      <c r="AQX283" s="59"/>
      <c r="AQY283" s="59"/>
      <c r="AQZ283" s="59"/>
      <c r="ARA283" s="59"/>
      <c r="ARB283" s="59"/>
      <c r="ARC283" s="59"/>
      <c r="ARD283" s="59"/>
      <c r="ARE283" s="59"/>
      <c r="ARF283" s="59"/>
      <c r="ARG283" s="59"/>
      <c r="ARH283" s="59"/>
      <c r="ARI283" s="59"/>
      <c r="ARJ283" s="59"/>
      <c r="ARK283" s="59"/>
      <c r="ARL283" s="59"/>
      <c r="ARM283" s="59"/>
      <c r="ARN283" s="59"/>
      <c r="ARO283" s="59"/>
      <c r="ARP283" s="59"/>
      <c r="ARQ283" s="59"/>
      <c r="ARR283" s="59"/>
      <c r="ARS283" s="59"/>
      <c r="ART283" s="59"/>
      <c r="ARU283" s="59"/>
      <c r="ARV283" s="59"/>
      <c r="ARW283" s="59"/>
      <c r="ARX283" s="59"/>
      <c r="ARY283" s="59"/>
      <c r="ARZ283" s="59"/>
      <c r="ASA283" s="59"/>
      <c r="ASB283" s="59"/>
      <c r="ASC283" s="59"/>
      <c r="ASD283" s="59"/>
      <c r="ASE283" s="59"/>
      <c r="ASF283" s="59"/>
      <c r="ASG283" s="59"/>
      <c r="ASH283" s="59"/>
      <c r="ASI283" s="59"/>
      <c r="ASJ283" s="59"/>
      <c r="ASK283" s="59"/>
      <c r="ASL283" s="59"/>
      <c r="ASM283" s="59"/>
      <c r="ASN283" s="59"/>
      <c r="ASO283" s="59"/>
      <c r="ASP283" s="59"/>
      <c r="ASQ283" s="59"/>
      <c r="ASR283" s="59"/>
      <c r="ASS283" s="59"/>
      <c r="AST283" s="59"/>
      <c r="ASU283" s="59"/>
      <c r="ASV283" s="59"/>
      <c r="ASW283" s="59"/>
      <c r="ASX283" s="59"/>
      <c r="ASY283" s="59"/>
      <c r="ASZ283" s="59"/>
      <c r="ATA283" s="59"/>
      <c r="ATB283" s="59"/>
      <c r="ATC283" s="59"/>
      <c r="ATD283" s="59"/>
      <c r="ATE283" s="59"/>
      <c r="ATF283" s="59"/>
      <c r="ATG283" s="59"/>
      <c r="ATH283" s="59"/>
      <c r="ATI283" s="59"/>
      <c r="ATJ283" s="59"/>
      <c r="ATK283" s="59"/>
      <c r="ATL283" s="59"/>
      <c r="ATM283" s="59"/>
      <c r="ATN283" s="59"/>
      <c r="ATO283" s="59"/>
      <c r="ATP283" s="59"/>
      <c r="ATQ283" s="59"/>
      <c r="ATR283" s="59"/>
      <c r="ATS283" s="59"/>
      <c r="ATT283" s="59"/>
      <c r="ATU283" s="59"/>
      <c r="ATV283" s="59"/>
      <c r="ATW283" s="59"/>
      <c r="ATX283" s="59"/>
      <c r="ATY283" s="59"/>
      <c r="ATZ283" s="59"/>
      <c r="AUA283" s="59"/>
      <c r="AUB283" s="59"/>
      <c r="AUC283" s="59"/>
      <c r="AUD283" s="59"/>
      <c r="AUE283" s="59"/>
      <c r="AUF283" s="59"/>
      <c r="AUG283" s="59"/>
      <c r="AUH283" s="59"/>
      <c r="AUI283" s="59"/>
      <c r="AUJ283" s="59"/>
      <c r="AUK283" s="59"/>
      <c r="AUL283" s="59"/>
      <c r="AUM283" s="59"/>
      <c r="AUN283" s="59"/>
      <c r="AUO283" s="59"/>
      <c r="AUP283" s="59"/>
      <c r="AUQ283" s="59"/>
      <c r="AUR283" s="59"/>
      <c r="AUS283" s="59"/>
      <c r="AUT283" s="59"/>
      <c r="AUU283" s="59"/>
      <c r="AUV283" s="59"/>
      <c r="AUW283" s="59"/>
      <c r="AUX283" s="59"/>
      <c r="AUY283" s="59"/>
      <c r="AUZ283" s="59"/>
      <c r="AVA283" s="59"/>
      <c r="AVB283" s="59"/>
      <c r="AVC283" s="59"/>
      <c r="AVD283" s="59"/>
      <c r="AVE283" s="59"/>
      <c r="AVF283" s="59"/>
      <c r="AVG283" s="59"/>
      <c r="AVH283" s="59"/>
      <c r="AVI283" s="59"/>
      <c r="AVJ283" s="59"/>
      <c r="AVK283" s="59"/>
      <c r="AVL283" s="59"/>
      <c r="AVM283" s="59"/>
      <c r="AVN283" s="59"/>
      <c r="AVO283" s="59"/>
      <c r="AVP283" s="59"/>
      <c r="AVQ283" s="59"/>
      <c r="AVR283" s="59"/>
      <c r="AVS283" s="59"/>
      <c r="AVT283" s="59"/>
      <c r="AVU283" s="59"/>
      <c r="AVV283" s="59"/>
      <c r="AVW283" s="59"/>
      <c r="AVX283" s="59"/>
      <c r="AVY283" s="59"/>
      <c r="AVZ283" s="59"/>
      <c r="AWA283" s="59"/>
      <c r="AWB283" s="59"/>
      <c r="AWC283" s="59"/>
      <c r="AWD283" s="59"/>
      <c r="AWE283" s="59"/>
      <c r="AWF283" s="59"/>
      <c r="AWG283" s="59"/>
      <c r="AWH283" s="59"/>
      <c r="AWI283" s="59"/>
      <c r="AWJ283" s="59"/>
      <c r="AWK283" s="59"/>
      <c r="AWL283" s="59"/>
      <c r="AWM283" s="59"/>
      <c r="AWN283" s="59"/>
      <c r="AWO283" s="59"/>
      <c r="AWP283" s="59"/>
      <c r="AWQ283" s="59"/>
      <c r="AWR283" s="59"/>
      <c r="AWS283" s="59"/>
      <c r="AWT283" s="59"/>
      <c r="AWU283" s="59"/>
      <c r="AWV283" s="59"/>
      <c r="AWW283" s="59"/>
      <c r="AWX283" s="59"/>
      <c r="AWY283" s="59"/>
      <c r="AWZ283" s="59"/>
      <c r="AXA283" s="59"/>
      <c r="AXB283" s="59"/>
      <c r="AXC283" s="59"/>
      <c r="AXD283" s="59"/>
      <c r="AXE283" s="59"/>
      <c r="AXF283" s="59"/>
      <c r="AXG283" s="59"/>
      <c r="AXH283" s="59"/>
      <c r="AXI283" s="59"/>
      <c r="AXJ283" s="59"/>
      <c r="AXK283" s="59"/>
      <c r="AXL283" s="59"/>
      <c r="AXM283" s="59"/>
      <c r="AXN283" s="59"/>
      <c r="AXO283" s="59"/>
      <c r="AXP283" s="59"/>
      <c r="AXQ283" s="59"/>
      <c r="AXR283" s="59"/>
      <c r="AXS283" s="59"/>
      <c r="AXT283" s="59"/>
      <c r="AXU283" s="59"/>
      <c r="AXV283" s="59"/>
      <c r="AXW283" s="59"/>
      <c r="AXX283" s="59"/>
      <c r="AXY283" s="59"/>
      <c r="AXZ283" s="59"/>
      <c r="AYA283" s="59"/>
      <c r="AYB283" s="59"/>
      <c r="AYC283" s="59"/>
      <c r="AYD283" s="59"/>
      <c r="AYE283" s="59"/>
      <c r="AYF283" s="59"/>
      <c r="AYG283" s="59"/>
      <c r="AYH283" s="59"/>
      <c r="AYI283" s="59"/>
      <c r="AYJ283" s="59"/>
      <c r="AYK283" s="59"/>
      <c r="AYL283" s="59"/>
      <c r="AYM283" s="59"/>
      <c r="AYN283" s="59"/>
      <c r="AYO283" s="59"/>
      <c r="AYP283" s="59"/>
      <c r="AYQ283" s="59"/>
      <c r="AYR283" s="59"/>
      <c r="AYS283" s="59"/>
      <c r="AYT283" s="59"/>
      <c r="AYU283" s="59"/>
      <c r="AYV283" s="59"/>
      <c r="AYW283" s="59"/>
      <c r="AYX283" s="59"/>
      <c r="AYY283" s="59"/>
      <c r="AYZ283" s="59"/>
      <c r="AZA283" s="59"/>
      <c r="AZB283" s="59"/>
      <c r="AZC283" s="59"/>
      <c r="AZD283" s="59"/>
      <c r="AZE283" s="59"/>
      <c r="AZF283" s="59"/>
      <c r="AZG283" s="59"/>
      <c r="AZH283" s="59"/>
      <c r="AZI283" s="59"/>
      <c r="AZJ283" s="59"/>
      <c r="AZK283" s="59"/>
      <c r="AZL283" s="59"/>
      <c r="AZM283" s="59"/>
      <c r="AZN283" s="59"/>
      <c r="AZO283" s="59"/>
      <c r="AZP283" s="59"/>
      <c r="AZQ283" s="59"/>
      <c r="AZR283" s="59"/>
      <c r="AZS283" s="59"/>
      <c r="AZT283" s="59"/>
      <c r="AZU283" s="59"/>
      <c r="AZV283" s="59"/>
      <c r="AZW283" s="59"/>
      <c r="AZX283" s="59"/>
      <c r="AZY283" s="59"/>
      <c r="AZZ283" s="59"/>
      <c r="BAA283" s="59"/>
      <c r="BAB283" s="59"/>
      <c r="BAC283" s="59"/>
      <c r="BAD283" s="59"/>
      <c r="BAE283" s="59"/>
      <c r="BAF283" s="59"/>
      <c r="BAG283" s="59"/>
      <c r="BAH283" s="59"/>
      <c r="BAI283" s="59"/>
      <c r="BAJ283" s="59"/>
      <c r="BAK283" s="59"/>
      <c r="BAL283" s="59"/>
      <c r="BAM283" s="59"/>
      <c r="BAN283" s="59"/>
      <c r="BAO283" s="59"/>
      <c r="BAP283" s="59"/>
      <c r="BAQ283" s="59"/>
      <c r="BAR283" s="59"/>
      <c r="BAS283" s="59"/>
      <c r="BAT283" s="59"/>
      <c r="BAU283" s="59"/>
      <c r="BAV283" s="59"/>
      <c r="BAW283" s="59"/>
      <c r="BAX283" s="59"/>
      <c r="BAY283" s="59"/>
      <c r="BAZ283" s="59"/>
      <c r="BBA283" s="59"/>
      <c r="BBB283" s="59"/>
      <c r="BBC283" s="59"/>
      <c r="BBD283" s="59"/>
      <c r="BBE283" s="59"/>
      <c r="BBF283" s="59"/>
      <c r="BBG283" s="59"/>
      <c r="BBH283" s="59"/>
      <c r="BBI283" s="59"/>
      <c r="BBJ283" s="59"/>
      <c r="BBK283" s="59"/>
      <c r="BBL283" s="59"/>
      <c r="BBM283" s="59"/>
      <c r="BBN283" s="59"/>
      <c r="BBO283" s="59"/>
      <c r="BBP283" s="59"/>
      <c r="BBQ283" s="59"/>
      <c r="BBR283" s="59"/>
      <c r="BBS283" s="59"/>
      <c r="BBT283" s="59"/>
      <c r="BBU283" s="59"/>
      <c r="BBV283" s="59"/>
      <c r="BBW283" s="59"/>
      <c r="BBX283" s="59"/>
      <c r="BBY283" s="59"/>
      <c r="BBZ283" s="59"/>
      <c r="BCA283" s="59"/>
      <c r="BCB283" s="59"/>
      <c r="BCC283" s="59"/>
      <c r="BCD283" s="59"/>
      <c r="BCE283" s="59"/>
      <c r="BCF283" s="59"/>
      <c r="BCG283" s="59"/>
      <c r="BCH283" s="59"/>
      <c r="BCI283" s="59"/>
      <c r="BCJ283" s="59"/>
      <c r="BCK283" s="59"/>
      <c r="BCL283" s="59"/>
      <c r="BCM283" s="59"/>
      <c r="BCN283" s="59"/>
      <c r="BCO283" s="59"/>
      <c r="BCP283" s="59"/>
      <c r="BCQ283" s="59"/>
      <c r="BCR283" s="59"/>
      <c r="BCS283" s="59"/>
      <c r="BCT283" s="59"/>
      <c r="BCU283" s="59"/>
      <c r="BCV283" s="59"/>
      <c r="BCW283" s="59"/>
      <c r="BCX283" s="59"/>
      <c r="BCY283" s="59"/>
      <c r="BCZ283" s="59"/>
      <c r="BDA283" s="59"/>
      <c r="BDB283" s="59"/>
      <c r="BDC283" s="59"/>
      <c r="BDD283" s="59"/>
      <c r="BDE283" s="59"/>
      <c r="BDF283" s="59"/>
      <c r="BDG283" s="59"/>
      <c r="BDH283" s="59"/>
      <c r="BDI283" s="59"/>
      <c r="BDJ283" s="59"/>
      <c r="BDK283" s="59"/>
      <c r="BDL283" s="59"/>
      <c r="BDM283" s="59"/>
      <c r="BDN283" s="59"/>
      <c r="BDO283" s="59"/>
      <c r="BDP283" s="59"/>
      <c r="BDQ283" s="59"/>
      <c r="BDR283" s="59"/>
      <c r="BDS283" s="59"/>
      <c r="BDT283" s="59"/>
      <c r="BDU283" s="59"/>
      <c r="BDV283" s="59"/>
      <c r="BDW283" s="59"/>
      <c r="BDX283" s="59"/>
      <c r="BDY283" s="59"/>
      <c r="BDZ283" s="59"/>
      <c r="BEA283" s="59"/>
      <c r="BEB283" s="59"/>
      <c r="BEC283" s="59"/>
      <c r="BED283" s="59"/>
      <c r="BEE283" s="59"/>
      <c r="BEF283" s="59"/>
      <c r="BEG283" s="59"/>
      <c r="BEH283" s="59"/>
      <c r="BEI283" s="59"/>
      <c r="BEJ283" s="59"/>
      <c r="BEK283" s="59"/>
      <c r="BEL283" s="59"/>
      <c r="BEM283" s="59"/>
      <c r="BEN283" s="59"/>
      <c r="BEO283" s="59"/>
      <c r="BEP283" s="59"/>
      <c r="BEQ283" s="59"/>
      <c r="BER283" s="59"/>
      <c r="BES283" s="59"/>
      <c r="BET283" s="59"/>
      <c r="BEU283" s="59"/>
      <c r="BEV283" s="59"/>
      <c r="BEW283" s="59"/>
      <c r="BEX283" s="59"/>
      <c r="BEY283" s="59"/>
      <c r="BEZ283" s="59"/>
      <c r="BFA283" s="59"/>
      <c r="BFB283" s="59"/>
      <c r="BFC283" s="59"/>
      <c r="BFD283" s="59"/>
      <c r="BFE283" s="59"/>
      <c r="BFF283" s="59"/>
      <c r="BFG283" s="59"/>
      <c r="BFH283" s="59"/>
      <c r="BFI283" s="59"/>
      <c r="BFJ283" s="59"/>
      <c r="BFK283" s="59"/>
      <c r="BFL283" s="59"/>
      <c r="BFM283" s="59"/>
      <c r="BFN283" s="59"/>
      <c r="BFO283" s="59"/>
      <c r="BFP283" s="59"/>
      <c r="BFQ283" s="59"/>
      <c r="BFR283" s="59"/>
      <c r="BFS283" s="59"/>
      <c r="BFT283" s="59"/>
      <c r="BFU283" s="59"/>
      <c r="BFV283" s="59"/>
      <c r="BFW283" s="59"/>
      <c r="BFX283" s="59"/>
      <c r="BFY283" s="59"/>
      <c r="BFZ283" s="59"/>
      <c r="BGA283" s="59"/>
      <c r="BGB283" s="59"/>
      <c r="BGC283" s="59"/>
      <c r="BGD283" s="59"/>
      <c r="BGE283" s="59"/>
      <c r="BGF283" s="59"/>
      <c r="BGG283" s="59"/>
      <c r="BGH283" s="59"/>
      <c r="BGI283" s="59"/>
      <c r="BGJ283" s="59"/>
      <c r="BGK283" s="59"/>
      <c r="BGL283" s="59"/>
      <c r="BGM283" s="59"/>
      <c r="BGN283" s="59"/>
      <c r="BGO283" s="59"/>
      <c r="BGP283" s="59"/>
      <c r="BGQ283" s="59"/>
      <c r="BGR283" s="59"/>
      <c r="BGS283" s="59"/>
      <c r="BGT283" s="59"/>
      <c r="BGU283" s="59"/>
      <c r="BGV283" s="59"/>
      <c r="BGW283" s="59"/>
      <c r="BGX283" s="59"/>
      <c r="BGY283" s="59"/>
      <c r="BGZ283" s="59"/>
      <c r="BHA283" s="59"/>
      <c r="BHB283" s="59"/>
      <c r="BHC283" s="59"/>
      <c r="BHD283" s="59"/>
      <c r="BHE283" s="59"/>
      <c r="BHF283" s="59"/>
      <c r="BHG283" s="59"/>
      <c r="BHH283" s="59"/>
      <c r="BHI283" s="59"/>
      <c r="BHJ283" s="59"/>
      <c r="BHK283" s="59"/>
      <c r="BHL283" s="59"/>
      <c r="BHM283" s="59"/>
      <c r="BHN283" s="59"/>
      <c r="BHO283" s="59"/>
      <c r="BHP283" s="59"/>
      <c r="BHQ283" s="59"/>
      <c r="BHR283" s="59"/>
      <c r="BHS283" s="59"/>
      <c r="BHT283" s="59"/>
      <c r="BHU283" s="59"/>
      <c r="BHV283" s="59"/>
      <c r="BHW283" s="59"/>
      <c r="BHX283" s="59"/>
      <c r="BHY283" s="59"/>
      <c r="BHZ283" s="59"/>
      <c r="BIA283" s="59"/>
      <c r="BIB283" s="59"/>
      <c r="BIC283" s="59"/>
      <c r="BID283" s="59"/>
      <c r="BIE283" s="59"/>
      <c r="BIF283" s="59"/>
      <c r="BIG283" s="59"/>
      <c r="BIH283" s="59"/>
      <c r="BII283" s="59"/>
      <c r="BIJ283" s="59"/>
      <c r="BIK283" s="59"/>
      <c r="BIL283" s="59"/>
      <c r="BIM283" s="59"/>
      <c r="BIN283" s="59"/>
      <c r="BIO283" s="59"/>
      <c r="BIP283" s="59"/>
      <c r="BIQ283" s="59"/>
      <c r="BIR283" s="59"/>
      <c r="BIS283" s="59"/>
      <c r="BIT283" s="59"/>
      <c r="BIU283" s="59"/>
      <c r="BIV283" s="59"/>
      <c r="BIW283" s="59"/>
      <c r="BIX283" s="59"/>
      <c r="BIY283" s="59"/>
      <c r="BIZ283" s="59"/>
      <c r="BJA283" s="59"/>
      <c r="BJB283" s="59"/>
      <c r="BJC283" s="59"/>
      <c r="BJD283" s="59"/>
      <c r="BJE283" s="59"/>
      <c r="BJF283" s="59"/>
      <c r="BJG283" s="59"/>
      <c r="BJH283" s="59"/>
      <c r="BJI283" s="59"/>
      <c r="BJJ283" s="59"/>
      <c r="BJK283" s="59"/>
      <c r="BJL283" s="59"/>
      <c r="BJM283" s="59"/>
      <c r="BJN283" s="59"/>
      <c r="BJO283" s="59"/>
      <c r="BJP283" s="59"/>
      <c r="BJQ283" s="59"/>
      <c r="BJR283" s="59"/>
      <c r="BJS283" s="59"/>
      <c r="BJT283" s="59"/>
      <c r="BJU283" s="59"/>
      <c r="BJV283" s="59"/>
      <c r="BJW283" s="59"/>
      <c r="BJX283" s="59"/>
      <c r="BJY283" s="59"/>
      <c r="BJZ283" s="59"/>
      <c r="BKA283" s="59"/>
      <c r="BKB283" s="59"/>
      <c r="BKC283" s="59"/>
      <c r="BKD283" s="59"/>
      <c r="BKE283" s="59"/>
      <c r="BKF283" s="59"/>
      <c r="BKG283" s="59"/>
      <c r="BKH283" s="59"/>
      <c r="BKI283" s="59"/>
      <c r="BKJ283" s="59"/>
      <c r="BKK283" s="59"/>
      <c r="BKL283" s="59"/>
      <c r="BKM283" s="59"/>
      <c r="BKN283" s="59"/>
      <c r="BKO283" s="59"/>
      <c r="BKP283" s="59"/>
      <c r="BKQ283" s="59"/>
      <c r="BKR283" s="59"/>
      <c r="BKS283" s="59"/>
      <c r="BKT283" s="59"/>
      <c r="BKU283" s="59"/>
      <c r="BKV283" s="59"/>
      <c r="BKW283" s="59"/>
      <c r="BKX283" s="59"/>
      <c r="BKY283" s="59"/>
      <c r="BKZ283" s="59"/>
      <c r="BLA283" s="59"/>
      <c r="BLB283" s="59"/>
      <c r="BLC283" s="59"/>
      <c r="BLD283" s="59"/>
      <c r="BLE283" s="59"/>
      <c r="BLF283" s="59"/>
      <c r="BLG283" s="59"/>
      <c r="BLH283" s="59"/>
      <c r="BLI283" s="59"/>
      <c r="BLJ283" s="59"/>
      <c r="BLK283" s="59"/>
      <c r="BLL283" s="59"/>
      <c r="BLM283" s="59"/>
      <c r="BLN283" s="59"/>
      <c r="BLO283" s="59"/>
      <c r="BLP283" s="59"/>
      <c r="BLQ283" s="59"/>
      <c r="BLR283" s="59"/>
      <c r="BLS283" s="59"/>
      <c r="BLT283" s="59"/>
      <c r="BLU283" s="59"/>
      <c r="BLV283" s="59"/>
      <c r="BLW283" s="59"/>
      <c r="BLX283" s="59"/>
      <c r="BLY283" s="59"/>
      <c r="BLZ283" s="59"/>
      <c r="BMA283" s="59"/>
      <c r="BMB283" s="59"/>
      <c r="BMC283" s="59"/>
      <c r="BMD283" s="59"/>
      <c r="BME283" s="59"/>
      <c r="BMF283" s="59"/>
      <c r="BMG283" s="59"/>
      <c r="BMH283" s="59"/>
      <c r="BMI283" s="59"/>
      <c r="BMJ283" s="59"/>
      <c r="BMK283" s="59"/>
      <c r="BML283" s="59"/>
      <c r="BMM283" s="59"/>
      <c r="BMN283" s="59"/>
      <c r="BMO283" s="59"/>
      <c r="BMP283" s="59"/>
      <c r="BMQ283" s="59"/>
      <c r="BMR283" s="59"/>
      <c r="BMS283" s="59"/>
      <c r="BMT283" s="59"/>
      <c r="BMU283" s="59"/>
      <c r="BMV283" s="59"/>
      <c r="BMW283" s="59"/>
      <c r="BMX283" s="59"/>
      <c r="BMY283" s="59"/>
      <c r="BMZ283" s="59"/>
      <c r="BNA283" s="59"/>
      <c r="BNB283" s="59"/>
      <c r="BNC283" s="59"/>
      <c r="BND283" s="59"/>
      <c r="BNE283" s="59"/>
      <c r="BNF283" s="59"/>
      <c r="BNG283" s="59"/>
      <c r="BNH283" s="59"/>
      <c r="BNI283" s="59"/>
      <c r="BNJ283" s="59"/>
      <c r="BNK283" s="59"/>
      <c r="BNL283" s="59"/>
      <c r="BNM283" s="59"/>
      <c r="BNN283" s="59"/>
      <c r="BNO283" s="59"/>
      <c r="BNP283" s="59"/>
      <c r="BNQ283" s="59"/>
      <c r="BNR283" s="59"/>
      <c r="BNS283" s="59"/>
      <c r="BNT283" s="59"/>
      <c r="BNU283" s="59"/>
      <c r="BNV283" s="59"/>
      <c r="BNW283" s="59"/>
      <c r="BNX283" s="59"/>
      <c r="BNY283" s="59"/>
      <c r="BNZ283" s="59"/>
      <c r="BOA283" s="59"/>
      <c r="BOB283" s="59"/>
      <c r="BOC283" s="59"/>
      <c r="BOD283" s="59"/>
      <c r="BOE283" s="59"/>
      <c r="BOF283" s="59"/>
      <c r="BOG283" s="59"/>
      <c r="BOH283" s="59"/>
      <c r="BOI283" s="59"/>
      <c r="BOJ283" s="59"/>
      <c r="BOK283" s="59"/>
      <c r="BOL283" s="59"/>
      <c r="BOM283" s="59"/>
      <c r="BON283" s="59"/>
      <c r="BOO283" s="59"/>
      <c r="BOP283" s="59"/>
      <c r="BOQ283" s="59"/>
      <c r="BOR283" s="59"/>
      <c r="BOS283" s="59"/>
      <c r="BOT283" s="59"/>
      <c r="BOU283" s="59"/>
      <c r="BOV283" s="59"/>
      <c r="BOW283" s="59"/>
      <c r="BOX283" s="59"/>
      <c r="BOY283" s="59"/>
      <c r="BOZ283" s="59"/>
      <c r="BPA283" s="59"/>
      <c r="BPB283" s="59"/>
      <c r="BPC283" s="59"/>
      <c r="BPD283" s="59"/>
      <c r="BPE283" s="59"/>
      <c r="BPF283" s="59"/>
      <c r="BPG283" s="59"/>
      <c r="BPH283" s="59"/>
      <c r="BPI283" s="59"/>
      <c r="BPJ283" s="59"/>
      <c r="BPK283" s="59"/>
      <c r="BPL283" s="59"/>
      <c r="BPM283" s="59"/>
      <c r="BPN283" s="59"/>
      <c r="BPO283" s="59"/>
      <c r="BPP283" s="59"/>
      <c r="BPQ283" s="59"/>
      <c r="BPR283" s="59"/>
      <c r="BPS283" s="59"/>
      <c r="BPT283" s="59"/>
      <c r="BPU283" s="59"/>
      <c r="BPV283" s="59"/>
      <c r="BPW283" s="59"/>
      <c r="BPX283" s="59"/>
      <c r="BPY283" s="59"/>
      <c r="BPZ283" s="59"/>
      <c r="BQA283" s="59"/>
      <c r="BQB283" s="59"/>
      <c r="BQC283" s="59"/>
      <c r="BQD283" s="59"/>
      <c r="BQE283" s="59"/>
      <c r="BQF283" s="59"/>
      <c r="BQG283" s="59"/>
      <c r="BQH283" s="59"/>
      <c r="BQI283" s="59"/>
      <c r="BQJ283" s="59"/>
      <c r="BQK283" s="59"/>
      <c r="BQL283" s="59"/>
      <c r="BQM283" s="59"/>
      <c r="BQN283" s="59"/>
      <c r="BQO283" s="59"/>
      <c r="BQP283" s="59"/>
      <c r="BQQ283" s="59"/>
      <c r="BQR283" s="59"/>
      <c r="BQS283" s="59"/>
      <c r="BQT283" s="59"/>
      <c r="BQU283" s="59"/>
      <c r="BQV283" s="59"/>
      <c r="BQW283" s="59"/>
      <c r="BQX283" s="59"/>
      <c r="BQY283" s="59"/>
      <c r="BQZ283" s="59"/>
      <c r="BRA283" s="59"/>
      <c r="BRB283" s="59"/>
      <c r="BRC283" s="59"/>
      <c r="BRD283" s="59"/>
      <c r="BRE283" s="59"/>
      <c r="BRF283" s="59"/>
      <c r="BRG283" s="59"/>
      <c r="BRH283" s="59"/>
      <c r="BRI283" s="59"/>
      <c r="BRJ283" s="59"/>
      <c r="BRK283" s="59"/>
      <c r="BRL283" s="59"/>
      <c r="BRM283" s="59"/>
      <c r="BRN283" s="59"/>
      <c r="BRO283" s="59"/>
      <c r="BRP283" s="59"/>
      <c r="BRQ283" s="59"/>
      <c r="BRR283" s="59"/>
      <c r="BRS283" s="59"/>
      <c r="BRT283" s="59"/>
      <c r="BRU283" s="59"/>
      <c r="BRV283" s="59"/>
      <c r="BRW283" s="59"/>
      <c r="BRX283" s="59"/>
      <c r="BRY283" s="59"/>
      <c r="BRZ283" s="59"/>
      <c r="BSA283" s="59"/>
      <c r="BSB283" s="59"/>
      <c r="BSC283" s="59"/>
      <c r="BSD283" s="59"/>
      <c r="BSE283" s="59"/>
      <c r="BSF283" s="59"/>
      <c r="BSG283" s="59"/>
      <c r="BSH283" s="59"/>
      <c r="BSI283" s="59"/>
      <c r="BSJ283" s="59"/>
      <c r="BSK283" s="59"/>
      <c r="BSL283" s="59"/>
      <c r="BSM283" s="59"/>
      <c r="BSN283" s="59"/>
      <c r="BSO283" s="59"/>
      <c r="BSP283" s="59"/>
      <c r="BSQ283" s="59"/>
      <c r="BSR283" s="59"/>
      <c r="BSS283" s="59"/>
      <c r="BST283" s="59"/>
      <c r="BSU283" s="59"/>
      <c r="BSV283" s="59"/>
      <c r="BSW283" s="59"/>
      <c r="BSX283" s="59"/>
      <c r="BSY283" s="59"/>
      <c r="BSZ283" s="59"/>
      <c r="BTA283" s="59"/>
      <c r="BTB283" s="59"/>
      <c r="BTC283" s="59"/>
      <c r="BTD283" s="59"/>
      <c r="BTE283" s="59"/>
      <c r="BTF283" s="59"/>
      <c r="BTG283" s="59"/>
      <c r="BTH283" s="59"/>
      <c r="BTI283" s="59"/>
      <c r="BTJ283" s="59"/>
      <c r="BTK283" s="59"/>
      <c r="BTL283" s="59"/>
      <c r="BTM283" s="59"/>
      <c r="BTN283" s="59"/>
      <c r="BTO283" s="59"/>
      <c r="BTP283" s="59"/>
      <c r="BTQ283" s="59"/>
      <c r="BTR283" s="59"/>
      <c r="BTS283" s="59"/>
      <c r="BTT283" s="59"/>
      <c r="BTU283" s="59"/>
      <c r="BTV283" s="59"/>
      <c r="BTW283" s="59"/>
      <c r="BTX283" s="59"/>
      <c r="BTY283" s="59"/>
      <c r="BTZ283" s="59"/>
      <c r="BUA283" s="59"/>
      <c r="BUB283" s="59"/>
      <c r="BUC283" s="59"/>
      <c r="BUD283" s="59"/>
      <c r="BUE283" s="59"/>
      <c r="BUF283" s="59"/>
      <c r="BUG283" s="59"/>
      <c r="BUH283" s="59"/>
      <c r="BUI283" s="59"/>
      <c r="BUJ283" s="59"/>
      <c r="BUK283" s="59"/>
      <c r="BUL283" s="59"/>
      <c r="BUM283" s="59"/>
      <c r="BUN283" s="59"/>
      <c r="BUO283" s="59"/>
      <c r="BUP283" s="59"/>
      <c r="BUQ283" s="59"/>
      <c r="BUR283" s="59"/>
      <c r="BUS283" s="59"/>
      <c r="BUT283" s="59"/>
      <c r="BUU283" s="59"/>
      <c r="BUV283" s="59"/>
      <c r="BUW283" s="59"/>
      <c r="BUX283" s="59"/>
      <c r="BUY283" s="59"/>
      <c r="BUZ283" s="59"/>
      <c r="BVA283" s="59"/>
      <c r="BVB283" s="59"/>
      <c r="BVC283" s="59"/>
      <c r="BVD283" s="59"/>
      <c r="BVE283" s="59"/>
      <c r="BVF283" s="59"/>
      <c r="BVG283" s="59"/>
      <c r="BVH283" s="59"/>
      <c r="BVI283" s="59"/>
      <c r="BVJ283" s="59"/>
      <c r="BVK283" s="59"/>
      <c r="BVL283" s="59"/>
      <c r="BVM283" s="59"/>
      <c r="BVN283" s="59"/>
      <c r="BVO283" s="59"/>
      <c r="BVP283" s="59"/>
      <c r="BVQ283" s="59"/>
      <c r="BVR283" s="59"/>
      <c r="BVS283" s="59"/>
      <c r="BVT283" s="59"/>
      <c r="BVU283" s="59"/>
      <c r="BVV283" s="59"/>
      <c r="BVW283" s="59"/>
      <c r="BVX283" s="59"/>
      <c r="BVY283" s="59"/>
      <c r="BVZ283" s="59"/>
      <c r="BWA283" s="59"/>
      <c r="BWB283" s="59"/>
      <c r="BWC283" s="59"/>
      <c r="BWD283" s="59"/>
      <c r="BWE283" s="59"/>
      <c r="BWF283" s="59"/>
      <c r="BWG283" s="59"/>
      <c r="BWH283" s="59"/>
      <c r="BWI283" s="59"/>
      <c r="BWJ283" s="59"/>
      <c r="BWK283" s="59"/>
      <c r="BWL283" s="59"/>
      <c r="BWM283" s="59"/>
      <c r="BWN283" s="59"/>
      <c r="BWO283" s="59"/>
      <c r="BWP283" s="59"/>
      <c r="BWQ283" s="59"/>
      <c r="BWR283" s="59"/>
      <c r="BWS283" s="59"/>
      <c r="BWT283" s="59"/>
      <c r="BWU283" s="59"/>
      <c r="BWV283" s="59"/>
      <c r="BWW283" s="59"/>
      <c r="BWX283" s="59"/>
      <c r="BWY283" s="59"/>
      <c r="BWZ283" s="59"/>
      <c r="BXA283" s="59"/>
      <c r="BXB283" s="59"/>
      <c r="BXC283" s="59"/>
      <c r="BXD283" s="59"/>
      <c r="BXE283" s="59"/>
      <c r="BXF283" s="59"/>
      <c r="BXG283" s="59"/>
      <c r="BXH283" s="59"/>
      <c r="BXI283" s="59"/>
      <c r="BXJ283" s="59"/>
      <c r="BXK283" s="59"/>
      <c r="BXL283" s="59"/>
      <c r="BXM283" s="59"/>
      <c r="BXN283" s="59"/>
      <c r="BXO283" s="59"/>
      <c r="BXP283" s="59"/>
      <c r="BXQ283" s="59"/>
      <c r="BXR283" s="59"/>
      <c r="BXS283" s="59"/>
      <c r="BXT283" s="59"/>
      <c r="BXU283" s="59"/>
      <c r="BXV283" s="59"/>
      <c r="BXW283" s="59"/>
      <c r="BXX283" s="59"/>
      <c r="BXY283" s="59"/>
      <c r="BXZ283" s="59"/>
      <c r="BYA283" s="59"/>
      <c r="BYB283" s="59"/>
      <c r="BYC283" s="59"/>
      <c r="BYD283" s="59"/>
      <c r="BYE283" s="59"/>
      <c r="BYF283" s="59"/>
      <c r="BYG283" s="59"/>
      <c r="BYH283" s="59"/>
      <c r="BYI283" s="59"/>
      <c r="BYJ283" s="59"/>
      <c r="BYK283" s="59"/>
      <c r="BYL283" s="59"/>
      <c r="BYM283" s="59"/>
      <c r="BYN283" s="59"/>
      <c r="BYO283" s="59"/>
      <c r="BYP283" s="59"/>
      <c r="BYQ283" s="59"/>
      <c r="BYR283" s="59"/>
      <c r="BYS283" s="59"/>
      <c r="BYT283" s="59"/>
      <c r="BYU283" s="59"/>
      <c r="BYV283" s="59"/>
      <c r="BYW283" s="59"/>
      <c r="BYX283" s="59"/>
      <c r="BYY283" s="59"/>
      <c r="BYZ283" s="59"/>
      <c r="BZA283" s="59"/>
      <c r="BZB283" s="59"/>
      <c r="BZC283" s="59"/>
      <c r="BZD283" s="59"/>
      <c r="BZE283" s="59"/>
      <c r="BZF283" s="59"/>
      <c r="BZG283" s="59"/>
      <c r="BZH283" s="59"/>
      <c r="BZI283" s="59"/>
      <c r="BZJ283" s="59"/>
      <c r="BZK283" s="59"/>
      <c r="BZL283" s="59"/>
      <c r="BZM283" s="59"/>
      <c r="BZN283" s="59"/>
      <c r="BZO283" s="59"/>
      <c r="BZP283" s="59"/>
      <c r="BZQ283" s="59"/>
      <c r="BZR283" s="59"/>
      <c r="BZS283" s="59"/>
      <c r="BZT283" s="59"/>
      <c r="BZU283" s="59"/>
      <c r="BZV283" s="59"/>
      <c r="BZW283" s="59"/>
      <c r="BZX283" s="59"/>
      <c r="BZY283" s="59"/>
      <c r="BZZ283" s="59"/>
      <c r="CAA283" s="59"/>
      <c r="CAB283" s="59"/>
      <c r="CAC283" s="59"/>
      <c r="CAD283" s="59"/>
      <c r="CAE283" s="59"/>
      <c r="CAF283" s="59"/>
      <c r="CAG283" s="59"/>
      <c r="CAH283" s="59"/>
      <c r="CAI283" s="59"/>
      <c r="CAJ283" s="59"/>
      <c r="CAK283" s="59"/>
      <c r="CAL283" s="59"/>
      <c r="CAM283" s="59"/>
      <c r="CAN283" s="59"/>
      <c r="CAO283" s="59"/>
      <c r="CAP283" s="59"/>
      <c r="CAQ283" s="59"/>
      <c r="CAR283" s="59"/>
      <c r="CAS283" s="59"/>
      <c r="CAT283" s="59"/>
      <c r="CAU283" s="59"/>
      <c r="CAV283" s="59"/>
      <c r="CAW283" s="59"/>
      <c r="CAX283" s="59"/>
      <c r="CAY283" s="59"/>
      <c r="CAZ283" s="59"/>
      <c r="CBA283" s="59"/>
      <c r="CBB283" s="59"/>
      <c r="CBC283" s="59"/>
      <c r="CBD283" s="59"/>
      <c r="CBE283" s="59"/>
      <c r="CBF283" s="59"/>
      <c r="CBG283" s="59"/>
      <c r="CBH283" s="59"/>
      <c r="CBI283" s="59"/>
      <c r="CBJ283" s="59"/>
      <c r="CBK283" s="59"/>
      <c r="CBL283" s="59"/>
      <c r="CBM283" s="59"/>
      <c r="CBN283" s="59"/>
      <c r="CBO283" s="59"/>
      <c r="CBP283" s="59"/>
      <c r="CBQ283" s="59"/>
      <c r="CBR283" s="59"/>
      <c r="CBS283" s="59"/>
      <c r="CBT283" s="59"/>
      <c r="CBU283" s="59"/>
      <c r="CBV283" s="59"/>
      <c r="CBW283" s="59"/>
      <c r="CBX283" s="59"/>
      <c r="CBY283" s="59"/>
      <c r="CBZ283" s="59"/>
      <c r="CCA283" s="59"/>
      <c r="CCB283" s="59"/>
      <c r="CCC283" s="59"/>
      <c r="CCD283" s="59"/>
      <c r="CCE283" s="59"/>
      <c r="CCF283" s="59"/>
      <c r="CCG283" s="59"/>
      <c r="CCH283" s="59"/>
      <c r="CCI283" s="59"/>
      <c r="CCJ283" s="59"/>
      <c r="CCK283" s="59"/>
      <c r="CCL283" s="59"/>
      <c r="CCM283" s="59"/>
      <c r="CCN283" s="59"/>
      <c r="CCO283" s="59"/>
      <c r="CCP283" s="59"/>
      <c r="CCQ283" s="59"/>
      <c r="CCR283" s="59"/>
      <c r="CCS283" s="59"/>
      <c r="CCT283" s="59"/>
      <c r="CCU283" s="59"/>
      <c r="CCV283" s="59"/>
      <c r="CCW283" s="59"/>
      <c r="CCX283" s="59"/>
      <c r="CCY283" s="59"/>
      <c r="CCZ283" s="59"/>
      <c r="CDA283" s="59"/>
      <c r="CDB283" s="59"/>
      <c r="CDC283" s="59"/>
      <c r="CDD283" s="59"/>
      <c r="CDE283" s="59"/>
      <c r="CDF283" s="59"/>
      <c r="CDG283" s="59"/>
      <c r="CDH283" s="59"/>
      <c r="CDI283" s="59"/>
      <c r="CDJ283" s="59"/>
      <c r="CDK283" s="59"/>
      <c r="CDL283" s="59"/>
      <c r="CDM283" s="59"/>
      <c r="CDN283" s="59"/>
      <c r="CDO283" s="59"/>
      <c r="CDP283" s="59"/>
      <c r="CDQ283" s="59"/>
      <c r="CDR283" s="59"/>
      <c r="CDS283" s="59"/>
      <c r="CDT283" s="59"/>
      <c r="CDU283" s="59"/>
      <c r="CDV283" s="59"/>
      <c r="CDW283" s="59"/>
      <c r="CDX283" s="59"/>
      <c r="CDY283" s="59"/>
      <c r="CDZ283" s="59"/>
      <c r="CEA283" s="59"/>
      <c r="CEB283" s="59"/>
      <c r="CEC283" s="59"/>
      <c r="CED283" s="59"/>
      <c r="CEE283" s="59"/>
      <c r="CEF283" s="59"/>
      <c r="CEG283" s="59"/>
      <c r="CEH283" s="59"/>
      <c r="CEI283" s="59"/>
      <c r="CEJ283" s="59"/>
      <c r="CEK283" s="59"/>
      <c r="CEL283" s="59"/>
      <c r="CEM283" s="59"/>
      <c r="CEN283" s="59"/>
      <c r="CEO283" s="59"/>
      <c r="CEP283" s="59"/>
      <c r="CEQ283" s="59"/>
      <c r="CER283" s="59"/>
      <c r="CES283" s="59"/>
      <c r="CET283" s="59"/>
      <c r="CEU283" s="59"/>
      <c r="CEV283" s="59"/>
      <c r="CEW283" s="59"/>
      <c r="CEX283" s="59"/>
      <c r="CEY283" s="59"/>
      <c r="CEZ283" s="59"/>
      <c r="CFA283" s="59"/>
      <c r="CFB283" s="59"/>
      <c r="CFC283" s="59"/>
      <c r="CFD283" s="59"/>
      <c r="CFE283" s="59"/>
      <c r="CFF283" s="59"/>
      <c r="CFG283" s="59"/>
      <c r="CFH283" s="59"/>
      <c r="CFI283" s="59"/>
      <c r="CFJ283" s="59"/>
      <c r="CFK283" s="59"/>
      <c r="CFL283" s="59"/>
      <c r="CFM283" s="59"/>
      <c r="CFN283" s="59"/>
      <c r="CFO283" s="59"/>
      <c r="CFP283" s="59"/>
      <c r="CFQ283" s="59"/>
      <c r="CFR283" s="59"/>
      <c r="CFS283" s="59"/>
      <c r="CFT283" s="59"/>
      <c r="CFU283" s="59"/>
      <c r="CFV283" s="59"/>
      <c r="CFW283" s="59"/>
      <c r="CFX283" s="59"/>
      <c r="CFY283" s="59"/>
      <c r="CFZ283" s="59"/>
      <c r="CGA283" s="59"/>
      <c r="CGB283" s="59"/>
      <c r="CGC283" s="59"/>
      <c r="CGD283" s="59"/>
      <c r="CGE283" s="59"/>
      <c r="CGF283" s="59"/>
      <c r="CGG283" s="59"/>
      <c r="CGH283" s="59"/>
      <c r="CGI283" s="59"/>
      <c r="CGJ283" s="59"/>
      <c r="CGK283" s="59"/>
      <c r="CGL283" s="59"/>
      <c r="CGM283" s="59"/>
      <c r="CGN283" s="59"/>
      <c r="CGO283" s="59"/>
      <c r="CGP283" s="59"/>
      <c r="CGQ283" s="59"/>
      <c r="CGR283" s="59"/>
      <c r="CGS283" s="59"/>
      <c r="CGT283" s="59"/>
      <c r="CGU283" s="59"/>
      <c r="CGV283" s="59"/>
      <c r="CGW283" s="59"/>
      <c r="CGX283" s="59"/>
      <c r="CGY283" s="59"/>
      <c r="CGZ283" s="59"/>
      <c r="CHA283" s="59"/>
      <c r="CHB283" s="59"/>
      <c r="CHC283" s="59"/>
      <c r="CHD283" s="59"/>
      <c r="CHE283" s="59"/>
      <c r="CHF283" s="59"/>
      <c r="CHG283" s="59"/>
      <c r="CHH283" s="59"/>
      <c r="CHI283" s="59"/>
      <c r="CHJ283" s="59"/>
      <c r="CHK283" s="59"/>
      <c r="CHL283" s="59"/>
      <c r="CHM283" s="59"/>
      <c r="CHN283" s="59"/>
      <c r="CHO283" s="59"/>
      <c r="CHP283" s="59"/>
      <c r="CHQ283" s="59"/>
      <c r="CHR283" s="59"/>
      <c r="CHS283" s="59"/>
      <c r="CHT283" s="59"/>
      <c r="CHU283" s="59"/>
      <c r="CHV283" s="59"/>
      <c r="CHW283" s="59"/>
      <c r="CHX283" s="59"/>
      <c r="CHY283" s="59"/>
      <c r="CHZ283" s="59"/>
      <c r="CIA283" s="59"/>
      <c r="CIB283" s="59"/>
      <c r="CIC283" s="59"/>
      <c r="CID283" s="59"/>
      <c r="CIE283" s="59"/>
      <c r="CIF283" s="59"/>
      <c r="CIG283" s="59"/>
      <c r="CIH283" s="59"/>
      <c r="CII283" s="59"/>
      <c r="CIJ283" s="59"/>
      <c r="CIK283" s="59"/>
      <c r="CIL283" s="59"/>
      <c r="CIM283" s="59"/>
      <c r="CIN283" s="59"/>
      <c r="CIO283" s="59"/>
      <c r="CIP283" s="59"/>
      <c r="CIQ283" s="59"/>
      <c r="CIR283" s="59"/>
      <c r="CIS283" s="59"/>
      <c r="CIT283" s="59"/>
      <c r="CIU283" s="59"/>
      <c r="CIV283" s="59"/>
      <c r="CIW283" s="59"/>
      <c r="CIX283" s="59"/>
      <c r="CIY283" s="59"/>
      <c r="CIZ283" s="59"/>
      <c r="CJA283" s="59"/>
      <c r="CJB283" s="59"/>
      <c r="CJC283" s="59"/>
      <c r="CJD283" s="59"/>
      <c r="CJE283" s="59"/>
      <c r="CJF283" s="59"/>
      <c r="CJG283" s="59"/>
      <c r="CJH283" s="59"/>
      <c r="CJI283" s="59"/>
      <c r="CJJ283" s="59"/>
      <c r="CJK283" s="59"/>
      <c r="CJL283" s="59"/>
      <c r="CJM283" s="59"/>
      <c r="CJN283" s="59"/>
      <c r="CJO283" s="59"/>
      <c r="CJP283" s="59"/>
      <c r="CJQ283" s="59"/>
      <c r="CJR283" s="59"/>
      <c r="CJS283" s="59"/>
      <c r="CJT283" s="59"/>
      <c r="CJU283" s="59"/>
      <c r="CJV283" s="59"/>
      <c r="CJW283" s="59"/>
      <c r="CJX283" s="59"/>
      <c r="CJY283" s="59"/>
      <c r="CJZ283" s="59"/>
      <c r="CKA283" s="59"/>
      <c r="CKB283" s="59"/>
      <c r="CKC283" s="59"/>
      <c r="CKD283" s="59"/>
      <c r="CKE283" s="59"/>
      <c r="CKF283" s="59"/>
      <c r="CKG283" s="59"/>
      <c r="CKH283" s="59"/>
      <c r="CKI283" s="59"/>
      <c r="CKJ283" s="59"/>
      <c r="CKK283" s="59"/>
      <c r="CKL283" s="59"/>
      <c r="CKM283" s="59"/>
      <c r="CKN283" s="59"/>
      <c r="CKO283" s="59"/>
      <c r="CKP283" s="59"/>
      <c r="CKQ283" s="59"/>
      <c r="CKR283" s="59"/>
      <c r="CKS283" s="59"/>
      <c r="CKT283" s="59"/>
      <c r="CKU283" s="59"/>
      <c r="CKV283" s="59"/>
      <c r="CKW283" s="59"/>
      <c r="CKX283" s="59"/>
      <c r="CKY283" s="59"/>
      <c r="CKZ283" s="59"/>
      <c r="CLA283" s="59"/>
      <c r="CLB283" s="59"/>
      <c r="CLC283" s="59"/>
      <c r="CLD283" s="59"/>
      <c r="CLE283" s="59"/>
      <c r="CLF283" s="59"/>
      <c r="CLG283" s="59"/>
      <c r="CLH283" s="59"/>
      <c r="CLI283" s="59"/>
      <c r="CLJ283" s="59"/>
      <c r="CLK283" s="59"/>
      <c r="CLL283" s="59"/>
      <c r="CLM283" s="59"/>
      <c r="CLN283" s="59"/>
      <c r="CLO283" s="59"/>
      <c r="CLP283" s="59"/>
      <c r="CLQ283" s="59"/>
      <c r="CLR283" s="59"/>
      <c r="CLS283" s="59"/>
      <c r="CLT283" s="59"/>
      <c r="CLU283" s="59"/>
      <c r="CLV283" s="59"/>
      <c r="CLW283" s="59"/>
      <c r="CLX283" s="59"/>
      <c r="CLY283" s="59"/>
      <c r="CLZ283" s="59"/>
      <c r="CMA283" s="59"/>
      <c r="CMB283" s="59"/>
      <c r="CMC283" s="59"/>
      <c r="CMD283" s="59"/>
      <c r="CME283" s="59"/>
      <c r="CMF283" s="59"/>
      <c r="CMG283" s="59"/>
      <c r="CMH283" s="59"/>
      <c r="CMI283" s="59"/>
      <c r="CMJ283" s="59"/>
      <c r="CMK283" s="59"/>
      <c r="CML283" s="59"/>
      <c r="CMM283" s="59"/>
      <c r="CMN283" s="59"/>
      <c r="CMO283" s="59"/>
      <c r="CMP283" s="59"/>
      <c r="CMQ283" s="59"/>
      <c r="CMR283" s="59"/>
      <c r="CMS283" s="59"/>
      <c r="CMT283" s="59"/>
      <c r="CMU283" s="59"/>
      <c r="CMV283" s="59"/>
      <c r="CMW283" s="59"/>
      <c r="CMX283" s="59"/>
      <c r="CMY283" s="59"/>
      <c r="CMZ283" s="59"/>
      <c r="CNA283" s="59"/>
      <c r="CNB283" s="59"/>
      <c r="CNC283" s="59"/>
      <c r="CND283" s="59"/>
      <c r="CNE283" s="59"/>
      <c r="CNF283" s="59"/>
      <c r="CNG283" s="59"/>
      <c r="CNH283" s="59"/>
      <c r="CNI283" s="59"/>
      <c r="CNJ283" s="59"/>
      <c r="CNK283" s="59"/>
      <c r="CNL283" s="59"/>
      <c r="CNM283" s="59"/>
      <c r="CNN283" s="59"/>
      <c r="CNO283" s="59"/>
      <c r="CNP283" s="59"/>
      <c r="CNQ283" s="59"/>
      <c r="CNR283" s="59"/>
      <c r="CNS283" s="59"/>
      <c r="CNT283" s="59"/>
      <c r="CNU283" s="59"/>
      <c r="CNV283" s="59"/>
      <c r="CNW283" s="59"/>
      <c r="CNX283" s="59"/>
      <c r="CNY283" s="59"/>
      <c r="CNZ283" s="59"/>
      <c r="COA283" s="59"/>
      <c r="COB283" s="59"/>
      <c r="COC283" s="59"/>
      <c r="COD283" s="59"/>
      <c r="COE283" s="59"/>
      <c r="COF283" s="59"/>
      <c r="COG283" s="59"/>
      <c r="COH283" s="59"/>
      <c r="COI283" s="59"/>
      <c r="COJ283" s="59"/>
      <c r="COK283" s="59"/>
      <c r="COL283" s="59"/>
      <c r="COM283" s="59"/>
      <c r="CON283" s="59"/>
      <c r="COO283" s="59"/>
      <c r="COP283" s="59"/>
      <c r="COQ283" s="59"/>
      <c r="COR283" s="59"/>
      <c r="COS283" s="59"/>
      <c r="COT283" s="59"/>
      <c r="COU283" s="59"/>
      <c r="COV283" s="59"/>
      <c r="COW283" s="59"/>
      <c r="COX283" s="59"/>
      <c r="COY283" s="59"/>
      <c r="COZ283" s="59"/>
      <c r="CPA283" s="59"/>
      <c r="CPB283" s="59"/>
      <c r="CPC283" s="59"/>
      <c r="CPD283" s="59"/>
      <c r="CPE283" s="59"/>
      <c r="CPF283" s="59"/>
      <c r="CPG283" s="59"/>
      <c r="CPH283" s="59"/>
      <c r="CPI283" s="59"/>
      <c r="CPJ283" s="59"/>
      <c r="CPK283" s="59"/>
      <c r="CPL283" s="59"/>
      <c r="CPM283" s="59"/>
      <c r="CPN283" s="59"/>
      <c r="CPO283" s="59"/>
      <c r="CPP283" s="59"/>
      <c r="CPQ283" s="59"/>
      <c r="CPR283" s="59"/>
      <c r="CPS283" s="59"/>
      <c r="CPT283" s="59"/>
      <c r="CPU283" s="59"/>
      <c r="CPV283" s="59"/>
      <c r="CPW283" s="59"/>
      <c r="CPX283" s="59"/>
      <c r="CPY283" s="59"/>
      <c r="CPZ283" s="59"/>
      <c r="CQA283" s="59"/>
      <c r="CQB283" s="59"/>
      <c r="CQC283" s="59"/>
      <c r="CQD283" s="59"/>
      <c r="CQE283" s="59"/>
      <c r="CQF283" s="59"/>
      <c r="CQG283" s="59"/>
      <c r="CQH283" s="59"/>
      <c r="CQI283" s="59"/>
      <c r="CQJ283" s="59"/>
      <c r="CQK283" s="59"/>
      <c r="CQL283" s="59"/>
      <c r="CQM283" s="59"/>
      <c r="CQN283" s="59"/>
      <c r="CQO283" s="59"/>
      <c r="CQP283" s="59"/>
      <c r="CQQ283" s="59"/>
      <c r="CQR283" s="59"/>
      <c r="CQS283" s="59"/>
      <c r="CQT283" s="59"/>
      <c r="CQU283" s="59"/>
      <c r="CQV283" s="59"/>
      <c r="CQW283" s="59"/>
      <c r="CQX283" s="59"/>
      <c r="CQY283" s="59"/>
      <c r="CQZ283" s="59"/>
      <c r="CRA283" s="59"/>
      <c r="CRB283" s="59"/>
      <c r="CRC283" s="59"/>
      <c r="CRD283" s="59"/>
      <c r="CRE283" s="59"/>
      <c r="CRF283" s="59"/>
      <c r="CRG283" s="59"/>
      <c r="CRH283" s="59"/>
      <c r="CRI283" s="59"/>
      <c r="CRJ283" s="59"/>
      <c r="CRK283" s="59"/>
      <c r="CRL283" s="59"/>
      <c r="CRM283" s="59"/>
      <c r="CRN283" s="59"/>
      <c r="CRO283" s="59"/>
      <c r="CRP283" s="59"/>
      <c r="CRQ283" s="59"/>
      <c r="CRR283" s="59"/>
      <c r="CRS283" s="59"/>
      <c r="CRT283" s="59"/>
      <c r="CRU283" s="59"/>
      <c r="CRV283" s="59"/>
      <c r="CRW283" s="59"/>
      <c r="CRX283" s="59"/>
      <c r="CRY283" s="59"/>
      <c r="CRZ283" s="59"/>
      <c r="CSA283" s="59"/>
      <c r="CSB283" s="59"/>
      <c r="CSC283" s="59"/>
      <c r="CSD283" s="59"/>
      <c r="CSE283" s="59"/>
      <c r="CSF283" s="59"/>
      <c r="CSG283" s="59"/>
      <c r="CSH283" s="59"/>
      <c r="CSI283" s="59"/>
      <c r="CSJ283" s="59"/>
      <c r="CSK283" s="59"/>
      <c r="CSL283" s="59"/>
      <c r="CSM283" s="59"/>
      <c r="CSN283" s="59"/>
      <c r="CSO283" s="59"/>
      <c r="CSP283" s="59"/>
      <c r="CSQ283" s="59"/>
      <c r="CSR283" s="59"/>
      <c r="CSS283" s="59"/>
      <c r="CST283" s="59"/>
      <c r="CSU283" s="59"/>
      <c r="CSV283" s="59"/>
      <c r="CSW283" s="59"/>
      <c r="CSX283" s="59"/>
      <c r="CSY283" s="59"/>
      <c r="CSZ283" s="59"/>
      <c r="CTA283" s="59"/>
      <c r="CTB283" s="59"/>
      <c r="CTC283" s="59"/>
      <c r="CTD283" s="59"/>
      <c r="CTE283" s="59"/>
      <c r="CTF283" s="59"/>
      <c r="CTG283" s="59"/>
      <c r="CTH283" s="59"/>
      <c r="CTI283" s="59"/>
      <c r="CTJ283" s="59"/>
      <c r="CTK283" s="59"/>
      <c r="CTL283" s="59"/>
      <c r="CTM283" s="59"/>
      <c r="CTN283" s="59"/>
      <c r="CTO283" s="59"/>
      <c r="CTP283" s="59"/>
      <c r="CTQ283" s="59"/>
      <c r="CTR283" s="59"/>
      <c r="CTS283" s="59"/>
      <c r="CTT283" s="59"/>
      <c r="CTU283" s="59"/>
      <c r="CTV283" s="59"/>
      <c r="CTW283" s="59"/>
      <c r="CTX283" s="59"/>
      <c r="CTY283" s="59"/>
      <c r="CTZ283" s="59"/>
      <c r="CUA283" s="59"/>
      <c r="CUB283" s="59"/>
      <c r="CUC283" s="59"/>
      <c r="CUD283" s="59"/>
      <c r="CUE283" s="59"/>
      <c r="CUF283" s="59"/>
      <c r="CUG283" s="59"/>
      <c r="CUH283" s="59"/>
      <c r="CUI283" s="59"/>
      <c r="CUJ283" s="59"/>
      <c r="CUK283" s="59"/>
      <c r="CUL283" s="59"/>
      <c r="CUM283" s="59"/>
      <c r="CUN283" s="59"/>
      <c r="CUO283" s="59"/>
      <c r="CUP283" s="59"/>
      <c r="CUQ283" s="59"/>
      <c r="CUR283" s="59"/>
      <c r="CUS283" s="59"/>
      <c r="CUT283" s="59"/>
      <c r="CUU283" s="59"/>
      <c r="CUV283" s="59"/>
      <c r="CUW283" s="59"/>
      <c r="CUX283" s="59"/>
      <c r="CUY283" s="59"/>
      <c r="CUZ283" s="59"/>
      <c r="CVA283" s="59"/>
      <c r="CVB283" s="59"/>
      <c r="CVC283" s="59"/>
      <c r="CVD283" s="59"/>
      <c r="CVE283" s="59"/>
      <c r="CVF283" s="59"/>
      <c r="CVG283" s="59"/>
      <c r="CVH283" s="59"/>
      <c r="CVI283" s="59"/>
      <c r="CVJ283" s="59"/>
      <c r="CVK283" s="59"/>
      <c r="CVL283" s="59"/>
      <c r="CVM283" s="59"/>
      <c r="CVN283" s="59"/>
      <c r="CVO283" s="59"/>
      <c r="CVP283" s="59"/>
      <c r="CVQ283" s="59"/>
      <c r="CVR283" s="59"/>
      <c r="CVS283" s="59"/>
      <c r="CVT283" s="59"/>
      <c r="CVU283" s="59"/>
      <c r="CVV283" s="59"/>
      <c r="CVW283" s="59"/>
      <c r="CVX283" s="59"/>
      <c r="CVY283" s="59"/>
      <c r="CVZ283" s="59"/>
      <c r="CWA283" s="59"/>
      <c r="CWB283" s="59"/>
      <c r="CWC283" s="59"/>
      <c r="CWD283" s="59"/>
      <c r="CWE283" s="59"/>
      <c r="CWF283" s="59"/>
      <c r="CWG283" s="59"/>
      <c r="CWH283" s="59"/>
      <c r="CWI283" s="59"/>
      <c r="CWJ283" s="59"/>
      <c r="CWK283" s="59"/>
      <c r="CWL283" s="59"/>
      <c r="CWM283" s="59"/>
      <c r="CWN283" s="59"/>
      <c r="CWO283" s="59"/>
      <c r="CWP283" s="59"/>
      <c r="CWQ283" s="59"/>
      <c r="CWR283" s="59"/>
      <c r="CWS283" s="59"/>
    </row>
    <row r="284" spans="1:2645" s="60" customFormat="1" ht="5.25" customHeight="1">
      <c r="A284" s="5">
        <v>0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9"/>
      <c r="V284" s="59"/>
      <c r="W284" s="6"/>
      <c r="X284" s="59"/>
      <c r="Y284" s="59"/>
      <c r="Z284" s="59"/>
      <c r="AA284" s="59"/>
      <c r="AB284" s="59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  <c r="JE284" s="59"/>
      <c r="JF284" s="59"/>
      <c r="JG284" s="59"/>
      <c r="JH284" s="59"/>
      <c r="JI284" s="59"/>
      <c r="JJ284" s="59"/>
      <c r="JK284" s="59"/>
      <c r="JL284" s="59"/>
      <c r="JM284" s="59"/>
      <c r="JN284" s="59"/>
      <c r="JO284" s="59"/>
      <c r="JP284" s="59"/>
      <c r="JQ284" s="59"/>
      <c r="JR284" s="59"/>
      <c r="JS284" s="59"/>
      <c r="JT284" s="59"/>
      <c r="JU284" s="59"/>
      <c r="JV284" s="59"/>
      <c r="JW284" s="59"/>
      <c r="JX284" s="59"/>
      <c r="JY284" s="59"/>
      <c r="JZ284" s="59"/>
      <c r="KA284" s="59"/>
      <c r="KB284" s="59"/>
      <c r="KC284" s="59"/>
      <c r="KD284" s="59"/>
      <c r="KE284" s="59"/>
      <c r="KF284" s="59"/>
      <c r="KG284" s="59"/>
      <c r="KH284" s="59"/>
      <c r="KI284" s="59"/>
      <c r="KJ284" s="59"/>
      <c r="KK284" s="59"/>
      <c r="KL284" s="59"/>
      <c r="KM284" s="59"/>
      <c r="KN284" s="59"/>
      <c r="KO284" s="59"/>
      <c r="KP284" s="59"/>
      <c r="KQ284" s="59"/>
      <c r="KR284" s="59"/>
      <c r="KS284" s="59"/>
      <c r="KT284" s="59"/>
      <c r="KU284" s="59"/>
      <c r="KV284" s="59"/>
      <c r="KW284" s="59"/>
      <c r="KX284" s="59"/>
      <c r="KY284" s="59"/>
      <c r="KZ284" s="59"/>
      <c r="LA284" s="59"/>
      <c r="LB284" s="59"/>
      <c r="LC284" s="59"/>
      <c r="LD284" s="59"/>
      <c r="LE284" s="59"/>
      <c r="LF284" s="59"/>
      <c r="LG284" s="59"/>
      <c r="LH284" s="59"/>
      <c r="LI284" s="59"/>
      <c r="LJ284" s="59"/>
      <c r="LK284" s="59"/>
      <c r="LL284" s="59"/>
      <c r="LM284" s="59"/>
      <c r="LN284" s="59"/>
      <c r="LO284" s="59"/>
      <c r="LP284" s="59"/>
      <c r="LQ284" s="59"/>
      <c r="LR284" s="59"/>
      <c r="LS284" s="59"/>
      <c r="LT284" s="59"/>
      <c r="LU284" s="59"/>
      <c r="LV284" s="59"/>
      <c r="LW284" s="59"/>
      <c r="LX284" s="59"/>
      <c r="LY284" s="59"/>
      <c r="LZ284" s="59"/>
      <c r="MA284" s="59"/>
      <c r="MB284" s="59"/>
      <c r="MC284" s="59"/>
      <c r="MD284" s="59"/>
      <c r="ME284" s="59"/>
      <c r="MF284" s="59"/>
      <c r="MG284" s="59"/>
      <c r="MH284" s="59"/>
      <c r="MI284" s="59"/>
      <c r="MJ284" s="59"/>
      <c r="MK284" s="59"/>
      <c r="ML284" s="59"/>
      <c r="MM284" s="59"/>
      <c r="MN284" s="59"/>
      <c r="MO284" s="59"/>
      <c r="MP284" s="59"/>
      <c r="MQ284" s="59"/>
      <c r="MR284" s="59"/>
      <c r="MS284" s="59"/>
      <c r="MT284" s="59"/>
      <c r="MU284" s="59"/>
      <c r="MV284" s="59"/>
      <c r="MW284" s="59"/>
      <c r="MX284" s="59"/>
      <c r="MY284" s="59"/>
      <c r="MZ284" s="59"/>
      <c r="NA284" s="59"/>
      <c r="NB284" s="59"/>
      <c r="NC284" s="59"/>
      <c r="ND284" s="59"/>
      <c r="NE284" s="59"/>
      <c r="NF284" s="59"/>
      <c r="NG284" s="59"/>
      <c r="NH284" s="59"/>
      <c r="NI284" s="59"/>
      <c r="NJ284" s="59"/>
      <c r="NK284" s="59"/>
      <c r="NL284" s="59"/>
      <c r="NM284" s="59"/>
      <c r="NN284" s="59"/>
      <c r="NO284" s="59"/>
      <c r="NP284" s="59"/>
      <c r="NQ284" s="59"/>
      <c r="NR284" s="59"/>
      <c r="NS284" s="59"/>
      <c r="NT284" s="59"/>
      <c r="NU284" s="59"/>
      <c r="NV284" s="59"/>
      <c r="NW284" s="59"/>
      <c r="NX284" s="59"/>
      <c r="NY284" s="59"/>
      <c r="NZ284" s="59"/>
      <c r="OA284" s="59"/>
      <c r="OB284" s="59"/>
      <c r="OC284" s="59"/>
      <c r="OD284" s="59"/>
      <c r="OE284" s="59"/>
      <c r="OF284" s="59"/>
      <c r="OG284" s="59"/>
      <c r="OH284" s="59"/>
      <c r="OI284" s="59"/>
      <c r="OJ284" s="59"/>
      <c r="OK284" s="59"/>
      <c r="OL284" s="59"/>
      <c r="OM284" s="59"/>
      <c r="ON284" s="59"/>
      <c r="OO284" s="59"/>
      <c r="OP284" s="59"/>
      <c r="OQ284" s="59"/>
      <c r="OR284" s="59"/>
      <c r="OS284" s="59"/>
      <c r="OT284" s="59"/>
      <c r="OU284" s="59"/>
      <c r="OV284" s="59"/>
      <c r="OW284" s="59"/>
      <c r="OX284" s="59"/>
      <c r="OY284" s="59"/>
      <c r="OZ284" s="59"/>
      <c r="PA284" s="59"/>
      <c r="PB284" s="59"/>
      <c r="PC284" s="59"/>
      <c r="PD284" s="59"/>
      <c r="PE284" s="59"/>
      <c r="PF284" s="59"/>
      <c r="PG284" s="59"/>
      <c r="PH284" s="59"/>
      <c r="PI284" s="59"/>
      <c r="PJ284" s="59"/>
      <c r="PK284" s="59"/>
      <c r="PL284" s="59"/>
      <c r="PM284" s="59"/>
      <c r="PN284" s="59"/>
      <c r="PO284" s="59"/>
      <c r="PP284" s="59"/>
      <c r="PQ284" s="59"/>
      <c r="PR284" s="59"/>
      <c r="PS284" s="59"/>
      <c r="PT284" s="59"/>
      <c r="PU284" s="59"/>
      <c r="PV284" s="59"/>
      <c r="PW284" s="59"/>
      <c r="PX284" s="59"/>
      <c r="PY284" s="59"/>
      <c r="PZ284" s="59"/>
      <c r="QA284" s="59"/>
      <c r="QB284" s="59"/>
      <c r="QC284" s="59"/>
      <c r="QD284" s="59"/>
      <c r="QE284" s="59"/>
      <c r="QF284" s="59"/>
      <c r="QG284" s="59"/>
      <c r="QH284" s="59"/>
      <c r="QI284" s="59"/>
      <c r="QJ284" s="59"/>
      <c r="QK284" s="59"/>
      <c r="QL284" s="59"/>
      <c r="QM284" s="59"/>
      <c r="QN284" s="59"/>
      <c r="QO284" s="59"/>
      <c r="QP284" s="59"/>
      <c r="QQ284" s="59"/>
      <c r="QR284" s="59"/>
      <c r="QS284" s="59"/>
      <c r="QT284" s="59"/>
      <c r="QU284" s="59"/>
      <c r="QV284" s="59"/>
      <c r="QW284" s="59"/>
      <c r="QX284" s="59"/>
      <c r="QY284" s="59"/>
      <c r="QZ284" s="59"/>
      <c r="RA284" s="59"/>
      <c r="RB284" s="59"/>
      <c r="RC284" s="59"/>
      <c r="RD284" s="59"/>
      <c r="RE284" s="59"/>
      <c r="RF284" s="59"/>
      <c r="RG284" s="59"/>
      <c r="RH284" s="59"/>
      <c r="RI284" s="59"/>
      <c r="RJ284" s="59"/>
      <c r="RK284" s="59"/>
      <c r="RL284" s="59"/>
      <c r="RM284" s="59"/>
      <c r="RN284" s="59"/>
      <c r="RO284" s="59"/>
      <c r="RP284" s="59"/>
      <c r="RQ284" s="59"/>
      <c r="RR284" s="59"/>
      <c r="RS284" s="59"/>
      <c r="RT284" s="59"/>
      <c r="RU284" s="59"/>
      <c r="RV284" s="59"/>
      <c r="RW284" s="59"/>
      <c r="RX284" s="59"/>
      <c r="RY284" s="59"/>
      <c r="RZ284" s="59"/>
      <c r="SA284" s="59"/>
      <c r="SB284" s="59"/>
      <c r="SC284" s="59"/>
      <c r="SD284" s="59"/>
      <c r="SE284" s="59"/>
      <c r="SF284" s="59"/>
      <c r="SG284" s="59"/>
      <c r="SH284" s="59"/>
      <c r="SI284" s="59"/>
      <c r="SJ284" s="59"/>
      <c r="SK284" s="59"/>
      <c r="SL284" s="59"/>
      <c r="SM284" s="59"/>
      <c r="SN284" s="59"/>
      <c r="SO284" s="59"/>
      <c r="SP284" s="59"/>
      <c r="SQ284" s="59"/>
      <c r="SR284" s="59"/>
      <c r="SS284" s="59"/>
      <c r="ST284" s="59"/>
      <c r="SU284" s="59"/>
      <c r="SV284" s="59"/>
      <c r="SW284" s="59"/>
      <c r="SX284" s="59"/>
      <c r="SY284" s="59"/>
      <c r="SZ284" s="59"/>
      <c r="TA284" s="59"/>
      <c r="TB284" s="59"/>
      <c r="TC284" s="59"/>
      <c r="TD284" s="59"/>
      <c r="TE284" s="59"/>
      <c r="TF284" s="59"/>
      <c r="TG284" s="59"/>
      <c r="TH284" s="59"/>
      <c r="TI284" s="59"/>
      <c r="TJ284" s="59"/>
      <c r="TK284" s="59"/>
      <c r="TL284" s="59"/>
      <c r="TM284" s="59"/>
      <c r="TN284" s="59"/>
      <c r="TO284" s="59"/>
      <c r="TP284" s="59"/>
      <c r="TQ284" s="59"/>
      <c r="TR284" s="59"/>
      <c r="TS284" s="59"/>
      <c r="TT284" s="59"/>
      <c r="TU284" s="59"/>
      <c r="TV284" s="59"/>
      <c r="TW284" s="59"/>
      <c r="TX284" s="59"/>
      <c r="TY284" s="59"/>
      <c r="TZ284" s="59"/>
      <c r="UA284" s="59"/>
      <c r="UB284" s="59"/>
      <c r="UC284" s="59"/>
      <c r="UD284" s="59"/>
      <c r="UE284" s="59"/>
      <c r="UF284" s="59"/>
      <c r="UG284" s="59"/>
      <c r="UH284" s="59"/>
      <c r="UI284" s="59"/>
      <c r="UJ284" s="59"/>
      <c r="UK284" s="59"/>
      <c r="UL284" s="59"/>
      <c r="UM284" s="59"/>
      <c r="UN284" s="59"/>
      <c r="UO284" s="59"/>
      <c r="UP284" s="59"/>
      <c r="UQ284" s="59"/>
      <c r="UR284" s="59"/>
      <c r="US284" s="59"/>
      <c r="UT284" s="59"/>
      <c r="UU284" s="59"/>
      <c r="UV284" s="59"/>
      <c r="UW284" s="59"/>
      <c r="UX284" s="59"/>
      <c r="UY284" s="59"/>
      <c r="UZ284" s="59"/>
      <c r="VA284" s="59"/>
      <c r="VB284" s="59"/>
      <c r="VC284" s="59"/>
      <c r="VD284" s="59"/>
      <c r="VE284" s="59"/>
      <c r="VF284" s="59"/>
      <c r="VG284" s="59"/>
      <c r="VH284" s="59"/>
      <c r="VI284" s="59"/>
      <c r="VJ284" s="59"/>
      <c r="VK284" s="59"/>
      <c r="VL284" s="59"/>
      <c r="VM284" s="59"/>
      <c r="VN284" s="59"/>
      <c r="VO284" s="59"/>
      <c r="VP284" s="59"/>
      <c r="VQ284" s="59"/>
      <c r="VR284" s="59"/>
      <c r="VS284" s="59"/>
      <c r="VT284" s="59"/>
      <c r="VU284" s="59"/>
      <c r="VV284" s="59"/>
      <c r="VW284" s="59"/>
      <c r="VX284" s="59"/>
      <c r="VY284" s="59"/>
      <c r="VZ284" s="59"/>
      <c r="WA284" s="59"/>
      <c r="WB284" s="59"/>
      <c r="WC284" s="59"/>
      <c r="WD284" s="59"/>
      <c r="WE284" s="59"/>
      <c r="WF284" s="59"/>
      <c r="WG284" s="59"/>
      <c r="WH284" s="59"/>
      <c r="WI284" s="59"/>
      <c r="WJ284" s="59"/>
      <c r="WK284" s="59"/>
      <c r="WL284" s="59"/>
      <c r="WM284" s="59"/>
      <c r="WN284" s="59"/>
      <c r="WO284" s="59"/>
      <c r="WP284" s="59"/>
      <c r="WQ284" s="59"/>
      <c r="WR284" s="59"/>
      <c r="WS284" s="59"/>
      <c r="WT284" s="59"/>
      <c r="WU284" s="59"/>
      <c r="WV284" s="59"/>
      <c r="WW284" s="59"/>
      <c r="WX284" s="59"/>
      <c r="WY284" s="59"/>
      <c r="WZ284" s="59"/>
      <c r="XA284" s="59"/>
      <c r="XB284" s="59"/>
      <c r="XC284" s="59"/>
      <c r="XD284" s="59"/>
      <c r="XE284" s="59"/>
      <c r="XF284" s="59"/>
      <c r="XG284" s="59"/>
      <c r="XH284" s="59"/>
      <c r="XI284" s="59"/>
      <c r="XJ284" s="59"/>
      <c r="XK284" s="59"/>
      <c r="XL284" s="59"/>
      <c r="XM284" s="59"/>
      <c r="XN284" s="59"/>
      <c r="XO284" s="59"/>
      <c r="XP284" s="59"/>
      <c r="XQ284" s="59"/>
      <c r="XR284" s="59"/>
      <c r="XS284" s="59"/>
      <c r="XT284" s="59"/>
      <c r="XU284" s="59"/>
      <c r="XV284" s="59"/>
      <c r="XW284" s="59"/>
      <c r="XX284" s="59"/>
      <c r="XY284" s="59"/>
      <c r="XZ284" s="59"/>
      <c r="YA284" s="59"/>
      <c r="YB284" s="59"/>
      <c r="YC284" s="59"/>
      <c r="YD284" s="59"/>
      <c r="YE284" s="59"/>
      <c r="YF284" s="59"/>
      <c r="YG284" s="59"/>
      <c r="YH284" s="59"/>
      <c r="YI284" s="59"/>
      <c r="YJ284" s="59"/>
      <c r="YK284" s="59"/>
      <c r="YL284" s="59"/>
      <c r="YM284" s="59"/>
      <c r="YN284" s="59"/>
      <c r="YO284" s="59"/>
      <c r="YP284" s="59"/>
      <c r="YQ284" s="59"/>
      <c r="YR284" s="59"/>
      <c r="YS284" s="59"/>
      <c r="YT284" s="59"/>
      <c r="YU284" s="59"/>
      <c r="YV284" s="59"/>
      <c r="YW284" s="59"/>
      <c r="YX284" s="59"/>
      <c r="YY284" s="59"/>
      <c r="YZ284" s="59"/>
      <c r="ZA284" s="59"/>
      <c r="ZB284" s="59"/>
      <c r="ZC284" s="59"/>
      <c r="ZD284" s="59"/>
      <c r="ZE284" s="59"/>
      <c r="ZF284" s="59"/>
      <c r="ZG284" s="59"/>
      <c r="ZH284" s="59"/>
      <c r="ZI284" s="59"/>
      <c r="ZJ284" s="59"/>
      <c r="ZK284" s="59"/>
      <c r="ZL284" s="59"/>
      <c r="ZM284" s="59"/>
      <c r="ZN284" s="59"/>
      <c r="ZO284" s="59"/>
      <c r="ZP284" s="59"/>
      <c r="ZQ284" s="59"/>
      <c r="ZR284" s="59"/>
      <c r="ZS284" s="59"/>
      <c r="ZT284" s="59"/>
      <c r="ZU284" s="59"/>
      <c r="ZV284" s="59"/>
      <c r="ZW284" s="59"/>
      <c r="ZX284" s="59"/>
      <c r="ZY284" s="59"/>
      <c r="ZZ284" s="59"/>
      <c r="AAA284" s="59"/>
      <c r="AAB284" s="59"/>
      <c r="AAC284" s="59"/>
      <c r="AAD284" s="59"/>
      <c r="AAE284" s="59"/>
      <c r="AAF284" s="59"/>
      <c r="AAG284" s="59"/>
      <c r="AAH284" s="59"/>
      <c r="AAI284" s="59"/>
      <c r="AAJ284" s="59"/>
      <c r="AAK284" s="59"/>
      <c r="AAL284" s="59"/>
      <c r="AAM284" s="59"/>
      <c r="AAN284" s="59"/>
      <c r="AAO284" s="59"/>
      <c r="AAP284" s="59"/>
      <c r="AAQ284" s="59"/>
      <c r="AAR284" s="59"/>
      <c r="AAS284" s="59"/>
      <c r="AAT284" s="59"/>
      <c r="AAU284" s="59"/>
      <c r="AAV284" s="59"/>
      <c r="AAW284" s="59"/>
      <c r="AAX284" s="59"/>
      <c r="AAY284" s="59"/>
      <c r="AAZ284" s="59"/>
      <c r="ABA284" s="59"/>
      <c r="ABB284" s="59"/>
      <c r="ABC284" s="59"/>
      <c r="ABD284" s="59"/>
      <c r="ABE284" s="59"/>
      <c r="ABF284" s="59"/>
      <c r="ABG284" s="59"/>
      <c r="ABH284" s="59"/>
      <c r="ABI284" s="59"/>
      <c r="ABJ284" s="59"/>
      <c r="ABK284" s="59"/>
      <c r="ABL284" s="59"/>
      <c r="ABM284" s="59"/>
      <c r="ABN284" s="59"/>
      <c r="ABO284" s="59"/>
      <c r="ABP284" s="59"/>
      <c r="ABQ284" s="59"/>
      <c r="ABR284" s="59"/>
      <c r="ABS284" s="59"/>
      <c r="ABT284" s="59"/>
      <c r="ABU284" s="59"/>
      <c r="ABV284" s="59"/>
      <c r="ABW284" s="59"/>
      <c r="ABX284" s="59"/>
      <c r="ABY284" s="59"/>
      <c r="ABZ284" s="59"/>
      <c r="ACA284" s="59"/>
      <c r="ACB284" s="59"/>
      <c r="ACC284" s="59"/>
      <c r="ACD284" s="59"/>
      <c r="ACE284" s="59"/>
      <c r="ACF284" s="59"/>
      <c r="ACG284" s="59"/>
      <c r="ACH284" s="59"/>
      <c r="ACI284" s="59"/>
      <c r="ACJ284" s="59"/>
      <c r="ACK284" s="59"/>
      <c r="ACL284" s="59"/>
      <c r="ACM284" s="59"/>
      <c r="ACN284" s="59"/>
      <c r="ACO284" s="59"/>
      <c r="ACP284" s="59"/>
      <c r="ACQ284" s="59"/>
      <c r="ACR284" s="59"/>
      <c r="ACS284" s="59"/>
      <c r="ACT284" s="59"/>
      <c r="ACU284" s="59"/>
      <c r="ACV284" s="59"/>
      <c r="ACW284" s="59"/>
      <c r="ACX284" s="59"/>
      <c r="ACY284" s="59"/>
      <c r="ACZ284" s="59"/>
      <c r="ADA284" s="59"/>
      <c r="ADB284" s="59"/>
      <c r="ADC284" s="59"/>
      <c r="ADD284" s="59"/>
      <c r="ADE284" s="59"/>
      <c r="ADF284" s="59"/>
      <c r="ADG284" s="59"/>
      <c r="ADH284" s="59"/>
      <c r="ADI284" s="59"/>
      <c r="ADJ284" s="59"/>
      <c r="ADK284" s="59"/>
      <c r="ADL284" s="59"/>
      <c r="ADM284" s="59"/>
      <c r="ADN284" s="59"/>
      <c r="ADO284" s="59"/>
      <c r="ADP284" s="59"/>
      <c r="ADQ284" s="59"/>
      <c r="ADR284" s="59"/>
      <c r="ADS284" s="59"/>
      <c r="ADT284" s="59"/>
      <c r="ADU284" s="59"/>
      <c r="ADV284" s="59"/>
      <c r="ADW284" s="59"/>
      <c r="ADX284" s="59"/>
      <c r="ADY284" s="59"/>
      <c r="ADZ284" s="59"/>
      <c r="AEA284" s="59"/>
      <c r="AEB284" s="59"/>
      <c r="AEC284" s="59"/>
      <c r="AED284" s="59"/>
      <c r="AEE284" s="59"/>
      <c r="AEF284" s="59"/>
      <c r="AEG284" s="59"/>
      <c r="AEH284" s="59"/>
      <c r="AEI284" s="59"/>
      <c r="AEJ284" s="59"/>
      <c r="AEK284" s="59"/>
      <c r="AEL284" s="59"/>
      <c r="AEM284" s="59"/>
      <c r="AEN284" s="59"/>
      <c r="AEO284" s="59"/>
      <c r="AEP284" s="59"/>
      <c r="AEQ284" s="59"/>
      <c r="AER284" s="59"/>
      <c r="AES284" s="59"/>
      <c r="AET284" s="59"/>
      <c r="AEU284" s="59"/>
      <c r="AEV284" s="59"/>
      <c r="AEW284" s="59"/>
      <c r="AEX284" s="59"/>
      <c r="AEY284" s="59"/>
      <c r="AEZ284" s="59"/>
      <c r="AFA284" s="59"/>
      <c r="AFB284" s="59"/>
      <c r="AFC284" s="59"/>
      <c r="AFD284" s="59"/>
      <c r="AFE284" s="59"/>
      <c r="AFF284" s="59"/>
      <c r="AFG284" s="59"/>
      <c r="AFH284" s="59"/>
      <c r="AFI284" s="59"/>
      <c r="AFJ284" s="59"/>
      <c r="AFK284" s="59"/>
      <c r="AFL284" s="59"/>
      <c r="AFM284" s="59"/>
      <c r="AFN284" s="59"/>
      <c r="AFO284" s="59"/>
      <c r="AFP284" s="59"/>
      <c r="AFQ284" s="59"/>
      <c r="AFR284" s="59"/>
      <c r="AFS284" s="59"/>
      <c r="AFT284" s="59"/>
      <c r="AFU284" s="59"/>
      <c r="AFV284" s="59"/>
      <c r="AFW284" s="59"/>
      <c r="AFX284" s="59"/>
      <c r="AFY284" s="59"/>
      <c r="AFZ284" s="59"/>
      <c r="AGA284" s="59"/>
      <c r="AGB284" s="59"/>
      <c r="AGC284" s="59"/>
      <c r="AGD284" s="59"/>
      <c r="AGE284" s="59"/>
      <c r="AGF284" s="59"/>
      <c r="AGG284" s="59"/>
      <c r="AGH284" s="59"/>
      <c r="AGI284" s="59"/>
      <c r="AGJ284" s="59"/>
      <c r="AGK284" s="59"/>
      <c r="AGL284" s="59"/>
      <c r="AGM284" s="59"/>
      <c r="AGN284" s="59"/>
      <c r="AGO284" s="59"/>
      <c r="AGP284" s="59"/>
      <c r="AGQ284" s="59"/>
      <c r="AGR284" s="59"/>
      <c r="AGS284" s="59"/>
      <c r="AGT284" s="59"/>
      <c r="AGU284" s="59"/>
      <c r="AGV284" s="59"/>
      <c r="AGW284" s="59"/>
      <c r="AGX284" s="59"/>
      <c r="AGY284" s="59"/>
      <c r="AGZ284" s="59"/>
      <c r="AHA284" s="59"/>
      <c r="AHB284" s="59"/>
      <c r="AHC284" s="59"/>
      <c r="AHD284" s="59"/>
      <c r="AHE284" s="59"/>
      <c r="AHF284" s="59"/>
      <c r="AHG284" s="59"/>
      <c r="AHH284" s="59"/>
      <c r="AHI284" s="59"/>
      <c r="AHJ284" s="59"/>
      <c r="AHK284" s="59"/>
      <c r="AHL284" s="59"/>
      <c r="AHM284" s="59"/>
      <c r="AHN284" s="59"/>
      <c r="AHO284" s="59"/>
      <c r="AHP284" s="59"/>
      <c r="AHQ284" s="59"/>
      <c r="AHR284" s="59"/>
      <c r="AHS284" s="59"/>
      <c r="AHT284" s="59"/>
      <c r="AHU284" s="59"/>
      <c r="AHV284" s="59"/>
      <c r="AHW284" s="59"/>
      <c r="AHX284" s="59"/>
      <c r="AHY284" s="59"/>
      <c r="AHZ284" s="59"/>
      <c r="AIA284" s="59"/>
      <c r="AIB284" s="59"/>
      <c r="AIC284" s="59"/>
      <c r="AID284" s="59"/>
      <c r="AIE284" s="59"/>
      <c r="AIF284" s="59"/>
      <c r="AIG284" s="59"/>
      <c r="AIH284" s="59"/>
      <c r="AII284" s="59"/>
      <c r="AIJ284" s="59"/>
      <c r="AIK284" s="59"/>
      <c r="AIL284" s="59"/>
      <c r="AIM284" s="59"/>
      <c r="AIN284" s="59"/>
      <c r="AIO284" s="59"/>
      <c r="AIP284" s="59"/>
      <c r="AIQ284" s="59"/>
      <c r="AIR284" s="59"/>
      <c r="AIS284" s="59"/>
      <c r="AIT284" s="59"/>
      <c r="AIU284" s="59"/>
      <c r="AIV284" s="59"/>
      <c r="AIW284" s="59"/>
      <c r="AIX284" s="59"/>
      <c r="AIY284" s="59"/>
      <c r="AIZ284" s="59"/>
      <c r="AJA284" s="59"/>
      <c r="AJB284" s="59"/>
      <c r="AJC284" s="59"/>
      <c r="AJD284" s="59"/>
      <c r="AJE284" s="59"/>
      <c r="AJF284" s="59"/>
      <c r="AJG284" s="59"/>
      <c r="AJH284" s="59"/>
      <c r="AJI284" s="59"/>
      <c r="AJJ284" s="59"/>
      <c r="AJK284" s="59"/>
      <c r="AJL284" s="59"/>
      <c r="AJM284" s="59"/>
      <c r="AJN284" s="59"/>
      <c r="AJO284" s="59"/>
      <c r="AJP284" s="59"/>
      <c r="AJQ284" s="59"/>
      <c r="AJR284" s="59"/>
      <c r="AJS284" s="59"/>
      <c r="AJT284" s="59"/>
      <c r="AJU284" s="59"/>
      <c r="AJV284" s="59"/>
      <c r="AJW284" s="59"/>
      <c r="AJX284" s="59"/>
      <c r="AJY284" s="59"/>
      <c r="AJZ284" s="59"/>
      <c r="AKA284" s="59"/>
      <c r="AKB284" s="59"/>
      <c r="AKC284" s="59"/>
      <c r="AKD284" s="59"/>
      <c r="AKE284" s="59"/>
      <c r="AKF284" s="59"/>
      <c r="AKG284" s="59"/>
      <c r="AKH284" s="59"/>
      <c r="AKI284" s="59"/>
      <c r="AKJ284" s="59"/>
      <c r="AKK284" s="59"/>
      <c r="AKL284" s="59"/>
      <c r="AKM284" s="59"/>
      <c r="AKN284" s="59"/>
      <c r="AKO284" s="59"/>
      <c r="AKP284" s="59"/>
      <c r="AKQ284" s="59"/>
      <c r="AKR284" s="59"/>
      <c r="AKS284" s="59"/>
      <c r="AKT284" s="59"/>
      <c r="AKU284" s="59"/>
      <c r="AKV284" s="59"/>
      <c r="AKW284" s="59"/>
      <c r="AKX284" s="59"/>
      <c r="AKY284" s="59"/>
      <c r="AKZ284" s="59"/>
      <c r="ALA284" s="59"/>
      <c r="ALB284" s="59"/>
      <c r="ALC284" s="59"/>
      <c r="ALD284" s="59"/>
      <c r="ALE284" s="59"/>
      <c r="ALF284" s="59"/>
      <c r="ALG284" s="59"/>
      <c r="ALH284" s="59"/>
      <c r="ALI284" s="59"/>
      <c r="ALJ284" s="59"/>
      <c r="ALK284" s="59"/>
      <c r="ALL284" s="59"/>
      <c r="ALM284" s="59"/>
      <c r="ALN284" s="59"/>
      <c r="ALO284" s="59"/>
      <c r="ALP284" s="59"/>
      <c r="ALQ284" s="59"/>
      <c r="ALR284" s="59"/>
      <c r="ALS284" s="59"/>
      <c r="ALT284" s="59"/>
      <c r="ALU284" s="59"/>
      <c r="ALV284" s="59"/>
      <c r="ALW284" s="59"/>
      <c r="ALX284" s="59"/>
      <c r="ALY284" s="59"/>
      <c r="ALZ284" s="59"/>
      <c r="AMA284" s="59"/>
      <c r="AMB284" s="59"/>
      <c r="AMC284" s="59"/>
      <c r="AMD284" s="59"/>
      <c r="AME284" s="59"/>
      <c r="AMF284" s="59"/>
      <c r="AMG284" s="59"/>
      <c r="AMH284" s="59"/>
      <c r="AMI284" s="59"/>
      <c r="AMJ284" s="59"/>
      <c r="AMK284" s="59"/>
      <c r="AML284" s="59"/>
      <c r="AMM284" s="59"/>
      <c r="AMN284" s="59"/>
      <c r="AMO284" s="59"/>
      <c r="AMP284" s="59"/>
      <c r="AMQ284" s="59"/>
      <c r="AMR284" s="59"/>
      <c r="AMS284" s="59"/>
      <c r="AMT284" s="59"/>
      <c r="AMU284" s="59"/>
      <c r="AMV284" s="59"/>
      <c r="AMW284" s="59"/>
      <c r="AMX284" s="59"/>
      <c r="AMY284" s="59"/>
      <c r="AMZ284" s="59"/>
      <c r="ANA284" s="59"/>
      <c r="ANB284" s="59"/>
      <c r="ANC284" s="59"/>
      <c r="AND284" s="59"/>
      <c r="ANE284" s="59"/>
      <c r="ANF284" s="59"/>
      <c r="ANG284" s="59"/>
      <c r="ANH284" s="59"/>
      <c r="ANI284" s="59"/>
      <c r="ANJ284" s="59"/>
      <c r="ANK284" s="59"/>
      <c r="ANL284" s="59"/>
      <c r="ANM284" s="59"/>
      <c r="ANN284" s="59"/>
      <c r="ANO284" s="59"/>
      <c r="ANP284" s="59"/>
      <c r="ANQ284" s="59"/>
      <c r="ANR284" s="59"/>
      <c r="ANS284" s="59"/>
      <c r="ANT284" s="59"/>
      <c r="ANU284" s="59"/>
      <c r="ANV284" s="59"/>
      <c r="ANW284" s="59"/>
      <c r="ANX284" s="59"/>
      <c r="ANY284" s="59"/>
      <c r="ANZ284" s="59"/>
      <c r="AOA284" s="59"/>
      <c r="AOB284" s="59"/>
      <c r="AOC284" s="59"/>
      <c r="AOD284" s="59"/>
      <c r="AOE284" s="59"/>
      <c r="AOF284" s="59"/>
      <c r="AOG284" s="59"/>
      <c r="AOH284" s="59"/>
      <c r="AOI284" s="59"/>
      <c r="AOJ284" s="59"/>
      <c r="AOK284" s="59"/>
      <c r="AOL284" s="59"/>
      <c r="AOM284" s="59"/>
      <c r="AON284" s="59"/>
      <c r="AOO284" s="59"/>
      <c r="AOP284" s="59"/>
      <c r="AOQ284" s="59"/>
      <c r="AOR284" s="59"/>
      <c r="AOS284" s="59"/>
      <c r="AOT284" s="59"/>
      <c r="AOU284" s="59"/>
      <c r="AOV284" s="59"/>
      <c r="AOW284" s="59"/>
      <c r="AOX284" s="59"/>
      <c r="AOY284" s="59"/>
      <c r="AOZ284" s="59"/>
      <c r="APA284" s="59"/>
      <c r="APB284" s="59"/>
      <c r="APC284" s="59"/>
      <c r="APD284" s="59"/>
      <c r="APE284" s="59"/>
      <c r="APF284" s="59"/>
      <c r="APG284" s="59"/>
      <c r="APH284" s="59"/>
      <c r="API284" s="59"/>
      <c r="APJ284" s="59"/>
      <c r="APK284" s="59"/>
      <c r="APL284" s="59"/>
      <c r="APM284" s="59"/>
      <c r="APN284" s="59"/>
      <c r="APO284" s="59"/>
      <c r="APP284" s="59"/>
      <c r="APQ284" s="59"/>
      <c r="APR284" s="59"/>
      <c r="APS284" s="59"/>
      <c r="APT284" s="59"/>
      <c r="APU284" s="59"/>
      <c r="APV284" s="59"/>
      <c r="APW284" s="59"/>
      <c r="APX284" s="59"/>
      <c r="APY284" s="59"/>
      <c r="APZ284" s="59"/>
      <c r="AQA284" s="59"/>
      <c r="AQB284" s="59"/>
      <c r="AQC284" s="59"/>
      <c r="AQD284" s="59"/>
      <c r="AQE284" s="59"/>
      <c r="AQF284" s="59"/>
      <c r="AQG284" s="59"/>
      <c r="AQH284" s="59"/>
      <c r="AQI284" s="59"/>
      <c r="AQJ284" s="59"/>
      <c r="AQK284" s="59"/>
      <c r="AQL284" s="59"/>
      <c r="AQM284" s="59"/>
      <c r="AQN284" s="59"/>
      <c r="AQO284" s="59"/>
      <c r="AQP284" s="59"/>
      <c r="AQQ284" s="59"/>
      <c r="AQR284" s="59"/>
      <c r="AQS284" s="59"/>
      <c r="AQT284" s="59"/>
      <c r="AQU284" s="59"/>
      <c r="AQV284" s="59"/>
      <c r="AQW284" s="59"/>
      <c r="AQX284" s="59"/>
      <c r="AQY284" s="59"/>
      <c r="AQZ284" s="59"/>
      <c r="ARA284" s="59"/>
      <c r="ARB284" s="59"/>
      <c r="ARC284" s="59"/>
      <c r="ARD284" s="59"/>
      <c r="ARE284" s="59"/>
      <c r="ARF284" s="59"/>
      <c r="ARG284" s="59"/>
      <c r="ARH284" s="59"/>
      <c r="ARI284" s="59"/>
      <c r="ARJ284" s="59"/>
      <c r="ARK284" s="59"/>
      <c r="ARL284" s="59"/>
      <c r="ARM284" s="59"/>
      <c r="ARN284" s="59"/>
      <c r="ARO284" s="59"/>
      <c r="ARP284" s="59"/>
      <c r="ARQ284" s="59"/>
      <c r="ARR284" s="59"/>
      <c r="ARS284" s="59"/>
      <c r="ART284" s="59"/>
      <c r="ARU284" s="59"/>
      <c r="ARV284" s="59"/>
      <c r="ARW284" s="59"/>
      <c r="ARX284" s="59"/>
      <c r="ARY284" s="59"/>
      <c r="ARZ284" s="59"/>
      <c r="ASA284" s="59"/>
      <c r="ASB284" s="59"/>
      <c r="ASC284" s="59"/>
      <c r="ASD284" s="59"/>
      <c r="ASE284" s="59"/>
      <c r="ASF284" s="59"/>
      <c r="ASG284" s="59"/>
      <c r="ASH284" s="59"/>
      <c r="ASI284" s="59"/>
      <c r="ASJ284" s="59"/>
      <c r="ASK284" s="59"/>
      <c r="ASL284" s="59"/>
      <c r="ASM284" s="59"/>
      <c r="ASN284" s="59"/>
      <c r="ASO284" s="59"/>
      <c r="ASP284" s="59"/>
      <c r="ASQ284" s="59"/>
      <c r="ASR284" s="59"/>
      <c r="ASS284" s="59"/>
      <c r="AST284" s="59"/>
      <c r="ASU284" s="59"/>
      <c r="ASV284" s="59"/>
      <c r="ASW284" s="59"/>
      <c r="ASX284" s="59"/>
      <c r="ASY284" s="59"/>
      <c r="ASZ284" s="59"/>
      <c r="ATA284" s="59"/>
      <c r="ATB284" s="59"/>
      <c r="ATC284" s="59"/>
      <c r="ATD284" s="59"/>
      <c r="ATE284" s="59"/>
      <c r="ATF284" s="59"/>
      <c r="ATG284" s="59"/>
      <c r="ATH284" s="59"/>
      <c r="ATI284" s="59"/>
      <c r="ATJ284" s="59"/>
      <c r="ATK284" s="59"/>
      <c r="ATL284" s="59"/>
      <c r="ATM284" s="59"/>
      <c r="ATN284" s="59"/>
      <c r="ATO284" s="59"/>
      <c r="ATP284" s="59"/>
      <c r="ATQ284" s="59"/>
      <c r="ATR284" s="59"/>
      <c r="ATS284" s="59"/>
      <c r="ATT284" s="59"/>
      <c r="ATU284" s="59"/>
      <c r="ATV284" s="59"/>
      <c r="ATW284" s="59"/>
      <c r="ATX284" s="59"/>
      <c r="ATY284" s="59"/>
      <c r="ATZ284" s="59"/>
      <c r="AUA284" s="59"/>
      <c r="AUB284" s="59"/>
      <c r="AUC284" s="59"/>
      <c r="AUD284" s="59"/>
      <c r="AUE284" s="59"/>
      <c r="AUF284" s="59"/>
      <c r="AUG284" s="59"/>
      <c r="AUH284" s="59"/>
      <c r="AUI284" s="59"/>
      <c r="AUJ284" s="59"/>
      <c r="AUK284" s="59"/>
      <c r="AUL284" s="59"/>
      <c r="AUM284" s="59"/>
      <c r="AUN284" s="59"/>
      <c r="AUO284" s="59"/>
      <c r="AUP284" s="59"/>
      <c r="AUQ284" s="59"/>
      <c r="AUR284" s="59"/>
      <c r="AUS284" s="59"/>
      <c r="AUT284" s="59"/>
      <c r="AUU284" s="59"/>
      <c r="AUV284" s="59"/>
      <c r="AUW284" s="59"/>
      <c r="AUX284" s="59"/>
      <c r="AUY284" s="59"/>
      <c r="AUZ284" s="59"/>
      <c r="AVA284" s="59"/>
      <c r="AVB284" s="59"/>
      <c r="AVC284" s="59"/>
      <c r="AVD284" s="59"/>
      <c r="AVE284" s="59"/>
      <c r="AVF284" s="59"/>
      <c r="AVG284" s="59"/>
      <c r="AVH284" s="59"/>
      <c r="AVI284" s="59"/>
      <c r="AVJ284" s="59"/>
      <c r="AVK284" s="59"/>
      <c r="AVL284" s="59"/>
      <c r="AVM284" s="59"/>
      <c r="AVN284" s="59"/>
      <c r="AVO284" s="59"/>
      <c r="AVP284" s="59"/>
      <c r="AVQ284" s="59"/>
      <c r="AVR284" s="59"/>
      <c r="AVS284" s="59"/>
      <c r="AVT284" s="59"/>
      <c r="AVU284" s="59"/>
      <c r="AVV284" s="59"/>
      <c r="AVW284" s="59"/>
      <c r="AVX284" s="59"/>
      <c r="AVY284" s="59"/>
      <c r="AVZ284" s="59"/>
      <c r="AWA284" s="59"/>
      <c r="AWB284" s="59"/>
      <c r="AWC284" s="59"/>
      <c r="AWD284" s="59"/>
      <c r="AWE284" s="59"/>
      <c r="AWF284" s="59"/>
      <c r="AWG284" s="59"/>
      <c r="AWH284" s="59"/>
      <c r="AWI284" s="59"/>
      <c r="AWJ284" s="59"/>
      <c r="AWK284" s="59"/>
      <c r="AWL284" s="59"/>
      <c r="AWM284" s="59"/>
      <c r="AWN284" s="59"/>
      <c r="AWO284" s="59"/>
      <c r="AWP284" s="59"/>
      <c r="AWQ284" s="59"/>
      <c r="AWR284" s="59"/>
      <c r="AWS284" s="59"/>
      <c r="AWT284" s="59"/>
      <c r="AWU284" s="59"/>
      <c r="AWV284" s="59"/>
      <c r="AWW284" s="59"/>
      <c r="AWX284" s="59"/>
      <c r="AWY284" s="59"/>
      <c r="AWZ284" s="59"/>
      <c r="AXA284" s="59"/>
      <c r="AXB284" s="59"/>
      <c r="AXC284" s="59"/>
      <c r="AXD284" s="59"/>
      <c r="AXE284" s="59"/>
      <c r="AXF284" s="59"/>
      <c r="AXG284" s="59"/>
      <c r="AXH284" s="59"/>
      <c r="AXI284" s="59"/>
      <c r="AXJ284" s="59"/>
      <c r="AXK284" s="59"/>
      <c r="AXL284" s="59"/>
      <c r="AXM284" s="59"/>
      <c r="AXN284" s="59"/>
      <c r="AXO284" s="59"/>
      <c r="AXP284" s="59"/>
      <c r="AXQ284" s="59"/>
      <c r="AXR284" s="59"/>
      <c r="AXS284" s="59"/>
      <c r="AXT284" s="59"/>
      <c r="AXU284" s="59"/>
      <c r="AXV284" s="59"/>
      <c r="AXW284" s="59"/>
      <c r="AXX284" s="59"/>
      <c r="AXY284" s="59"/>
      <c r="AXZ284" s="59"/>
      <c r="AYA284" s="59"/>
      <c r="AYB284" s="59"/>
      <c r="AYC284" s="59"/>
      <c r="AYD284" s="59"/>
      <c r="AYE284" s="59"/>
      <c r="AYF284" s="59"/>
      <c r="AYG284" s="59"/>
      <c r="AYH284" s="59"/>
      <c r="AYI284" s="59"/>
      <c r="AYJ284" s="59"/>
      <c r="AYK284" s="59"/>
      <c r="AYL284" s="59"/>
      <c r="AYM284" s="59"/>
      <c r="AYN284" s="59"/>
      <c r="AYO284" s="59"/>
      <c r="AYP284" s="59"/>
      <c r="AYQ284" s="59"/>
      <c r="AYR284" s="59"/>
      <c r="AYS284" s="59"/>
      <c r="AYT284" s="59"/>
      <c r="AYU284" s="59"/>
      <c r="AYV284" s="59"/>
      <c r="AYW284" s="59"/>
      <c r="AYX284" s="59"/>
      <c r="AYY284" s="59"/>
      <c r="AYZ284" s="59"/>
      <c r="AZA284" s="59"/>
      <c r="AZB284" s="59"/>
      <c r="AZC284" s="59"/>
      <c r="AZD284" s="59"/>
      <c r="AZE284" s="59"/>
      <c r="AZF284" s="59"/>
      <c r="AZG284" s="59"/>
      <c r="AZH284" s="59"/>
      <c r="AZI284" s="59"/>
      <c r="AZJ284" s="59"/>
      <c r="AZK284" s="59"/>
      <c r="AZL284" s="59"/>
      <c r="AZM284" s="59"/>
      <c r="AZN284" s="59"/>
      <c r="AZO284" s="59"/>
      <c r="AZP284" s="59"/>
      <c r="AZQ284" s="59"/>
      <c r="AZR284" s="59"/>
      <c r="AZS284" s="59"/>
      <c r="AZT284" s="59"/>
      <c r="AZU284" s="59"/>
      <c r="AZV284" s="59"/>
      <c r="AZW284" s="59"/>
      <c r="AZX284" s="59"/>
      <c r="AZY284" s="59"/>
      <c r="AZZ284" s="59"/>
      <c r="BAA284" s="59"/>
      <c r="BAB284" s="59"/>
      <c r="BAC284" s="59"/>
      <c r="BAD284" s="59"/>
      <c r="BAE284" s="59"/>
      <c r="BAF284" s="59"/>
      <c r="BAG284" s="59"/>
      <c r="BAH284" s="59"/>
      <c r="BAI284" s="59"/>
      <c r="BAJ284" s="59"/>
      <c r="BAK284" s="59"/>
      <c r="BAL284" s="59"/>
      <c r="BAM284" s="59"/>
      <c r="BAN284" s="59"/>
      <c r="BAO284" s="59"/>
      <c r="BAP284" s="59"/>
      <c r="BAQ284" s="59"/>
      <c r="BAR284" s="59"/>
      <c r="BAS284" s="59"/>
      <c r="BAT284" s="59"/>
      <c r="BAU284" s="59"/>
      <c r="BAV284" s="59"/>
      <c r="BAW284" s="59"/>
      <c r="BAX284" s="59"/>
      <c r="BAY284" s="59"/>
      <c r="BAZ284" s="59"/>
      <c r="BBA284" s="59"/>
      <c r="BBB284" s="59"/>
      <c r="BBC284" s="59"/>
      <c r="BBD284" s="59"/>
      <c r="BBE284" s="59"/>
      <c r="BBF284" s="59"/>
      <c r="BBG284" s="59"/>
      <c r="BBH284" s="59"/>
      <c r="BBI284" s="59"/>
      <c r="BBJ284" s="59"/>
      <c r="BBK284" s="59"/>
      <c r="BBL284" s="59"/>
      <c r="BBM284" s="59"/>
      <c r="BBN284" s="59"/>
      <c r="BBO284" s="59"/>
      <c r="BBP284" s="59"/>
      <c r="BBQ284" s="59"/>
      <c r="BBR284" s="59"/>
      <c r="BBS284" s="59"/>
      <c r="BBT284" s="59"/>
      <c r="BBU284" s="59"/>
      <c r="BBV284" s="59"/>
      <c r="BBW284" s="59"/>
      <c r="BBX284" s="59"/>
      <c r="BBY284" s="59"/>
      <c r="BBZ284" s="59"/>
      <c r="BCA284" s="59"/>
      <c r="BCB284" s="59"/>
      <c r="BCC284" s="59"/>
      <c r="BCD284" s="59"/>
      <c r="BCE284" s="59"/>
      <c r="BCF284" s="59"/>
      <c r="BCG284" s="59"/>
      <c r="BCH284" s="59"/>
      <c r="BCI284" s="59"/>
      <c r="BCJ284" s="59"/>
      <c r="BCK284" s="59"/>
      <c r="BCL284" s="59"/>
      <c r="BCM284" s="59"/>
      <c r="BCN284" s="59"/>
      <c r="BCO284" s="59"/>
      <c r="BCP284" s="59"/>
      <c r="BCQ284" s="59"/>
      <c r="BCR284" s="59"/>
      <c r="BCS284" s="59"/>
      <c r="BCT284" s="59"/>
      <c r="BCU284" s="59"/>
      <c r="BCV284" s="59"/>
      <c r="BCW284" s="59"/>
      <c r="BCX284" s="59"/>
      <c r="BCY284" s="59"/>
      <c r="BCZ284" s="59"/>
      <c r="BDA284" s="59"/>
      <c r="BDB284" s="59"/>
      <c r="BDC284" s="59"/>
      <c r="BDD284" s="59"/>
      <c r="BDE284" s="59"/>
      <c r="BDF284" s="59"/>
      <c r="BDG284" s="59"/>
      <c r="BDH284" s="59"/>
      <c r="BDI284" s="59"/>
      <c r="BDJ284" s="59"/>
      <c r="BDK284" s="59"/>
      <c r="BDL284" s="59"/>
      <c r="BDM284" s="59"/>
      <c r="BDN284" s="59"/>
      <c r="BDO284" s="59"/>
      <c r="BDP284" s="59"/>
      <c r="BDQ284" s="59"/>
      <c r="BDR284" s="59"/>
      <c r="BDS284" s="59"/>
      <c r="BDT284" s="59"/>
      <c r="BDU284" s="59"/>
      <c r="BDV284" s="59"/>
      <c r="BDW284" s="59"/>
      <c r="BDX284" s="59"/>
      <c r="BDY284" s="59"/>
      <c r="BDZ284" s="59"/>
      <c r="BEA284" s="59"/>
      <c r="BEB284" s="59"/>
      <c r="BEC284" s="59"/>
      <c r="BED284" s="59"/>
      <c r="BEE284" s="59"/>
      <c r="BEF284" s="59"/>
      <c r="BEG284" s="59"/>
      <c r="BEH284" s="59"/>
      <c r="BEI284" s="59"/>
      <c r="BEJ284" s="59"/>
      <c r="BEK284" s="59"/>
      <c r="BEL284" s="59"/>
      <c r="BEM284" s="59"/>
      <c r="BEN284" s="59"/>
      <c r="BEO284" s="59"/>
      <c r="BEP284" s="59"/>
      <c r="BEQ284" s="59"/>
      <c r="BER284" s="59"/>
      <c r="BES284" s="59"/>
      <c r="BET284" s="59"/>
      <c r="BEU284" s="59"/>
      <c r="BEV284" s="59"/>
      <c r="BEW284" s="59"/>
      <c r="BEX284" s="59"/>
      <c r="BEY284" s="59"/>
      <c r="BEZ284" s="59"/>
      <c r="BFA284" s="59"/>
      <c r="BFB284" s="59"/>
      <c r="BFC284" s="59"/>
      <c r="BFD284" s="59"/>
      <c r="BFE284" s="59"/>
      <c r="BFF284" s="59"/>
      <c r="BFG284" s="59"/>
      <c r="BFH284" s="59"/>
      <c r="BFI284" s="59"/>
      <c r="BFJ284" s="59"/>
      <c r="BFK284" s="59"/>
      <c r="BFL284" s="59"/>
      <c r="BFM284" s="59"/>
      <c r="BFN284" s="59"/>
      <c r="BFO284" s="59"/>
      <c r="BFP284" s="59"/>
      <c r="BFQ284" s="59"/>
      <c r="BFR284" s="59"/>
      <c r="BFS284" s="59"/>
      <c r="BFT284" s="59"/>
      <c r="BFU284" s="59"/>
      <c r="BFV284" s="59"/>
      <c r="BFW284" s="59"/>
      <c r="BFX284" s="59"/>
      <c r="BFY284" s="59"/>
      <c r="BFZ284" s="59"/>
      <c r="BGA284" s="59"/>
      <c r="BGB284" s="59"/>
      <c r="BGC284" s="59"/>
      <c r="BGD284" s="59"/>
      <c r="BGE284" s="59"/>
      <c r="BGF284" s="59"/>
      <c r="BGG284" s="59"/>
      <c r="BGH284" s="59"/>
      <c r="BGI284" s="59"/>
      <c r="BGJ284" s="59"/>
      <c r="BGK284" s="59"/>
      <c r="BGL284" s="59"/>
      <c r="BGM284" s="59"/>
      <c r="BGN284" s="59"/>
      <c r="BGO284" s="59"/>
      <c r="BGP284" s="59"/>
      <c r="BGQ284" s="59"/>
      <c r="BGR284" s="59"/>
      <c r="BGS284" s="59"/>
      <c r="BGT284" s="59"/>
      <c r="BGU284" s="59"/>
      <c r="BGV284" s="59"/>
      <c r="BGW284" s="59"/>
      <c r="BGX284" s="59"/>
      <c r="BGY284" s="59"/>
      <c r="BGZ284" s="59"/>
      <c r="BHA284" s="59"/>
      <c r="BHB284" s="59"/>
      <c r="BHC284" s="59"/>
      <c r="BHD284" s="59"/>
      <c r="BHE284" s="59"/>
      <c r="BHF284" s="59"/>
      <c r="BHG284" s="59"/>
      <c r="BHH284" s="59"/>
      <c r="BHI284" s="59"/>
      <c r="BHJ284" s="59"/>
      <c r="BHK284" s="59"/>
      <c r="BHL284" s="59"/>
      <c r="BHM284" s="59"/>
      <c r="BHN284" s="59"/>
      <c r="BHO284" s="59"/>
      <c r="BHP284" s="59"/>
      <c r="BHQ284" s="59"/>
      <c r="BHR284" s="59"/>
      <c r="BHS284" s="59"/>
      <c r="BHT284" s="59"/>
      <c r="BHU284" s="59"/>
      <c r="BHV284" s="59"/>
      <c r="BHW284" s="59"/>
      <c r="BHX284" s="59"/>
      <c r="BHY284" s="59"/>
      <c r="BHZ284" s="59"/>
      <c r="BIA284" s="59"/>
      <c r="BIB284" s="59"/>
      <c r="BIC284" s="59"/>
      <c r="BID284" s="59"/>
      <c r="BIE284" s="59"/>
      <c r="BIF284" s="59"/>
      <c r="BIG284" s="59"/>
      <c r="BIH284" s="59"/>
      <c r="BII284" s="59"/>
      <c r="BIJ284" s="59"/>
      <c r="BIK284" s="59"/>
      <c r="BIL284" s="59"/>
      <c r="BIM284" s="59"/>
      <c r="BIN284" s="59"/>
      <c r="BIO284" s="59"/>
      <c r="BIP284" s="59"/>
      <c r="BIQ284" s="59"/>
      <c r="BIR284" s="59"/>
      <c r="BIS284" s="59"/>
      <c r="BIT284" s="59"/>
      <c r="BIU284" s="59"/>
      <c r="BIV284" s="59"/>
      <c r="BIW284" s="59"/>
      <c r="BIX284" s="59"/>
      <c r="BIY284" s="59"/>
      <c r="BIZ284" s="59"/>
      <c r="BJA284" s="59"/>
      <c r="BJB284" s="59"/>
      <c r="BJC284" s="59"/>
      <c r="BJD284" s="59"/>
      <c r="BJE284" s="59"/>
      <c r="BJF284" s="59"/>
      <c r="BJG284" s="59"/>
      <c r="BJH284" s="59"/>
      <c r="BJI284" s="59"/>
      <c r="BJJ284" s="59"/>
      <c r="BJK284" s="59"/>
      <c r="BJL284" s="59"/>
      <c r="BJM284" s="59"/>
      <c r="BJN284" s="59"/>
      <c r="BJO284" s="59"/>
      <c r="BJP284" s="59"/>
      <c r="BJQ284" s="59"/>
      <c r="BJR284" s="59"/>
      <c r="BJS284" s="59"/>
      <c r="BJT284" s="59"/>
      <c r="BJU284" s="59"/>
      <c r="BJV284" s="59"/>
      <c r="BJW284" s="59"/>
      <c r="BJX284" s="59"/>
      <c r="BJY284" s="59"/>
      <c r="BJZ284" s="59"/>
      <c r="BKA284" s="59"/>
      <c r="BKB284" s="59"/>
      <c r="BKC284" s="59"/>
      <c r="BKD284" s="59"/>
      <c r="BKE284" s="59"/>
      <c r="BKF284" s="59"/>
      <c r="BKG284" s="59"/>
      <c r="BKH284" s="59"/>
      <c r="BKI284" s="59"/>
      <c r="BKJ284" s="59"/>
      <c r="BKK284" s="59"/>
      <c r="BKL284" s="59"/>
      <c r="BKM284" s="59"/>
      <c r="BKN284" s="59"/>
      <c r="BKO284" s="59"/>
      <c r="BKP284" s="59"/>
      <c r="BKQ284" s="59"/>
      <c r="BKR284" s="59"/>
      <c r="BKS284" s="59"/>
      <c r="BKT284" s="59"/>
      <c r="BKU284" s="59"/>
      <c r="BKV284" s="59"/>
      <c r="BKW284" s="59"/>
      <c r="BKX284" s="59"/>
      <c r="BKY284" s="59"/>
      <c r="BKZ284" s="59"/>
      <c r="BLA284" s="59"/>
      <c r="BLB284" s="59"/>
      <c r="BLC284" s="59"/>
      <c r="BLD284" s="59"/>
      <c r="BLE284" s="59"/>
      <c r="BLF284" s="59"/>
      <c r="BLG284" s="59"/>
      <c r="BLH284" s="59"/>
      <c r="BLI284" s="59"/>
      <c r="BLJ284" s="59"/>
      <c r="BLK284" s="59"/>
      <c r="BLL284" s="59"/>
      <c r="BLM284" s="59"/>
      <c r="BLN284" s="59"/>
      <c r="BLO284" s="59"/>
      <c r="BLP284" s="59"/>
      <c r="BLQ284" s="59"/>
      <c r="BLR284" s="59"/>
      <c r="BLS284" s="59"/>
      <c r="BLT284" s="59"/>
      <c r="BLU284" s="59"/>
      <c r="BLV284" s="59"/>
      <c r="BLW284" s="59"/>
      <c r="BLX284" s="59"/>
      <c r="BLY284" s="59"/>
      <c r="BLZ284" s="59"/>
      <c r="BMA284" s="59"/>
      <c r="BMB284" s="59"/>
      <c r="BMC284" s="59"/>
      <c r="BMD284" s="59"/>
      <c r="BME284" s="59"/>
      <c r="BMF284" s="59"/>
      <c r="BMG284" s="59"/>
      <c r="BMH284" s="59"/>
      <c r="BMI284" s="59"/>
      <c r="BMJ284" s="59"/>
      <c r="BMK284" s="59"/>
      <c r="BML284" s="59"/>
      <c r="BMM284" s="59"/>
      <c r="BMN284" s="59"/>
      <c r="BMO284" s="59"/>
      <c r="BMP284" s="59"/>
      <c r="BMQ284" s="59"/>
      <c r="BMR284" s="59"/>
      <c r="BMS284" s="59"/>
      <c r="BMT284" s="59"/>
      <c r="BMU284" s="59"/>
      <c r="BMV284" s="59"/>
      <c r="BMW284" s="59"/>
      <c r="BMX284" s="59"/>
      <c r="BMY284" s="59"/>
      <c r="BMZ284" s="59"/>
      <c r="BNA284" s="59"/>
      <c r="BNB284" s="59"/>
      <c r="BNC284" s="59"/>
      <c r="BND284" s="59"/>
      <c r="BNE284" s="59"/>
      <c r="BNF284" s="59"/>
      <c r="BNG284" s="59"/>
      <c r="BNH284" s="59"/>
      <c r="BNI284" s="59"/>
      <c r="BNJ284" s="59"/>
      <c r="BNK284" s="59"/>
      <c r="BNL284" s="59"/>
      <c r="BNM284" s="59"/>
      <c r="BNN284" s="59"/>
      <c r="BNO284" s="59"/>
      <c r="BNP284" s="59"/>
      <c r="BNQ284" s="59"/>
      <c r="BNR284" s="59"/>
      <c r="BNS284" s="59"/>
      <c r="BNT284" s="59"/>
      <c r="BNU284" s="59"/>
      <c r="BNV284" s="59"/>
      <c r="BNW284" s="59"/>
      <c r="BNX284" s="59"/>
      <c r="BNY284" s="59"/>
      <c r="BNZ284" s="59"/>
      <c r="BOA284" s="59"/>
      <c r="BOB284" s="59"/>
      <c r="BOC284" s="59"/>
      <c r="BOD284" s="59"/>
      <c r="BOE284" s="59"/>
      <c r="BOF284" s="59"/>
      <c r="BOG284" s="59"/>
      <c r="BOH284" s="59"/>
      <c r="BOI284" s="59"/>
      <c r="BOJ284" s="59"/>
      <c r="BOK284" s="59"/>
      <c r="BOL284" s="59"/>
      <c r="BOM284" s="59"/>
      <c r="BON284" s="59"/>
      <c r="BOO284" s="59"/>
      <c r="BOP284" s="59"/>
      <c r="BOQ284" s="59"/>
      <c r="BOR284" s="59"/>
      <c r="BOS284" s="59"/>
      <c r="BOT284" s="59"/>
      <c r="BOU284" s="59"/>
      <c r="BOV284" s="59"/>
      <c r="BOW284" s="59"/>
      <c r="BOX284" s="59"/>
      <c r="BOY284" s="59"/>
      <c r="BOZ284" s="59"/>
      <c r="BPA284" s="59"/>
      <c r="BPB284" s="59"/>
      <c r="BPC284" s="59"/>
      <c r="BPD284" s="59"/>
      <c r="BPE284" s="59"/>
      <c r="BPF284" s="59"/>
      <c r="BPG284" s="59"/>
      <c r="BPH284" s="59"/>
      <c r="BPI284" s="59"/>
      <c r="BPJ284" s="59"/>
      <c r="BPK284" s="59"/>
      <c r="BPL284" s="59"/>
      <c r="BPM284" s="59"/>
      <c r="BPN284" s="59"/>
      <c r="BPO284" s="59"/>
      <c r="BPP284" s="59"/>
      <c r="BPQ284" s="59"/>
      <c r="BPR284" s="59"/>
      <c r="BPS284" s="59"/>
      <c r="BPT284" s="59"/>
      <c r="BPU284" s="59"/>
      <c r="BPV284" s="59"/>
      <c r="BPW284" s="59"/>
      <c r="BPX284" s="59"/>
      <c r="BPY284" s="59"/>
      <c r="BPZ284" s="59"/>
      <c r="BQA284" s="59"/>
      <c r="BQB284" s="59"/>
      <c r="BQC284" s="59"/>
      <c r="BQD284" s="59"/>
      <c r="BQE284" s="59"/>
      <c r="BQF284" s="59"/>
      <c r="BQG284" s="59"/>
      <c r="BQH284" s="59"/>
      <c r="BQI284" s="59"/>
      <c r="BQJ284" s="59"/>
      <c r="BQK284" s="59"/>
      <c r="BQL284" s="59"/>
      <c r="BQM284" s="59"/>
      <c r="BQN284" s="59"/>
      <c r="BQO284" s="59"/>
      <c r="BQP284" s="59"/>
      <c r="BQQ284" s="59"/>
      <c r="BQR284" s="59"/>
      <c r="BQS284" s="59"/>
      <c r="BQT284" s="59"/>
      <c r="BQU284" s="59"/>
      <c r="BQV284" s="59"/>
      <c r="BQW284" s="59"/>
      <c r="BQX284" s="59"/>
      <c r="BQY284" s="59"/>
      <c r="BQZ284" s="59"/>
      <c r="BRA284" s="59"/>
      <c r="BRB284" s="59"/>
      <c r="BRC284" s="59"/>
      <c r="BRD284" s="59"/>
      <c r="BRE284" s="59"/>
      <c r="BRF284" s="59"/>
      <c r="BRG284" s="59"/>
      <c r="BRH284" s="59"/>
      <c r="BRI284" s="59"/>
      <c r="BRJ284" s="59"/>
      <c r="BRK284" s="59"/>
      <c r="BRL284" s="59"/>
      <c r="BRM284" s="59"/>
      <c r="BRN284" s="59"/>
      <c r="BRO284" s="59"/>
      <c r="BRP284" s="59"/>
      <c r="BRQ284" s="59"/>
      <c r="BRR284" s="59"/>
      <c r="BRS284" s="59"/>
      <c r="BRT284" s="59"/>
      <c r="BRU284" s="59"/>
      <c r="BRV284" s="59"/>
      <c r="BRW284" s="59"/>
      <c r="BRX284" s="59"/>
      <c r="BRY284" s="59"/>
      <c r="BRZ284" s="59"/>
      <c r="BSA284" s="59"/>
      <c r="BSB284" s="59"/>
      <c r="BSC284" s="59"/>
      <c r="BSD284" s="59"/>
      <c r="BSE284" s="59"/>
      <c r="BSF284" s="59"/>
      <c r="BSG284" s="59"/>
      <c r="BSH284" s="59"/>
      <c r="BSI284" s="59"/>
      <c r="BSJ284" s="59"/>
      <c r="BSK284" s="59"/>
      <c r="BSL284" s="59"/>
      <c r="BSM284" s="59"/>
      <c r="BSN284" s="59"/>
      <c r="BSO284" s="59"/>
      <c r="BSP284" s="59"/>
      <c r="BSQ284" s="59"/>
      <c r="BSR284" s="59"/>
      <c r="BSS284" s="59"/>
      <c r="BST284" s="59"/>
      <c r="BSU284" s="59"/>
      <c r="BSV284" s="59"/>
      <c r="BSW284" s="59"/>
      <c r="BSX284" s="59"/>
      <c r="BSY284" s="59"/>
      <c r="BSZ284" s="59"/>
      <c r="BTA284" s="59"/>
      <c r="BTB284" s="59"/>
      <c r="BTC284" s="59"/>
      <c r="BTD284" s="59"/>
      <c r="BTE284" s="59"/>
      <c r="BTF284" s="59"/>
      <c r="BTG284" s="59"/>
      <c r="BTH284" s="59"/>
      <c r="BTI284" s="59"/>
      <c r="BTJ284" s="59"/>
      <c r="BTK284" s="59"/>
      <c r="BTL284" s="59"/>
      <c r="BTM284" s="59"/>
      <c r="BTN284" s="59"/>
      <c r="BTO284" s="59"/>
      <c r="BTP284" s="59"/>
      <c r="BTQ284" s="59"/>
      <c r="BTR284" s="59"/>
      <c r="BTS284" s="59"/>
      <c r="BTT284" s="59"/>
      <c r="BTU284" s="59"/>
      <c r="BTV284" s="59"/>
      <c r="BTW284" s="59"/>
      <c r="BTX284" s="59"/>
      <c r="BTY284" s="59"/>
      <c r="BTZ284" s="59"/>
      <c r="BUA284" s="59"/>
      <c r="BUB284" s="59"/>
      <c r="BUC284" s="59"/>
      <c r="BUD284" s="59"/>
      <c r="BUE284" s="59"/>
      <c r="BUF284" s="59"/>
      <c r="BUG284" s="59"/>
      <c r="BUH284" s="59"/>
      <c r="BUI284" s="59"/>
      <c r="BUJ284" s="59"/>
      <c r="BUK284" s="59"/>
      <c r="BUL284" s="59"/>
      <c r="BUM284" s="59"/>
      <c r="BUN284" s="59"/>
      <c r="BUO284" s="59"/>
      <c r="BUP284" s="59"/>
      <c r="BUQ284" s="59"/>
      <c r="BUR284" s="59"/>
      <c r="BUS284" s="59"/>
      <c r="BUT284" s="59"/>
      <c r="BUU284" s="59"/>
      <c r="BUV284" s="59"/>
      <c r="BUW284" s="59"/>
      <c r="BUX284" s="59"/>
      <c r="BUY284" s="59"/>
      <c r="BUZ284" s="59"/>
      <c r="BVA284" s="59"/>
      <c r="BVB284" s="59"/>
      <c r="BVC284" s="59"/>
      <c r="BVD284" s="59"/>
      <c r="BVE284" s="59"/>
      <c r="BVF284" s="59"/>
      <c r="BVG284" s="59"/>
      <c r="BVH284" s="59"/>
      <c r="BVI284" s="59"/>
      <c r="BVJ284" s="59"/>
      <c r="BVK284" s="59"/>
      <c r="BVL284" s="59"/>
      <c r="BVM284" s="59"/>
      <c r="BVN284" s="59"/>
      <c r="BVO284" s="59"/>
      <c r="BVP284" s="59"/>
      <c r="BVQ284" s="59"/>
      <c r="BVR284" s="59"/>
      <c r="BVS284" s="59"/>
      <c r="BVT284" s="59"/>
      <c r="BVU284" s="59"/>
      <c r="BVV284" s="59"/>
      <c r="BVW284" s="59"/>
      <c r="BVX284" s="59"/>
      <c r="BVY284" s="59"/>
      <c r="BVZ284" s="59"/>
      <c r="BWA284" s="59"/>
      <c r="BWB284" s="59"/>
      <c r="BWC284" s="59"/>
      <c r="BWD284" s="59"/>
      <c r="BWE284" s="59"/>
      <c r="BWF284" s="59"/>
      <c r="BWG284" s="59"/>
      <c r="BWH284" s="59"/>
      <c r="BWI284" s="59"/>
      <c r="BWJ284" s="59"/>
      <c r="BWK284" s="59"/>
      <c r="BWL284" s="59"/>
      <c r="BWM284" s="59"/>
      <c r="BWN284" s="59"/>
      <c r="BWO284" s="59"/>
      <c r="BWP284" s="59"/>
      <c r="BWQ284" s="59"/>
      <c r="BWR284" s="59"/>
      <c r="BWS284" s="59"/>
      <c r="BWT284" s="59"/>
      <c r="BWU284" s="59"/>
      <c r="BWV284" s="59"/>
      <c r="BWW284" s="59"/>
      <c r="BWX284" s="59"/>
      <c r="BWY284" s="59"/>
      <c r="BWZ284" s="59"/>
      <c r="BXA284" s="59"/>
      <c r="BXB284" s="59"/>
      <c r="BXC284" s="59"/>
      <c r="BXD284" s="59"/>
      <c r="BXE284" s="59"/>
      <c r="BXF284" s="59"/>
      <c r="BXG284" s="59"/>
      <c r="BXH284" s="59"/>
      <c r="BXI284" s="59"/>
      <c r="BXJ284" s="59"/>
      <c r="BXK284" s="59"/>
      <c r="BXL284" s="59"/>
      <c r="BXM284" s="59"/>
      <c r="BXN284" s="59"/>
      <c r="BXO284" s="59"/>
      <c r="BXP284" s="59"/>
      <c r="BXQ284" s="59"/>
      <c r="BXR284" s="59"/>
      <c r="BXS284" s="59"/>
      <c r="BXT284" s="59"/>
      <c r="BXU284" s="59"/>
      <c r="BXV284" s="59"/>
      <c r="BXW284" s="59"/>
      <c r="BXX284" s="59"/>
      <c r="BXY284" s="59"/>
      <c r="BXZ284" s="59"/>
      <c r="BYA284" s="59"/>
      <c r="BYB284" s="59"/>
      <c r="BYC284" s="59"/>
      <c r="BYD284" s="59"/>
      <c r="BYE284" s="59"/>
      <c r="BYF284" s="59"/>
      <c r="BYG284" s="59"/>
      <c r="BYH284" s="59"/>
      <c r="BYI284" s="59"/>
      <c r="BYJ284" s="59"/>
      <c r="BYK284" s="59"/>
      <c r="BYL284" s="59"/>
      <c r="BYM284" s="59"/>
      <c r="BYN284" s="59"/>
      <c r="BYO284" s="59"/>
      <c r="BYP284" s="59"/>
      <c r="BYQ284" s="59"/>
      <c r="BYR284" s="59"/>
      <c r="BYS284" s="59"/>
      <c r="BYT284" s="59"/>
      <c r="BYU284" s="59"/>
      <c r="BYV284" s="59"/>
      <c r="BYW284" s="59"/>
      <c r="BYX284" s="59"/>
      <c r="BYY284" s="59"/>
      <c r="BYZ284" s="59"/>
      <c r="BZA284" s="59"/>
      <c r="BZB284" s="59"/>
      <c r="BZC284" s="59"/>
      <c r="BZD284" s="59"/>
      <c r="BZE284" s="59"/>
      <c r="BZF284" s="59"/>
      <c r="BZG284" s="59"/>
      <c r="BZH284" s="59"/>
      <c r="BZI284" s="59"/>
      <c r="BZJ284" s="59"/>
      <c r="BZK284" s="59"/>
      <c r="BZL284" s="59"/>
      <c r="BZM284" s="59"/>
      <c r="BZN284" s="59"/>
      <c r="BZO284" s="59"/>
      <c r="BZP284" s="59"/>
      <c r="BZQ284" s="59"/>
      <c r="BZR284" s="59"/>
      <c r="BZS284" s="59"/>
      <c r="BZT284" s="59"/>
      <c r="BZU284" s="59"/>
      <c r="BZV284" s="59"/>
      <c r="BZW284" s="59"/>
      <c r="BZX284" s="59"/>
      <c r="BZY284" s="59"/>
      <c r="BZZ284" s="59"/>
      <c r="CAA284" s="59"/>
      <c r="CAB284" s="59"/>
      <c r="CAC284" s="59"/>
      <c r="CAD284" s="59"/>
      <c r="CAE284" s="59"/>
      <c r="CAF284" s="59"/>
      <c r="CAG284" s="59"/>
      <c r="CAH284" s="59"/>
      <c r="CAI284" s="59"/>
      <c r="CAJ284" s="59"/>
      <c r="CAK284" s="59"/>
      <c r="CAL284" s="59"/>
      <c r="CAM284" s="59"/>
      <c r="CAN284" s="59"/>
      <c r="CAO284" s="59"/>
      <c r="CAP284" s="59"/>
      <c r="CAQ284" s="59"/>
      <c r="CAR284" s="59"/>
      <c r="CAS284" s="59"/>
      <c r="CAT284" s="59"/>
      <c r="CAU284" s="59"/>
      <c r="CAV284" s="59"/>
      <c r="CAW284" s="59"/>
      <c r="CAX284" s="59"/>
      <c r="CAY284" s="59"/>
      <c r="CAZ284" s="59"/>
      <c r="CBA284" s="59"/>
      <c r="CBB284" s="59"/>
      <c r="CBC284" s="59"/>
      <c r="CBD284" s="59"/>
      <c r="CBE284" s="59"/>
      <c r="CBF284" s="59"/>
      <c r="CBG284" s="59"/>
      <c r="CBH284" s="59"/>
      <c r="CBI284" s="59"/>
      <c r="CBJ284" s="59"/>
      <c r="CBK284" s="59"/>
      <c r="CBL284" s="59"/>
      <c r="CBM284" s="59"/>
      <c r="CBN284" s="59"/>
      <c r="CBO284" s="59"/>
      <c r="CBP284" s="59"/>
      <c r="CBQ284" s="59"/>
      <c r="CBR284" s="59"/>
      <c r="CBS284" s="59"/>
      <c r="CBT284" s="59"/>
      <c r="CBU284" s="59"/>
      <c r="CBV284" s="59"/>
      <c r="CBW284" s="59"/>
      <c r="CBX284" s="59"/>
      <c r="CBY284" s="59"/>
      <c r="CBZ284" s="59"/>
      <c r="CCA284" s="59"/>
      <c r="CCB284" s="59"/>
      <c r="CCC284" s="59"/>
      <c r="CCD284" s="59"/>
      <c r="CCE284" s="59"/>
      <c r="CCF284" s="59"/>
      <c r="CCG284" s="59"/>
      <c r="CCH284" s="59"/>
      <c r="CCI284" s="59"/>
      <c r="CCJ284" s="59"/>
      <c r="CCK284" s="59"/>
      <c r="CCL284" s="59"/>
      <c r="CCM284" s="59"/>
      <c r="CCN284" s="59"/>
      <c r="CCO284" s="59"/>
      <c r="CCP284" s="59"/>
      <c r="CCQ284" s="59"/>
      <c r="CCR284" s="59"/>
      <c r="CCS284" s="59"/>
      <c r="CCT284" s="59"/>
      <c r="CCU284" s="59"/>
      <c r="CCV284" s="59"/>
      <c r="CCW284" s="59"/>
      <c r="CCX284" s="59"/>
      <c r="CCY284" s="59"/>
      <c r="CCZ284" s="59"/>
      <c r="CDA284" s="59"/>
      <c r="CDB284" s="59"/>
      <c r="CDC284" s="59"/>
      <c r="CDD284" s="59"/>
      <c r="CDE284" s="59"/>
      <c r="CDF284" s="59"/>
      <c r="CDG284" s="59"/>
      <c r="CDH284" s="59"/>
      <c r="CDI284" s="59"/>
      <c r="CDJ284" s="59"/>
      <c r="CDK284" s="59"/>
      <c r="CDL284" s="59"/>
      <c r="CDM284" s="59"/>
      <c r="CDN284" s="59"/>
      <c r="CDO284" s="59"/>
      <c r="CDP284" s="59"/>
      <c r="CDQ284" s="59"/>
      <c r="CDR284" s="59"/>
      <c r="CDS284" s="59"/>
      <c r="CDT284" s="59"/>
      <c r="CDU284" s="59"/>
      <c r="CDV284" s="59"/>
      <c r="CDW284" s="59"/>
      <c r="CDX284" s="59"/>
      <c r="CDY284" s="59"/>
      <c r="CDZ284" s="59"/>
      <c r="CEA284" s="59"/>
      <c r="CEB284" s="59"/>
      <c r="CEC284" s="59"/>
      <c r="CED284" s="59"/>
      <c r="CEE284" s="59"/>
      <c r="CEF284" s="59"/>
      <c r="CEG284" s="59"/>
      <c r="CEH284" s="59"/>
      <c r="CEI284" s="59"/>
      <c r="CEJ284" s="59"/>
      <c r="CEK284" s="59"/>
      <c r="CEL284" s="59"/>
      <c r="CEM284" s="59"/>
      <c r="CEN284" s="59"/>
      <c r="CEO284" s="59"/>
      <c r="CEP284" s="59"/>
      <c r="CEQ284" s="59"/>
      <c r="CER284" s="59"/>
      <c r="CES284" s="59"/>
      <c r="CET284" s="59"/>
      <c r="CEU284" s="59"/>
      <c r="CEV284" s="59"/>
      <c r="CEW284" s="59"/>
      <c r="CEX284" s="59"/>
      <c r="CEY284" s="59"/>
      <c r="CEZ284" s="59"/>
      <c r="CFA284" s="59"/>
      <c r="CFB284" s="59"/>
      <c r="CFC284" s="59"/>
      <c r="CFD284" s="59"/>
      <c r="CFE284" s="59"/>
      <c r="CFF284" s="59"/>
      <c r="CFG284" s="59"/>
      <c r="CFH284" s="59"/>
      <c r="CFI284" s="59"/>
      <c r="CFJ284" s="59"/>
      <c r="CFK284" s="59"/>
      <c r="CFL284" s="59"/>
      <c r="CFM284" s="59"/>
      <c r="CFN284" s="59"/>
      <c r="CFO284" s="59"/>
      <c r="CFP284" s="59"/>
      <c r="CFQ284" s="59"/>
      <c r="CFR284" s="59"/>
      <c r="CFS284" s="59"/>
      <c r="CFT284" s="59"/>
      <c r="CFU284" s="59"/>
      <c r="CFV284" s="59"/>
      <c r="CFW284" s="59"/>
      <c r="CFX284" s="59"/>
      <c r="CFY284" s="59"/>
      <c r="CFZ284" s="59"/>
      <c r="CGA284" s="59"/>
      <c r="CGB284" s="59"/>
      <c r="CGC284" s="59"/>
      <c r="CGD284" s="59"/>
      <c r="CGE284" s="59"/>
      <c r="CGF284" s="59"/>
      <c r="CGG284" s="59"/>
      <c r="CGH284" s="59"/>
      <c r="CGI284" s="59"/>
      <c r="CGJ284" s="59"/>
      <c r="CGK284" s="59"/>
      <c r="CGL284" s="59"/>
      <c r="CGM284" s="59"/>
      <c r="CGN284" s="59"/>
      <c r="CGO284" s="59"/>
      <c r="CGP284" s="59"/>
      <c r="CGQ284" s="59"/>
      <c r="CGR284" s="59"/>
      <c r="CGS284" s="59"/>
      <c r="CGT284" s="59"/>
      <c r="CGU284" s="59"/>
      <c r="CGV284" s="59"/>
      <c r="CGW284" s="59"/>
      <c r="CGX284" s="59"/>
      <c r="CGY284" s="59"/>
      <c r="CGZ284" s="59"/>
      <c r="CHA284" s="59"/>
      <c r="CHB284" s="59"/>
      <c r="CHC284" s="59"/>
      <c r="CHD284" s="59"/>
      <c r="CHE284" s="59"/>
      <c r="CHF284" s="59"/>
      <c r="CHG284" s="59"/>
      <c r="CHH284" s="59"/>
      <c r="CHI284" s="59"/>
      <c r="CHJ284" s="59"/>
      <c r="CHK284" s="59"/>
      <c r="CHL284" s="59"/>
      <c r="CHM284" s="59"/>
      <c r="CHN284" s="59"/>
      <c r="CHO284" s="59"/>
      <c r="CHP284" s="59"/>
      <c r="CHQ284" s="59"/>
      <c r="CHR284" s="59"/>
      <c r="CHS284" s="59"/>
      <c r="CHT284" s="59"/>
      <c r="CHU284" s="59"/>
      <c r="CHV284" s="59"/>
      <c r="CHW284" s="59"/>
      <c r="CHX284" s="59"/>
      <c r="CHY284" s="59"/>
      <c r="CHZ284" s="59"/>
      <c r="CIA284" s="59"/>
      <c r="CIB284" s="59"/>
      <c r="CIC284" s="59"/>
      <c r="CID284" s="59"/>
      <c r="CIE284" s="59"/>
      <c r="CIF284" s="59"/>
      <c r="CIG284" s="59"/>
      <c r="CIH284" s="59"/>
      <c r="CII284" s="59"/>
      <c r="CIJ284" s="59"/>
      <c r="CIK284" s="59"/>
      <c r="CIL284" s="59"/>
      <c r="CIM284" s="59"/>
      <c r="CIN284" s="59"/>
      <c r="CIO284" s="59"/>
      <c r="CIP284" s="59"/>
      <c r="CIQ284" s="59"/>
      <c r="CIR284" s="59"/>
      <c r="CIS284" s="59"/>
      <c r="CIT284" s="59"/>
      <c r="CIU284" s="59"/>
      <c r="CIV284" s="59"/>
      <c r="CIW284" s="59"/>
      <c r="CIX284" s="59"/>
      <c r="CIY284" s="59"/>
      <c r="CIZ284" s="59"/>
      <c r="CJA284" s="59"/>
      <c r="CJB284" s="59"/>
      <c r="CJC284" s="59"/>
      <c r="CJD284" s="59"/>
      <c r="CJE284" s="59"/>
      <c r="CJF284" s="59"/>
      <c r="CJG284" s="59"/>
      <c r="CJH284" s="59"/>
      <c r="CJI284" s="59"/>
      <c r="CJJ284" s="59"/>
      <c r="CJK284" s="59"/>
      <c r="CJL284" s="59"/>
      <c r="CJM284" s="59"/>
      <c r="CJN284" s="59"/>
      <c r="CJO284" s="59"/>
      <c r="CJP284" s="59"/>
      <c r="CJQ284" s="59"/>
      <c r="CJR284" s="59"/>
      <c r="CJS284" s="59"/>
      <c r="CJT284" s="59"/>
      <c r="CJU284" s="59"/>
      <c r="CJV284" s="59"/>
      <c r="CJW284" s="59"/>
      <c r="CJX284" s="59"/>
      <c r="CJY284" s="59"/>
      <c r="CJZ284" s="59"/>
      <c r="CKA284" s="59"/>
      <c r="CKB284" s="59"/>
      <c r="CKC284" s="59"/>
      <c r="CKD284" s="59"/>
      <c r="CKE284" s="59"/>
      <c r="CKF284" s="59"/>
      <c r="CKG284" s="59"/>
      <c r="CKH284" s="59"/>
      <c r="CKI284" s="59"/>
      <c r="CKJ284" s="59"/>
      <c r="CKK284" s="59"/>
      <c r="CKL284" s="59"/>
      <c r="CKM284" s="59"/>
      <c r="CKN284" s="59"/>
      <c r="CKO284" s="59"/>
      <c r="CKP284" s="59"/>
      <c r="CKQ284" s="59"/>
      <c r="CKR284" s="59"/>
      <c r="CKS284" s="59"/>
      <c r="CKT284" s="59"/>
      <c r="CKU284" s="59"/>
      <c r="CKV284" s="59"/>
      <c r="CKW284" s="59"/>
      <c r="CKX284" s="59"/>
      <c r="CKY284" s="59"/>
      <c r="CKZ284" s="59"/>
      <c r="CLA284" s="59"/>
      <c r="CLB284" s="59"/>
      <c r="CLC284" s="59"/>
      <c r="CLD284" s="59"/>
      <c r="CLE284" s="59"/>
      <c r="CLF284" s="59"/>
      <c r="CLG284" s="59"/>
      <c r="CLH284" s="59"/>
      <c r="CLI284" s="59"/>
      <c r="CLJ284" s="59"/>
      <c r="CLK284" s="59"/>
      <c r="CLL284" s="59"/>
      <c r="CLM284" s="59"/>
      <c r="CLN284" s="59"/>
      <c r="CLO284" s="59"/>
      <c r="CLP284" s="59"/>
      <c r="CLQ284" s="59"/>
      <c r="CLR284" s="59"/>
      <c r="CLS284" s="59"/>
      <c r="CLT284" s="59"/>
      <c r="CLU284" s="59"/>
      <c r="CLV284" s="59"/>
      <c r="CLW284" s="59"/>
      <c r="CLX284" s="59"/>
      <c r="CLY284" s="59"/>
      <c r="CLZ284" s="59"/>
      <c r="CMA284" s="59"/>
      <c r="CMB284" s="59"/>
      <c r="CMC284" s="59"/>
      <c r="CMD284" s="59"/>
      <c r="CME284" s="59"/>
      <c r="CMF284" s="59"/>
      <c r="CMG284" s="59"/>
      <c r="CMH284" s="59"/>
      <c r="CMI284" s="59"/>
      <c r="CMJ284" s="59"/>
      <c r="CMK284" s="59"/>
      <c r="CML284" s="59"/>
      <c r="CMM284" s="59"/>
      <c r="CMN284" s="59"/>
      <c r="CMO284" s="59"/>
      <c r="CMP284" s="59"/>
      <c r="CMQ284" s="59"/>
      <c r="CMR284" s="59"/>
      <c r="CMS284" s="59"/>
      <c r="CMT284" s="59"/>
      <c r="CMU284" s="59"/>
      <c r="CMV284" s="59"/>
      <c r="CMW284" s="59"/>
      <c r="CMX284" s="59"/>
      <c r="CMY284" s="59"/>
      <c r="CMZ284" s="59"/>
      <c r="CNA284" s="59"/>
      <c r="CNB284" s="59"/>
      <c r="CNC284" s="59"/>
      <c r="CND284" s="59"/>
      <c r="CNE284" s="59"/>
      <c r="CNF284" s="59"/>
      <c r="CNG284" s="59"/>
      <c r="CNH284" s="59"/>
      <c r="CNI284" s="59"/>
      <c r="CNJ284" s="59"/>
      <c r="CNK284" s="59"/>
      <c r="CNL284" s="59"/>
      <c r="CNM284" s="59"/>
      <c r="CNN284" s="59"/>
      <c r="CNO284" s="59"/>
      <c r="CNP284" s="59"/>
      <c r="CNQ284" s="59"/>
      <c r="CNR284" s="59"/>
      <c r="CNS284" s="59"/>
      <c r="CNT284" s="59"/>
      <c r="CNU284" s="59"/>
      <c r="CNV284" s="59"/>
      <c r="CNW284" s="59"/>
      <c r="CNX284" s="59"/>
      <c r="CNY284" s="59"/>
      <c r="CNZ284" s="59"/>
      <c r="COA284" s="59"/>
      <c r="COB284" s="59"/>
      <c r="COC284" s="59"/>
      <c r="COD284" s="59"/>
      <c r="COE284" s="59"/>
      <c r="COF284" s="59"/>
      <c r="COG284" s="59"/>
      <c r="COH284" s="59"/>
      <c r="COI284" s="59"/>
      <c r="COJ284" s="59"/>
      <c r="COK284" s="59"/>
      <c r="COL284" s="59"/>
      <c r="COM284" s="59"/>
      <c r="CON284" s="59"/>
      <c r="COO284" s="59"/>
      <c r="COP284" s="59"/>
      <c r="COQ284" s="59"/>
      <c r="COR284" s="59"/>
      <c r="COS284" s="59"/>
      <c r="COT284" s="59"/>
      <c r="COU284" s="59"/>
      <c r="COV284" s="59"/>
      <c r="COW284" s="59"/>
      <c r="COX284" s="59"/>
      <c r="COY284" s="59"/>
      <c r="COZ284" s="59"/>
      <c r="CPA284" s="59"/>
      <c r="CPB284" s="59"/>
      <c r="CPC284" s="59"/>
      <c r="CPD284" s="59"/>
      <c r="CPE284" s="59"/>
      <c r="CPF284" s="59"/>
      <c r="CPG284" s="59"/>
      <c r="CPH284" s="59"/>
      <c r="CPI284" s="59"/>
      <c r="CPJ284" s="59"/>
      <c r="CPK284" s="59"/>
      <c r="CPL284" s="59"/>
      <c r="CPM284" s="59"/>
      <c r="CPN284" s="59"/>
      <c r="CPO284" s="59"/>
      <c r="CPP284" s="59"/>
      <c r="CPQ284" s="59"/>
      <c r="CPR284" s="59"/>
      <c r="CPS284" s="59"/>
      <c r="CPT284" s="59"/>
      <c r="CPU284" s="59"/>
      <c r="CPV284" s="59"/>
      <c r="CPW284" s="59"/>
      <c r="CPX284" s="59"/>
      <c r="CPY284" s="59"/>
      <c r="CPZ284" s="59"/>
      <c r="CQA284" s="59"/>
      <c r="CQB284" s="59"/>
      <c r="CQC284" s="59"/>
      <c r="CQD284" s="59"/>
      <c r="CQE284" s="59"/>
      <c r="CQF284" s="59"/>
      <c r="CQG284" s="59"/>
      <c r="CQH284" s="59"/>
      <c r="CQI284" s="59"/>
      <c r="CQJ284" s="59"/>
      <c r="CQK284" s="59"/>
      <c r="CQL284" s="59"/>
      <c r="CQM284" s="59"/>
      <c r="CQN284" s="59"/>
      <c r="CQO284" s="59"/>
      <c r="CQP284" s="59"/>
      <c r="CQQ284" s="59"/>
      <c r="CQR284" s="59"/>
      <c r="CQS284" s="59"/>
      <c r="CQT284" s="59"/>
      <c r="CQU284" s="59"/>
      <c r="CQV284" s="59"/>
      <c r="CQW284" s="59"/>
      <c r="CQX284" s="59"/>
      <c r="CQY284" s="59"/>
      <c r="CQZ284" s="59"/>
      <c r="CRA284" s="59"/>
      <c r="CRB284" s="59"/>
      <c r="CRC284" s="59"/>
      <c r="CRD284" s="59"/>
      <c r="CRE284" s="59"/>
      <c r="CRF284" s="59"/>
      <c r="CRG284" s="59"/>
      <c r="CRH284" s="59"/>
      <c r="CRI284" s="59"/>
      <c r="CRJ284" s="59"/>
      <c r="CRK284" s="59"/>
      <c r="CRL284" s="59"/>
      <c r="CRM284" s="59"/>
      <c r="CRN284" s="59"/>
      <c r="CRO284" s="59"/>
      <c r="CRP284" s="59"/>
      <c r="CRQ284" s="59"/>
      <c r="CRR284" s="59"/>
      <c r="CRS284" s="59"/>
      <c r="CRT284" s="59"/>
      <c r="CRU284" s="59"/>
      <c r="CRV284" s="59"/>
      <c r="CRW284" s="59"/>
      <c r="CRX284" s="59"/>
      <c r="CRY284" s="59"/>
      <c r="CRZ284" s="59"/>
      <c r="CSA284" s="59"/>
      <c r="CSB284" s="59"/>
      <c r="CSC284" s="59"/>
      <c r="CSD284" s="59"/>
      <c r="CSE284" s="59"/>
      <c r="CSF284" s="59"/>
      <c r="CSG284" s="59"/>
      <c r="CSH284" s="59"/>
      <c r="CSI284" s="59"/>
      <c r="CSJ284" s="59"/>
      <c r="CSK284" s="59"/>
      <c r="CSL284" s="59"/>
      <c r="CSM284" s="59"/>
      <c r="CSN284" s="59"/>
      <c r="CSO284" s="59"/>
      <c r="CSP284" s="59"/>
      <c r="CSQ284" s="59"/>
      <c r="CSR284" s="59"/>
      <c r="CSS284" s="59"/>
      <c r="CST284" s="59"/>
      <c r="CSU284" s="59"/>
      <c r="CSV284" s="59"/>
      <c r="CSW284" s="59"/>
      <c r="CSX284" s="59"/>
      <c r="CSY284" s="59"/>
      <c r="CSZ284" s="59"/>
      <c r="CTA284" s="59"/>
      <c r="CTB284" s="59"/>
      <c r="CTC284" s="59"/>
      <c r="CTD284" s="59"/>
      <c r="CTE284" s="59"/>
      <c r="CTF284" s="59"/>
      <c r="CTG284" s="59"/>
      <c r="CTH284" s="59"/>
      <c r="CTI284" s="59"/>
      <c r="CTJ284" s="59"/>
      <c r="CTK284" s="59"/>
      <c r="CTL284" s="59"/>
      <c r="CTM284" s="59"/>
      <c r="CTN284" s="59"/>
      <c r="CTO284" s="59"/>
      <c r="CTP284" s="59"/>
      <c r="CTQ284" s="59"/>
      <c r="CTR284" s="59"/>
      <c r="CTS284" s="59"/>
      <c r="CTT284" s="59"/>
      <c r="CTU284" s="59"/>
      <c r="CTV284" s="59"/>
      <c r="CTW284" s="59"/>
      <c r="CTX284" s="59"/>
      <c r="CTY284" s="59"/>
      <c r="CTZ284" s="59"/>
      <c r="CUA284" s="59"/>
      <c r="CUB284" s="59"/>
      <c r="CUC284" s="59"/>
      <c r="CUD284" s="59"/>
      <c r="CUE284" s="59"/>
      <c r="CUF284" s="59"/>
      <c r="CUG284" s="59"/>
      <c r="CUH284" s="59"/>
      <c r="CUI284" s="59"/>
      <c r="CUJ284" s="59"/>
      <c r="CUK284" s="59"/>
      <c r="CUL284" s="59"/>
      <c r="CUM284" s="59"/>
      <c r="CUN284" s="59"/>
      <c r="CUO284" s="59"/>
      <c r="CUP284" s="59"/>
      <c r="CUQ284" s="59"/>
      <c r="CUR284" s="59"/>
      <c r="CUS284" s="59"/>
      <c r="CUT284" s="59"/>
      <c r="CUU284" s="59"/>
      <c r="CUV284" s="59"/>
      <c r="CUW284" s="59"/>
      <c r="CUX284" s="59"/>
      <c r="CUY284" s="59"/>
      <c r="CUZ284" s="59"/>
      <c r="CVA284" s="59"/>
      <c r="CVB284" s="59"/>
      <c r="CVC284" s="59"/>
      <c r="CVD284" s="59"/>
      <c r="CVE284" s="59"/>
      <c r="CVF284" s="59"/>
      <c r="CVG284" s="59"/>
      <c r="CVH284" s="59"/>
      <c r="CVI284" s="59"/>
      <c r="CVJ284" s="59"/>
      <c r="CVK284" s="59"/>
      <c r="CVL284" s="59"/>
      <c r="CVM284" s="59"/>
      <c r="CVN284" s="59"/>
      <c r="CVO284" s="59"/>
      <c r="CVP284" s="59"/>
      <c r="CVQ284" s="59"/>
      <c r="CVR284" s="59"/>
      <c r="CVS284" s="59"/>
      <c r="CVT284" s="59"/>
      <c r="CVU284" s="59"/>
      <c r="CVV284" s="59"/>
      <c r="CVW284" s="59"/>
      <c r="CVX284" s="59"/>
      <c r="CVY284" s="59"/>
      <c r="CVZ284" s="59"/>
      <c r="CWA284" s="59"/>
      <c r="CWB284" s="59"/>
      <c r="CWC284" s="59"/>
      <c r="CWD284" s="59"/>
      <c r="CWE284" s="59"/>
      <c r="CWF284" s="59"/>
      <c r="CWG284" s="59"/>
      <c r="CWH284" s="59"/>
      <c r="CWI284" s="59"/>
      <c r="CWJ284" s="59"/>
      <c r="CWK284" s="59"/>
      <c r="CWL284" s="59"/>
      <c r="CWM284" s="59"/>
      <c r="CWN284" s="59"/>
      <c r="CWO284" s="59"/>
      <c r="CWP284" s="59"/>
      <c r="CWQ284" s="59"/>
      <c r="CWR284" s="59"/>
      <c r="CWS284" s="59"/>
    </row>
    <row r="285" spans="1:2645" s="60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59"/>
      <c r="V285" s="59"/>
      <c r="W285" s="6"/>
      <c r="X285" s="59"/>
      <c r="Y285" s="59"/>
      <c r="Z285" s="59"/>
      <c r="AA285" s="59"/>
      <c r="AB285" s="59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  <c r="JG285" s="59"/>
      <c r="JH285" s="59"/>
      <c r="JI285" s="59"/>
      <c r="JJ285" s="59"/>
      <c r="JK285" s="59"/>
      <c r="JL285" s="59"/>
      <c r="JM285" s="59"/>
      <c r="JN285" s="59"/>
      <c r="JO285" s="59"/>
      <c r="JP285" s="59"/>
      <c r="JQ285" s="59"/>
      <c r="JR285" s="59"/>
      <c r="JS285" s="59"/>
      <c r="JT285" s="59"/>
      <c r="JU285" s="59"/>
      <c r="JV285" s="59"/>
      <c r="JW285" s="59"/>
      <c r="JX285" s="59"/>
      <c r="JY285" s="59"/>
      <c r="JZ285" s="59"/>
      <c r="KA285" s="59"/>
      <c r="KB285" s="59"/>
      <c r="KC285" s="59"/>
      <c r="KD285" s="59"/>
      <c r="KE285" s="59"/>
      <c r="KF285" s="59"/>
      <c r="KG285" s="59"/>
      <c r="KH285" s="59"/>
      <c r="KI285" s="59"/>
      <c r="KJ285" s="59"/>
      <c r="KK285" s="59"/>
      <c r="KL285" s="59"/>
      <c r="KM285" s="59"/>
      <c r="KN285" s="59"/>
      <c r="KO285" s="59"/>
      <c r="KP285" s="59"/>
      <c r="KQ285" s="59"/>
      <c r="KR285" s="59"/>
      <c r="KS285" s="59"/>
      <c r="KT285" s="59"/>
      <c r="KU285" s="59"/>
      <c r="KV285" s="59"/>
      <c r="KW285" s="59"/>
      <c r="KX285" s="59"/>
      <c r="KY285" s="59"/>
      <c r="KZ285" s="59"/>
      <c r="LA285" s="59"/>
      <c r="LB285" s="59"/>
      <c r="LC285" s="59"/>
      <c r="LD285" s="59"/>
      <c r="LE285" s="59"/>
      <c r="LF285" s="59"/>
      <c r="LG285" s="59"/>
      <c r="LH285" s="59"/>
      <c r="LI285" s="59"/>
      <c r="LJ285" s="59"/>
      <c r="LK285" s="59"/>
      <c r="LL285" s="59"/>
      <c r="LM285" s="59"/>
      <c r="LN285" s="59"/>
      <c r="LO285" s="59"/>
      <c r="LP285" s="59"/>
      <c r="LQ285" s="59"/>
      <c r="LR285" s="59"/>
      <c r="LS285" s="59"/>
      <c r="LT285" s="59"/>
      <c r="LU285" s="59"/>
      <c r="LV285" s="59"/>
      <c r="LW285" s="59"/>
      <c r="LX285" s="59"/>
      <c r="LY285" s="59"/>
      <c r="LZ285" s="59"/>
      <c r="MA285" s="59"/>
      <c r="MB285" s="59"/>
      <c r="MC285" s="59"/>
      <c r="MD285" s="59"/>
      <c r="ME285" s="59"/>
      <c r="MF285" s="59"/>
      <c r="MG285" s="59"/>
      <c r="MH285" s="59"/>
      <c r="MI285" s="59"/>
      <c r="MJ285" s="59"/>
      <c r="MK285" s="59"/>
      <c r="ML285" s="59"/>
      <c r="MM285" s="59"/>
      <c r="MN285" s="59"/>
      <c r="MO285" s="59"/>
      <c r="MP285" s="59"/>
      <c r="MQ285" s="59"/>
      <c r="MR285" s="59"/>
      <c r="MS285" s="59"/>
      <c r="MT285" s="59"/>
      <c r="MU285" s="59"/>
      <c r="MV285" s="59"/>
      <c r="MW285" s="59"/>
      <c r="MX285" s="59"/>
      <c r="MY285" s="59"/>
      <c r="MZ285" s="59"/>
      <c r="NA285" s="59"/>
      <c r="NB285" s="59"/>
      <c r="NC285" s="59"/>
      <c r="ND285" s="59"/>
      <c r="NE285" s="59"/>
      <c r="NF285" s="59"/>
      <c r="NG285" s="59"/>
      <c r="NH285" s="59"/>
      <c r="NI285" s="59"/>
      <c r="NJ285" s="59"/>
      <c r="NK285" s="59"/>
      <c r="NL285" s="59"/>
      <c r="NM285" s="59"/>
      <c r="NN285" s="59"/>
      <c r="NO285" s="59"/>
      <c r="NP285" s="59"/>
      <c r="NQ285" s="59"/>
      <c r="NR285" s="59"/>
      <c r="NS285" s="59"/>
      <c r="NT285" s="59"/>
      <c r="NU285" s="59"/>
      <c r="NV285" s="59"/>
      <c r="NW285" s="59"/>
      <c r="NX285" s="59"/>
      <c r="NY285" s="59"/>
      <c r="NZ285" s="59"/>
      <c r="OA285" s="59"/>
      <c r="OB285" s="59"/>
      <c r="OC285" s="59"/>
      <c r="OD285" s="59"/>
      <c r="OE285" s="59"/>
      <c r="OF285" s="59"/>
      <c r="OG285" s="59"/>
      <c r="OH285" s="59"/>
      <c r="OI285" s="59"/>
      <c r="OJ285" s="59"/>
      <c r="OK285" s="59"/>
      <c r="OL285" s="59"/>
      <c r="OM285" s="59"/>
      <c r="ON285" s="59"/>
      <c r="OO285" s="59"/>
      <c r="OP285" s="59"/>
      <c r="OQ285" s="59"/>
      <c r="OR285" s="59"/>
      <c r="OS285" s="59"/>
      <c r="OT285" s="59"/>
      <c r="OU285" s="59"/>
      <c r="OV285" s="59"/>
      <c r="OW285" s="59"/>
      <c r="OX285" s="59"/>
      <c r="OY285" s="59"/>
      <c r="OZ285" s="59"/>
      <c r="PA285" s="59"/>
      <c r="PB285" s="59"/>
      <c r="PC285" s="59"/>
      <c r="PD285" s="59"/>
      <c r="PE285" s="59"/>
      <c r="PF285" s="59"/>
      <c r="PG285" s="59"/>
      <c r="PH285" s="59"/>
      <c r="PI285" s="59"/>
      <c r="PJ285" s="59"/>
      <c r="PK285" s="59"/>
      <c r="PL285" s="59"/>
      <c r="PM285" s="59"/>
      <c r="PN285" s="59"/>
      <c r="PO285" s="59"/>
      <c r="PP285" s="59"/>
      <c r="PQ285" s="59"/>
      <c r="PR285" s="59"/>
      <c r="PS285" s="59"/>
      <c r="PT285" s="59"/>
      <c r="PU285" s="59"/>
      <c r="PV285" s="59"/>
      <c r="PW285" s="59"/>
      <c r="PX285" s="59"/>
      <c r="PY285" s="59"/>
      <c r="PZ285" s="59"/>
      <c r="QA285" s="59"/>
      <c r="QB285" s="59"/>
      <c r="QC285" s="59"/>
      <c r="QD285" s="59"/>
      <c r="QE285" s="59"/>
      <c r="QF285" s="59"/>
      <c r="QG285" s="59"/>
      <c r="QH285" s="59"/>
      <c r="QI285" s="59"/>
      <c r="QJ285" s="59"/>
      <c r="QK285" s="59"/>
      <c r="QL285" s="59"/>
      <c r="QM285" s="59"/>
      <c r="QN285" s="59"/>
      <c r="QO285" s="59"/>
      <c r="QP285" s="59"/>
      <c r="QQ285" s="59"/>
      <c r="QR285" s="59"/>
      <c r="QS285" s="59"/>
      <c r="QT285" s="59"/>
      <c r="QU285" s="59"/>
      <c r="QV285" s="59"/>
      <c r="QW285" s="59"/>
      <c r="QX285" s="59"/>
      <c r="QY285" s="59"/>
      <c r="QZ285" s="59"/>
      <c r="RA285" s="59"/>
      <c r="RB285" s="59"/>
      <c r="RC285" s="59"/>
      <c r="RD285" s="59"/>
      <c r="RE285" s="59"/>
      <c r="RF285" s="59"/>
      <c r="RG285" s="59"/>
      <c r="RH285" s="59"/>
      <c r="RI285" s="59"/>
      <c r="RJ285" s="59"/>
      <c r="RK285" s="59"/>
      <c r="RL285" s="59"/>
      <c r="RM285" s="59"/>
      <c r="RN285" s="59"/>
      <c r="RO285" s="59"/>
      <c r="RP285" s="59"/>
      <c r="RQ285" s="59"/>
      <c r="RR285" s="59"/>
      <c r="RS285" s="59"/>
      <c r="RT285" s="59"/>
      <c r="RU285" s="59"/>
      <c r="RV285" s="59"/>
      <c r="RW285" s="59"/>
      <c r="RX285" s="59"/>
      <c r="RY285" s="59"/>
      <c r="RZ285" s="59"/>
      <c r="SA285" s="59"/>
      <c r="SB285" s="59"/>
      <c r="SC285" s="59"/>
      <c r="SD285" s="59"/>
      <c r="SE285" s="59"/>
      <c r="SF285" s="59"/>
      <c r="SG285" s="59"/>
      <c r="SH285" s="59"/>
      <c r="SI285" s="59"/>
      <c r="SJ285" s="59"/>
      <c r="SK285" s="59"/>
      <c r="SL285" s="59"/>
      <c r="SM285" s="59"/>
      <c r="SN285" s="59"/>
      <c r="SO285" s="59"/>
      <c r="SP285" s="59"/>
      <c r="SQ285" s="59"/>
      <c r="SR285" s="59"/>
      <c r="SS285" s="59"/>
      <c r="ST285" s="59"/>
      <c r="SU285" s="59"/>
      <c r="SV285" s="59"/>
      <c r="SW285" s="59"/>
      <c r="SX285" s="59"/>
      <c r="SY285" s="59"/>
      <c r="SZ285" s="59"/>
      <c r="TA285" s="59"/>
      <c r="TB285" s="59"/>
      <c r="TC285" s="59"/>
      <c r="TD285" s="59"/>
      <c r="TE285" s="59"/>
      <c r="TF285" s="59"/>
      <c r="TG285" s="59"/>
      <c r="TH285" s="59"/>
      <c r="TI285" s="59"/>
      <c r="TJ285" s="59"/>
      <c r="TK285" s="59"/>
      <c r="TL285" s="59"/>
      <c r="TM285" s="59"/>
      <c r="TN285" s="59"/>
      <c r="TO285" s="59"/>
      <c r="TP285" s="59"/>
      <c r="TQ285" s="59"/>
      <c r="TR285" s="59"/>
      <c r="TS285" s="59"/>
      <c r="TT285" s="59"/>
      <c r="TU285" s="59"/>
      <c r="TV285" s="59"/>
      <c r="TW285" s="59"/>
      <c r="TX285" s="59"/>
      <c r="TY285" s="59"/>
      <c r="TZ285" s="59"/>
      <c r="UA285" s="59"/>
      <c r="UB285" s="59"/>
      <c r="UC285" s="59"/>
      <c r="UD285" s="59"/>
      <c r="UE285" s="59"/>
      <c r="UF285" s="59"/>
      <c r="UG285" s="59"/>
      <c r="UH285" s="59"/>
      <c r="UI285" s="59"/>
      <c r="UJ285" s="59"/>
      <c r="UK285" s="59"/>
      <c r="UL285" s="59"/>
      <c r="UM285" s="59"/>
      <c r="UN285" s="59"/>
      <c r="UO285" s="59"/>
      <c r="UP285" s="59"/>
      <c r="UQ285" s="59"/>
      <c r="UR285" s="59"/>
      <c r="US285" s="59"/>
      <c r="UT285" s="59"/>
      <c r="UU285" s="59"/>
      <c r="UV285" s="59"/>
      <c r="UW285" s="59"/>
      <c r="UX285" s="59"/>
      <c r="UY285" s="59"/>
      <c r="UZ285" s="59"/>
      <c r="VA285" s="59"/>
      <c r="VB285" s="59"/>
      <c r="VC285" s="59"/>
      <c r="VD285" s="59"/>
      <c r="VE285" s="59"/>
      <c r="VF285" s="59"/>
      <c r="VG285" s="59"/>
      <c r="VH285" s="59"/>
      <c r="VI285" s="59"/>
      <c r="VJ285" s="59"/>
      <c r="VK285" s="59"/>
      <c r="VL285" s="59"/>
      <c r="VM285" s="59"/>
      <c r="VN285" s="59"/>
      <c r="VO285" s="59"/>
      <c r="VP285" s="59"/>
      <c r="VQ285" s="59"/>
      <c r="VR285" s="59"/>
      <c r="VS285" s="59"/>
      <c r="VT285" s="59"/>
      <c r="VU285" s="59"/>
      <c r="VV285" s="59"/>
      <c r="VW285" s="59"/>
      <c r="VX285" s="59"/>
      <c r="VY285" s="59"/>
      <c r="VZ285" s="59"/>
      <c r="WA285" s="59"/>
      <c r="WB285" s="59"/>
      <c r="WC285" s="59"/>
      <c r="WD285" s="59"/>
      <c r="WE285" s="59"/>
      <c r="WF285" s="59"/>
      <c r="WG285" s="59"/>
      <c r="WH285" s="59"/>
      <c r="WI285" s="59"/>
      <c r="WJ285" s="59"/>
      <c r="WK285" s="59"/>
      <c r="WL285" s="59"/>
      <c r="WM285" s="59"/>
      <c r="WN285" s="59"/>
      <c r="WO285" s="59"/>
      <c r="WP285" s="59"/>
      <c r="WQ285" s="59"/>
      <c r="WR285" s="59"/>
      <c r="WS285" s="59"/>
      <c r="WT285" s="59"/>
      <c r="WU285" s="59"/>
      <c r="WV285" s="59"/>
      <c r="WW285" s="59"/>
      <c r="WX285" s="59"/>
      <c r="WY285" s="59"/>
      <c r="WZ285" s="59"/>
      <c r="XA285" s="59"/>
      <c r="XB285" s="59"/>
      <c r="XC285" s="59"/>
      <c r="XD285" s="59"/>
      <c r="XE285" s="59"/>
      <c r="XF285" s="59"/>
      <c r="XG285" s="59"/>
      <c r="XH285" s="59"/>
      <c r="XI285" s="59"/>
      <c r="XJ285" s="59"/>
      <c r="XK285" s="59"/>
      <c r="XL285" s="59"/>
      <c r="XM285" s="59"/>
      <c r="XN285" s="59"/>
      <c r="XO285" s="59"/>
      <c r="XP285" s="59"/>
      <c r="XQ285" s="59"/>
      <c r="XR285" s="59"/>
      <c r="XS285" s="59"/>
      <c r="XT285" s="59"/>
      <c r="XU285" s="59"/>
      <c r="XV285" s="59"/>
      <c r="XW285" s="59"/>
      <c r="XX285" s="59"/>
      <c r="XY285" s="59"/>
      <c r="XZ285" s="59"/>
      <c r="YA285" s="59"/>
      <c r="YB285" s="59"/>
      <c r="YC285" s="59"/>
      <c r="YD285" s="59"/>
      <c r="YE285" s="59"/>
      <c r="YF285" s="59"/>
      <c r="YG285" s="59"/>
      <c r="YH285" s="59"/>
      <c r="YI285" s="59"/>
      <c r="YJ285" s="59"/>
      <c r="YK285" s="59"/>
      <c r="YL285" s="59"/>
      <c r="YM285" s="59"/>
      <c r="YN285" s="59"/>
      <c r="YO285" s="59"/>
      <c r="YP285" s="59"/>
      <c r="YQ285" s="59"/>
      <c r="YR285" s="59"/>
      <c r="YS285" s="59"/>
      <c r="YT285" s="59"/>
      <c r="YU285" s="59"/>
      <c r="YV285" s="59"/>
      <c r="YW285" s="59"/>
      <c r="YX285" s="59"/>
      <c r="YY285" s="59"/>
      <c r="YZ285" s="59"/>
      <c r="ZA285" s="59"/>
      <c r="ZB285" s="59"/>
      <c r="ZC285" s="59"/>
      <c r="ZD285" s="59"/>
      <c r="ZE285" s="59"/>
      <c r="ZF285" s="59"/>
      <c r="ZG285" s="59"/>
      <c r="ZH285" s="59"/>
      <c r="ZI285" s="59"/>
      <c r="ZJ285" s="59"/>
      <c r="ZK285" s="59"/>
      <c r="ZL285" s="59"/>
      <c r="ZM285" s="59"/>
      <c r="ZN285" s="59"/>
      <c r="ZO285" s="59"/>
      <c r="ZP285" s="59"/>
      <c r="ZQ285" s="59"/>
      <c r="ZR285" s="59"/>
      <c r="ZS285" s="59"/>
      <c r="ZT285" s="59"/>
      <c r="ZU285" s="59"/>
      <c r="ZV285" s="59"/>
      <c r="ZW285" s="59"/>
      <c r="ZX285" s="59"/>
      <c r="ZY285" s="59"/>
      <c r="ZZ285" s="59"/>
      <c r="AAA285" s="59"/>
      <c r="AAB285" s="59"/>
      <c r="AAC285" s="59"/>
      <c r="AAD285" s="59"/>
      <c r="AAE285" s="59"/>
      <c r="AAF285" s="59"/>
      <c r="AAG285" s="59"/>
      <c r="AAH285" s="59"/>
      <c r="AAI285" s="59"/>
      <c r="AAJ285" s="59"/>
      <c r="AAK285" s="59"/>
      <c r="AAL285" s="59"/>
      <c r="AAM285" s="59"/>
      <c r="AAN285" s="59"/>
      <c r="AAO285" s="59"/>
      <c r="AAP285" s="59"/>
      <c r="AAQ285" s="59"/>
      <c r="AAR285" s="59"/>
      <c r="AAS285" s="59"/>
      <c r="AAT285" s="59"/>
      <c r="AAU285" s="59"/>
      <c r="AAV285" s="59"/>
      <c r="AAW285" s="59"/>
      <c r="AAX285" s="59"/>
      <c r="AAY285" s="59"/>
      <c r="AAZ285" s="59"/>
      <c r="ABA285" s="59"/>
      <c r="ABB285" s="59"/>
      <c r="ABC285" s="59"/>
      <c r="ABD285" s="59"/>
      <c r="ABE285" s="59"/>
      <c r="ABF285" s="59"/>
      <c r="ABG285" s="59"/>
      <c r="ABH285" s="59"/>
      <c r="ABI285" s="59"/>
      <c r="ABJ285" s="59"/>
      <c r="ABK285" s="59"/>
      <c r="ABL285" s="59"/>
      <c r="ABM285" s="59"/>
      <c r="ABN285" s="59"/>
      <c r="ABO285" s="59"/>
      <c r="ABP285" s="59"/>
      <c r="ABQ285" s="59"/>
      <c r="ABR285" s="59"/>
      <c r="ABS285" s="59"/>
      <c r="ABT285" s="59"/>
      <c r="ABU285" s="59"/>
      <c r="ABV285" s="59"/>
      <c r="ABW285" s="59"/>
      <c r="ABX285" s="59"/>
      <c r="ABY285" s="59"/>
      <c r="ABZ285" s="59"/>
      <c r="ACA285" s="59"/>
      <c r="ACB285" s="59"/>
      <c r="ACC285" s="59"/>
      <c r="ACD285" s="59"/>
      <c r="ACE285" s="59"/>
      <c r="ACF285" s="59"/>
      <c r="ACG285" s="59"/>
      <c r="ACH285" s="59"/>
      <c r="ACI285" s="59"/>
      <c r="ACJ285" s="59"/>
      <c r="ACK285" s="59"/>
      <c r="ACL285" s="59"/>
      <c r="ACM285" s="59"/>
      <c r="ACN285" s="59"/>
      <c r="ACO285" s="59"/>
      <c r="ACP285" s="59"/>
      <c r="ACQ285" s="59"/>
      <c r="ACR285" s="59"/>
      <c r="ACS285" s="59"/>
      <c r="ACT285" s="59"/>
      <c r="ACU285" s="59"/>
      <c r="ACV285" s="59"/>
      <c r="ACW285" s="59"/>
      <c r="ACX285" s="59"/>
      <c r="ACY285" s="59"/>
      <c r="ACZ285" s="59"/>
      <c r="ADA285" s="59"/>
      <c r="ADB285" s="59"/>
      <c r="ADC285" s="59"/>
      <c r="ADD285" s="59"/>
      <c r="ADE285" s="59"/>
      <c r="ADF285" s="59"/>
      <c r="ADG285" s="59"/>
      <c r="ADH285" s="59"/>
      <c r="ADI285" s="59"/>
      <c r="ADJ285" s="59"/>
      <c r="ADK285" s="59"/>
      <c r="ADL285" s="59"/>
      <c r="ADM285" s="59"/>
      <c r="ADN285" s="59"/>
      <c r="ADO285" s="59"/>
      <c r="ADP285" s="59"/>
      <c r="ADQ285" s="59"/>
      <c r="ADR285" s="59"/>
      <c r="ADS285" s="59"/>
      <c r="ADT285" s="59"/>
      <c r="ADU285" s="59"/>
      <c r="ADV285" s="59"/>
      <c r="ADW285" s="59"/>
      <c r="ADX285" s="59"/>
      <c r="ADY285" s="59"/>
      <c r="ADZ285" s="59"/>
      <c r="AEA285" s="59"/>
      <c r="AEB285" s="59"/>
      <c r="AEC285" s="59"/>
      <c r="AED285" s="59"/>
      <c r="AEE285" s="59"/>
      <c r="AEF285" s="59"/>
      <c r="AEG285" s="59"/>
      <c r="AEH285" s="59"/>
      <c r="AEI285" s="59"/>
      <c r="AEJ285" s="59"/>
      <c r="AEK285" s="59"/>
      <c r="AEL285" s="59"/>
      <c r="AEM285" s="59"/>
      <c r="AEN285" s="59"/>
      <c r="AEO285" s="59"/>
      <c r="AEP285" s="59"/>
      <c r="AEQ285" s="59"/>
      <c r="AER285" s="59"/>
      <c r="AES285" s="59"/>
      <c r="AET285" s="59"/>
      <c r="AEU285" s="59"/>
      <c r="AEV285" s="59"/>
      <c r="AEW285" s="59"/>
      <c r="AEX285" s="59"/>
      <c r="AEY285" s="59"/>
      <c r="AEZ285" s="59"/>
      <c r="AFA285" s="59"/>
      <c r="AFB285" s="59"/>
      <c r="AFC285" s="59"/>
      <c r="AFD285" s="59"/>
      <c r="AFE285" s="59"/>
      <c r="AFF285" s="59"/>
      <c r="AFG285" s="59"/>
      <c r="AFH285" s="59"/>
      <c r="AFI285" s="59"/>
      <c r="AFJ285" s="59"/>
      <c r="AFK285" s="59"/>
      <c r="AFL285" s="59"/>
      <c r="AFM285" s="59"/>
      <c r="AFN285" s="59"/>
      <c r="AFO285" s="59"/>
      <c r="AFP285" s="59"/>
      <c r="AFQ285" s="59"/>
      <c r="AFR285" s="59"/>
      <c r="AFS285" s="59"/>
      <c r="AFT285" s="59"/>
      <c r="AFU285" s="59"/>
      <c r="AFV285" s="59"/>
      <c r="AFW285" s="59"/>
      <c r="AFX285" s="59"/>
      <c r="AFY285" s="59"/>
      <c r="AFZ285" s="59"/>
      <c r="AGA285" s="59"/>
      <c r="AGB285" s="59"/>
      <c r="AGC285" s="59"/>
      <c r="AGD285" s="59"/>
      <c r="AGE285" s="59"/>
      <c r="AGF285" s="59"/>
      <c r="AGG285" s="59"/>
      <c r="AGH285" s="59"/>
      <c r="AGI285" s="59"/>
      <c r="AGJ285" s="59"/>
      <c r="AGK285" s="59"/>
      <c r="AGL285" s="59"/>
      <c r="AGM285" s="59"/>
      <c r="AGN285" s="59"/>
      <c r="AGO285" s="59"/>
      <c r="AGP285" s="59"/>
      <c r="AGQ285" s="59"/>
      <c r="AGR285" s="59"/>
      <c r="AGS285" s="59"/>
      <c r="AGT285" s="59"/>
      <c r="AGU285" s="59"/>
      <c r="AGV285" s="59"/>
      <c r="AGW285" s="59"/>
      <c r="AGX285" s="59"/>
      <c r="AGY285" s="59"/>
      <c r="AGZ285" s="59"/>
      <c r="AHA285" s="59"/>
      <c r="AHB285" s="59"/>
      <c r="AHC285" s="59"/>
      <c r="AHD285" s="59"/>
      <c r="AHE285" s="59"/>
      <c r="AHF285" s="59"/>
      <c r="AHG285" s="59"/>
      <c r="AHH285" s="59"/>
      <c r="AHI285" s="59"/>
      <c r="AHJ285" s="59"/>
      <c r="AHK285" s="59"/>
      <c r="AHL285" s="59"/>
      <c r="AHM285" s="59"/>
      <c r="AHN285" s="59"/>
      <c r="AHO285" s="59"/>
      <c r="AHP285" s="59"/>
      <c r="AHQ285" s="59"/>
      <c r="AHR285" s="59"/>
      <c r="AHS285" s="59"/>
      <c r="AHT285" s="59"/>
      <c r="AHU285" s="59"/>
      <c r="AHV285" s="59"/>
      <c r="AHW285" s="59"/>
      <c r="AHX285" s="59"/>
      <c r="AHY285" s="59"/>
      <c r="AHZ285" s="59"/>
      <c r="AIA285" s="59"/>
      <c r="AIB285" s="59"/>
      <c r="AIC285" s="59"/>
      <c r="AID285" s="59"/>
      <c r="AIE285" s="59"/>
      <c r="AIF285" s="59"/>
      <c r="AIG285" s="59"/>
      <c r="AIH285" s="59"/>
      <c r="AII285" s="59"/>
      <c r="AIJ285" s="59"/>
      <c r="AIK285" s="59"/>
      <c r="AIL285" s="59"/>
      <c r="AIM285" s="59"/>
      <c r="AIN285" s="59"/>
      <c r="AIO285" s="59"/>
      <c r="AIP285" s="59"/>
      <c r="AIQ285" s="59"/>
      <c r="AIR285" s="59"/>
      <c r="AIS285" s="59"/>
      <c r="AIT285" s="59"/>
      <c r="AIU285" s="59"/>
      <c r="AIV285" s="59"/>
      <c r="AIW285" s="59"/>
      <c r="AIX285" s="59"/>
      <c r="AIY285" s="59"/>
      <c r="AIZ285" s="59"/>
      <c r="AJA285" s="59"/>
      <c r="AJB285" s="59"/>
      <c r="AJC285" s="59"/>
      <c r="AJD285" s="59"/>
      <c r="AJE285" s="59"/>
      <c r="AJF285" s="59"/>
      <c r="AJG285" s="59"/>
      <c r="AJH285" s="59"/>
      <c r="AJI285" s="59"/>
      <c r="AJJ285" s="59"/>
      <c r="AJK285" s="59"/>
      <c r="AJL285" s="59"/>
      <c r="AJM285" s="59"/>
      <c r="AJN285" s="59"/>
      <c r="AJO285" s="59"/>
      <c r="AJP285" s="59"/>
      <c r="AJQ285" s="59"/>
      <c r="AJR285" s="59"/>
      <c r="AJS285" s="59"/>
      <c r="AJT285" s="59"/>
      <c r="AJU285" s="59"/>
      <c r="AJV285" s="59"/>
      <c r="AJW285" s="59"/>
      <c r="AJX285" s="59"/>
      <c r="AJY285" s="59"/>
      <c r="AJZ285" s="59"/>
      <c r="AKA285" s="59"/>
      <c r="AKB285" s="59"/>
      <c r="AKC285" s="59"/>
      <c r="AKD285" s="59"/>
      <c r="AKE285" s="59"/>
      <c r="AKF285" s="59"/>
      <c r="AKG285" s="59"/>
      <c r="AKH285" s="59"/>
      <c r="AKI285" s="59"/>
      <c r="AKJ285" s="59"/>
      <c r="AKK285" s="59"/>
      <c r="AKL285" s="59"/>
      <c r="AKM285" s="59"/>
      <c r="AKN285" s="59"/>
      <c r="AKO285" s="59"/>
      <c r="AKP285" s="59"/>
      <c r="AKQ285" s="59"/>
      <c r="AKR285" s="59"/>
      <c r="AKS285" s="59"/>
      <c r="AKT285" s="59"/>
      <c r="AKU285" s="59"/>
      <c r="AKV285" s="59"/>
      <c r="AKW285" s="59"/>
      <c r="AKX285" s="59"/>
      <c r="AKY285" s="59"/>
      <c r="AKZ285" s="59"/>
      <c r="ALA285" s="59"/>
      <c r="ALB285" s="59"/>
      <c r="ALC285" s="59"/>
      <c r="ALD285" s="59"/>
      <c r="ALE285" s="59"/>
      <c r="ALF285" s="59"/>
      <c r="ALG285" s="59"/>
      <c r="ALH285" s="59"/>
      <c r="ALI285" s="59"/>
      <c r="ALJ285" s="59"/>
      <c r="ALK285" s="59"/>
      <c r="ALL285" s="59"/>
      <c r="ALM285" s="59"/>
      <c r="ALN285" s="59"/>
      <c r="ALO285" s="59"/>
      <c r="ALP285" s="59"/>
      <c r="ALQ285" s="59"/>
      <c r="ALR285" s="59"/>
      <c r="ALS285" s="59"/>
      <c r="ALT285" s="59"/>
      <c r="ALU285" s="59"/>
      <c r="ALV285" s="59"/>
      <c r="ALW285" s="59"/>
      <c r="ALX285" s="59"/>
      <c r="ALY285" s="59"/>
      <c r="ALZ285" s="59"/>
      <c r="AMA285" s="59"/>
      <c r="AMB285" s="59"/>
      <c r="AMC285" s="59"/>
      <c r="AMD285" s="59"/>
      <c r="AME285" s="59"/>
      <c r="AMF285" s="59"/>
      <c r="AMG285" s="59"/>
      <c r="AMH285" s="59"/>
      <c r="AMI285" s="59"/>
      <c r="AMJ285" s="59"/>
      <c r="AMK285" s="59"/>
      <c r="AML285" s="59"/>
      <c r="AMM285" s="59"/>
      <c r="AMN285" s="59"/>
      <c r="AMO285" s="59"/>
      <c r="AMP285" s="59"/>
      <c r="AMQ285" s="59"/>
      <c r="AMR285" s="59"/>
      <c r="AMS285" s="59"/>
      <c r="AMT285" s="59"/>
      <c r="AMU285" s="59"/>
      <c r="AMV285" s="59"/>
      <c r="AMW285" s="59"/>
      <c r="AMX285" s="59"/>
      <c r="AMY285" s="59"/>
      <c r="AMZ285" s="59"/>
      <c r="ANA285" s="59"/>
      <c r="ANB285" s="59"/>
      <c r="ANC285" s="59"/>
      <c r="AND285" s="59"/>
      <c r="ANE285" s="59"/>
      <c r="ANF285" s="59"/>
      <c r="ANG285" s="59"/>
      <c r="ANH285" s="59"/>
      <c r="ANI285" s="59"/>
      <c r="ANJ285" s="59"/>
      <c r="ANK285" s="59"/>
      <c r="ANL285" s="59"/>
      <c r="ANM285" s="59"/>
      <c r="ANN285" s="59"/>
      <c r="ANO285" s="59"/>
      <c r="ANP285" s="59"/>
      <c r="ANQ285" s="59"/>
      <c r="ANR285" s="59"/>
      <c r="ANS285" s="59"/>
      <c r="ANT285" s="59"/>
      <c r="ANU285" s="59"/>
      <c r="ANV285" s="59"/>
      <c r="ANW285" s="59"/>
      <c r="ANX285" s="59"/>
      <c r="ANY285" s="59"/>
      <c r="ANZ285" s="59"/>
      <c r="AOA285" s="59"/>
      <c r="AOB285" s="59"/>
      <c r="AOC285" s="59"/>
      <c r="AOD285" s="59"/>
      <c r="AOE285" s="59"/>
      <c r="AOF285" s="59"/>
      <c r="AOG285" s="59"/>
      <c r="AOH285" s="59"/>
      <c r="AOI285" s="59"/>
      <c r="AOJ285" s="59"/>
      <c r="AOK285" s="59"/>
      <c r="AOL285" s="59"/>
      <c r="AOM285" s="59"/>
      <c r="AON285" s="59"/>
      <c r="AOO285" s="59"/>
      <c r="AOP285" s="59"/>
      <c r="AOQ285" s="59"/>
      <c r="AOR285" s="59"/>
      <c r="AOS285" s="59"/>
      <c r="AOT285" s="59"/>
      <c r="AOU285" s="59"/>
      <c r="AOV285" s="59"/>
      <c r="AOW285" s="59"/>
      <c r="AOX285" s="59"/>
      <c r="AOY285" s="59"/>
      <c r="AOZ285" s="59"/>
      <c r="APA285" s="59"/>
      <c r="APB285" s="59"/>
      <c r="APC285" s="59"/>
      <c r="APD285" s="59"/>
      <c r="APE285" s="59"/>
      <c r="APF285" s="59"/>
      <c r="APG285" s="59"/>
      <c r="APH285" s="59"/>
      <c r="API285" s="59"/>
      <c r="APJ285" s="59"/>
      <c r="APK285" s="59"/>
      <c r="APL285" s="59"/>
      <c r="APM285" s="59"/>
      <c r="APN285" s="59"/>
      <c r="APO285" s="59"/>
      <c r="APP285" s="59"/>
      <c r="APQ285" s="59"/>
      <c r="APR285" s="59"/>
      <c r="APS285" s="59"/>
      <c r="APT285" s="59"/>
      <c r="APU285" s="59"/>
      <c r="APV285" s="59"/>
      <c r="APW285" s="59"/>
      <c r="APX285" s="59"/>
      <c r="APY285" s="59"/>
      <c r="APZ285" s="59"/>
      <c r="AQA285" s="59"/>
      <c r="AQB285" s="59"/>
      <c r="AQC285" s="59"/>
      <c r="AQD285" s="59"/>
      <c r="AQE285" s="59"/>
      <c r="AQF285" s="59"/>
      <c r="AQG285" s="59"/>
      <c r="AQH285" s="59"/>
      <c r="AQI285" s="59"/>
      <c r="AQJ285" s="59"/>
      <c r="AQK285" s="59"/>
      <c r="AQL285" s="59"/>
      <c r="AQM285" s="59"/>
      <c r="AQN285" s="59"/>
      <c r="AQO285" s="59"/>
      <c r="AQP285" s="59"/>
      <c r="AQQ285" s="59"/>
      <c r="AQR285" s="59"/>
      <c r="AQS285" s="59"/>
      <c r="AQT285" s="59"/>
      <c r="AQU285" s="59"/>
      <c r="AQV285" s="59"/>
      <c r="AQW285" s="59"/>
      <c r="AQX285" s="59"/>
      <c r="AQY285" s="59"/>
      <c r="AQZ285" s="59"/>
      <c r="ARA285" s="59"/>
      <c r="ARB285" s="59"/>
      <c r="ARC285" s="59"/>
      <c r="ARD285" s="59"/>
      <c r="ARE285" s="59"/>
      <c r="ARF285" s="59"/>
      <c r="ARG285" s="59"/>
      <c r="ARH285" s="59"/>
      <c r="ARI285" s="59"/>
      <c r="ARJ285" s="59"/>
      <c r="ARK285" s="59"/>
      <c r="ARL285" s="59"/>
      <c r="ARM285" s="59"/>
      <c r="ARN285" s="59"/>
      <c r="ARO285" s="59"/>
      <c r="ARP285" s="59"/>
      <c r="ARQ285" s="59"/>
      <c r="ARR285" s="59"/>
      <c r="ARS285" s="59"/>
      <c r="ART285" s="59"/>
      <c r="ARU285" s="59"/>
      <c r="ARV285" s="59"/>
      <c r="ARW285" s="59"/>
      <c r="ARX285" s="59"/>
      <c r="ARY285" s="59"/>
      <c r="ARZ285" s="59"/>
      <c r="ASA285" s="59"/>
      <c r="ASB285" s="59"/>
      <c r="ASC285" s="59"/>
      <c r="ASD285" s="59"/>
      <c r="ASE285" s="59"/>
      <c r="ASF285" s="59"/>
      <c r="ASG285" s="59"/>
      <c r="ASH285" s="59"/>
      <c r="ASI285" s="59"/>
      <c r="ASJ285" s="59"/>
      <c r="ASK285" s="59"/>
      <c r="ASL285" s="59"/>
      <c r="ASM285" s="59"/>
      <c r="ASN285" s="59"/>
      <c r="ASO285" s="59"/>
      <c r="ASP285" s="59"/>
      <c r="ASQ285" s="59"/>
      <c r="ASR285" s="59"/>
      <c r="ASS285" s="59"/>
      <c r="AST285" s="59"/>
      <c r="ASU285" s="59"/>
      <c r="ASV285" s="59"/>
      <c r="ASW285" s="59"/>
      <c r="ASX285" s="59"/>
      <c r="ASY285" s="59"/>
      <c r="ASZ285" s="59"/>
      <c r="ATA285" s="59"/>
      <c r="ATB285" s="59"/>
      <c r="ATC285" s="59"/>
      <c r="ATD285" s="59"/>
      <c r="ATE285" s="59"/>
      <c r="ATF285" s="59"/>
      <c r="ATG285" s="59"/>
      <c r="ATH285" s="59"/>
      <c r="ATI285" s="59"/>
      <c r="ATJ285" s="59"/>
      <c r="ATK285" s="59"/>
      <c r="ATL285" s="59"/>
      <c r="ATM285" s="59"/>
      <c r="ATN285" s="59"/>
      <c r="ATO285" s="59"/>
      <c r="ATP285" s="59"/>
      <c r="ATQ285" s="59"/>
      <c r="ATR285" s="59"/>
      <c r="ATS285" s="59"/>
      <c r="ATT285" s="59"/>
      <c r="ATU285" s="59"/>
      <c r="ATV285" s="59"/>
      <c r="ATW285" s="59"/>
      <c r="ATX285" s="59"/>
      <c r="ATY285" s="59"/>
      <c r="ATZ285" s="59"/>
      <c r="AUA285" s="59"/>
      <c r="AUB285" s="59"/>
      <c r="AUC285" s="59"/>
      <c r="AUD285" s="59"/>
      <c r="AUE285" s="59"/>
      <c r="AUF285" s="59"/>
      <c r="AUG285" s="59"/>
      <c r="AUH285" s="59"/>
      <c r="AUI285" s="59"/>
      <c r="AUJ285" s="59"/>
      <c r="AUK285" s="59"/>
      <c r="AUL285" s="59"/>
      <c r="AUM285" s="59"/>
      <c r="AUN285" s="59"/>
      <c r="AUO285" s="59"/>
      <c r="AUP285" s="59"/>
      <c r="AUQ285" s="59"/>
      <c r="AUR285" s="59"/>
      <c r="AUS285" s="59"/>
      <c r="AUT285" s="59"/>
      <c r="AUU285" s="59"/>
      <c r="AUV285" s="59"/>
      <c r="AUW285" s="59"/>
      <c r="AUX285" s="59"/>
      <c r="AUY285" s="59"/>
      <c r="AUZ285" s="59"/>
      <c r="AVA285" s="59"/>
      <c r="AVB285" s="59"/>
      <c r="AVC285" s="59"/>
      <c r="AVD285" s="59"/>
      <c r="AVE285" s="59"/>
      <c r="AVF285" s="59"/>
      <c r="AVG285" s="59"/>
      <c r="AVH285" s="59"/>
      <c r="AVI285" s="59"/>
      <c r="AVJ285" s="59"/>
      <c r="AVK285" s="59"/>
      <c r="AVL285" s="59"/>
      <c r="AVM285" s="59"/>
      <c r="AVN285" s="59"/>
      <c r="AVO285" s="59"/>
      <c r="AVP285" s="59"/>
      <c r="AVQ285" s="59"/>
      <c r="AVR285" s="59"/>
      <c r="AVS285" s="59"/>
      <c r="AVT285" s="59"/>
      <c r="AVU285" s="59"/>
      <c r="AVV285" s="59"/>
      <c r="AVW285" s="59"/>
      <c r="AVX285" s="59"/>
      <c r="AVY285" s="59"/>
      <c r="AVZ285" s="59"/>
      <c r="AWA285" s="59"/>
      <c r="AWB285" s="59"/>
      <c r="AWC285" s="59"/>
      <c r="AWD285" s="59"/>
      <c r="AWE285" s="59"/>
      <c r="AWF285" s="59"/>
      <c r="AWG285" s="59"/>
      <c r="AWH285" s="59"/>
      <c r="AWI285" s="59"/>
      <c r="AWJ285" s="59"/>
      <c r="AWK285" s="59"/>
      <c r="AWL285" s="59"/>
      <c r="AWM285" s="59"/>
      <c r="AWN285" s="59"/>
      <c r="AWO285" s="59"/>
      <c r="AWP285" s="59"/>
      <c r="AWQ285" s="59"/>
      <c r="AWR285" s="59"/>
      <c r="AWS285" s="59"/>
      <c r="AWT285" s="59"/>
      <c r="AWU285" s="59"/>
      <c r="AWV285" s="59"/>
      <c r="AWW285" s="59"/>
      <c r="AWX285" s="59"/>
      <c r="AWY285" s="59"/>
      <c r="AWZ285" s="59"/>
      <c r="AXA285" s="59"/>
      <c r="AXB285" s="59"/>
      <c r="AXC285" s="59"/>
      <c r="AXD285" s="59"/>
      <c r="AXE285" s="59"/>
      <c r="AXF285" s="59"/>
      <c r="AXG285" s="59"/>
      <c r="AXH285" s="59"/>
      <c r="AXI285" s="59"/>
      <c r="AXJ285" s="59"/>
      <c r="AXK285" s="59"/>
      <c r="AXL285" s="59"/>
      <c r="AXM285" s="59"/>
      <c r="AXN285" s="59"/>
      <c r="AXO285" s="59"/>
      <c r="AXP285" s="59"/>
      <c r="AXQ285" s="59"/>
      <c r="AXR285" s="59"/>
      <c r="AXS285" s="59"/>
      <c r="AXT285" s="59"/>
      <c r="AXU285" s="59"/>
      <c r="AXV285" s="59"/>
      <c r="AXW285" s="59"/>
      <c r="AXX285" s="59"/>
      <c r="AXY285" s="59"/>
      <c r="AXZ285" s="59"/>
      <c r="AYA285" s="59"/>
      <c r="AYB285" s="59"/>
      <c r="AYC285" s="59"/>
      <c r="AYD285" s="59"/>
      <c r="AYE285" s="59"/>
      <c r="AYF285" s="59"/>
      <c r="AYG285" s="59"/>
      <c r="AYH285" s="59"/>
      <c r="AYI285" s="59"/>
      <c r="AYJ285" s="59"/>
      <c r="AYK285" s="59"/>
      <c r="AYL285" s="59"/>
      <c r="AYM285" s="59"/>
      <c r="AYN285" s="59"/>
      <c r="AYO285" s="59"/>
      <c r="AYP285" s="59"/>
      <c r="AYQ285" s="59"/>
      <c r="AYR285" s="59"/>
      <c r="AYS285" s="59"/>
      <c r="AYT285" s="59"/>
      <c r="AYU285" s="59"/>
      <c r="AYV285" s="59"/>
      <c r="AYW285" s="59"/>
      <c r="AYX285" s="59"/>
      <c r="AYY285" s="59"/>
      <c r="AYZ285" s="59"/>
      <c r="AZA285" s="59"/>
      <c r="AZB285" s="59"/>
      <c r="AZC285" s="59"/>
      <c r="AZD285" s="59"/>
      <c r="AZE285" s="59"/>
      <c r="AZF285" s="59"/>
      <c r="AZG285" s="59"/>
      <c r="AZH285" s="59"/>
      <c r="AZI285" s="59"/>
      <c r="AZJ285" s="59"/>
      <c r="AZK285" s="59"/>
      <c r="AZL285" s="59"/>
      <c r="AZM285" s="59"/>
      <c r="AZN285" s="59"/>
      <c r="AZO285" s="59"/>
      <c r="AZP285" s="59"/>
      <c r="AZQ285" s="59"/>
      <c r="AZR285" s="59"/>
      <c r="AZS285" s="59"/>
      <c r="AZT285" s="59"/>
      <c r="AZU285" s="59"/>
      <c r="AZV285" s="59"/>
      <c r="AZW285" s="59"/>
      <c r="AZX285" s="59"/>
      <c r="AZY285" s="59"/>
      <c r="AZZ285" s="59"/>
      <c r="BAA285" s="59"/>
      <c r="BAB285" s="59"/>
      <c r="BAC285" s="59"/>
      <c r="BAD285" s="59"/>
      <c r="BAE285" s="59"/>
      <c r="BAF285" s="59"/>
      <c r="BAG285" s="59"/>
      <c r="BAH285" s="59"/>
      <c r="BAI285" s="59"/>
      <c r="BAJ285" s="59"/>
      <c r="BAK285" s="59"/>
      <c r="BAL285" s="59"/>
      <c r="BAM285" s="59"/>
      <c r="BAN285" s="59"/>
      <c r="BAO285" s="59"/>
      <c r="BAP285" s="59"/>
      <c r="BAQ285" s="59"/>
      <c r="BAR285" s="59"/>
      <c r="BAS285" s="59"/>
      <c r="BAT285" s="59"/>
      <c r="BAU285" s="59"/>
      <c r="BAV285" s="59"/>
      <c r="BAW285" s="59"/>
      <c r="BAX285" s="59"/>
      <c r="BAY285" s="59"/>
      <c r="BAZ285" s="59"/>
      <c r="BBA285" s="59"/>
      <c r="BBB285" s="59"/>
      <c r="BBC285" s="59"/>
      <c r="BBD285" s="59"/>
      <c r="BBE285" s="59"/>
      <c r="BBF285" s="59"/>
      <c r="BBG285" s="59"/>
      <c r="BBH285" s="59"/>
      <c r="BBI285" s="59"/>
      <c r="BBJ285" s="59"/>
      <c r="BBK285" s="59"/>
      <c r="BBL285" s="59"/>
      <c r="BBM285" s="59"/>
      <c r="BBN285" s="59"/>
      <c r="BBO285" s="59"/>
      <c r="BBP285" s="59"/>
      <c r="BBQ285" s="59"/>
      <c r="BBR285" s="59"/>
      <c r="BBS285" s="59"/>
      <c r="BBT285" s="59"/>
      <c r="BBU285" s="59"/>
      <c r="BBV285" s="59"/>
      <c r="BBW285" s="59"/>
      <c r="BBX285" s="59"/>
      <c r="BBY285" s="59"/>
      <c r="BBZ285" s="59"/>
      <c r="BCA285" s="59"/>
      <c r="BCB285" s="59"/>
      <c r="BCC285" s="59"/>
      <c r="BCD285" s="59"/>
      <c r="BCE285" s="59"/>
      <c r="BCF285" s="59"/>
      <c r="BCG285" s="59"/>
      <c r="BCH285" s="59"/>
      <c r="BCI285" s="59"/>
      <c r="BCJ285" s="59"/>
      <c r="BCK285" s="59"/>
      <c r="BCL285" s="59"/>
      <c r="BCM285" s="59"/>
      <c r="BCN285" s="59"/>
      <c r="BCO285" s="59"/>
      <c r="BCP285" s="59"/>
      <c r="BCQ285" s="59"/>
      <c r="BCR285" s="59"/>
      <c r="BCS285" s="59"/>
      <c r="BCT285" s="59"/>
      <c r="BCU285" s="59"/>
      <c r="BCV285" s="59"/>
      <c r="BCW285" s="59"/>
      <c r="BCX285" s="59"/>
      <c r="BCY285" s="59"/>
      <c r="BCZ285" s="59"/>
      <c r="BDA285" s="59"/>
      <c r="BDB285" s="59"/>
      <c r="BDC285" s="59"/>
      <c r="BDD285" s="59"/>
      <c r="BDE285" s="59"/>
      <c r="BDF285" s="59"/>
      <c r="BDG285" s="59"/>
      <c r="BDH285" s="59"/>
      <c r="BDI285" s="59"/>
      <c r="BDJ285" s="59"/>
      <c r="BDK285" s="59"/>
      <c r="BDL285" s="59"/>
      <c r="BDM285" s="59"/>
      <c r="BDN285" s="59"/>
      <c r="BDO285" s="59"/>
      <c r="BDP285" s="59"/>
      <c r="BDQ285" s="59"/>
      <c r="BDR285" s="59"/>
      <c r="BDS285" s="59"/>
      <c r="BDT285" s="59"/>
      <c r="BDU285" s="59"/>
      <c r="BDV285" s="59"/>
      <c r="BDW285" s="59"/>
      <c r="BDX285" s="59"/>
      <c r="BDY285" s="59"/>
      <c r="BDZ285" s="59"/>
      <c r="BEA285" s="59"/>
      <c r="BEB285" s="59"/>
      <c r="BEC285" s="59"/>
      <c r="BED285" s="59"/>
      <c r="BEE285" s="59"/>
      <c r="BEF285" s="59"/>
      <c r="BEG285" s="59"/>
      <c r="BEH285" s="59"/>
      <c r="BEI285" s="59"/>
      <c r="BEJ285" s="59"/>
      <c r="BEK285" s="59"/>
      <c r="BEL285" s="59"/>
      <c r="BEM285" s="59"/>
      <c r="BEN285" s="59"/>
      <c r="BEO285" s="59"/>
      <c r="BEP285" s="59"/>
      <c r="BEQ285" s="59"/>
      <c r="BER285" s="59"/>
      <c r="BES285" s="59"/>
      <c r="BET285" s="59"/>
      <c r="BEU285" s="59"/>
      <c r="BEV285" s="59"/>
      <c r="BEW285" s="59"/>
      <c r="BEX285" s="59"/>
      <c r="BEY285" s="59"/>
      <c r="BEZ285" s="59"/>
      <c r="BFA285" s="59"/>
      <c r="BFB285" s="59"/>
      <c r="BFC285" s="59"/>
      <c r="BFD285" s="59"/>
      <c r="BFE285" s="59"/>
      <c r="BFF285" s="59"/>
      <c r="BFG285" s="59"/>
      <c r="BFH285" s="59"/>
      <c r="BFI285" s="59"/>
      <c r="BFJ285" s="59"/>
      <c r="BFK285" s="59"/>
      <c r="BFL285" s="59"/>
      <c r="BFM285" s="59"/>
      <c r="BFN285" s="59"/>
      <c r="BFO285" s="59"/>
      <c r="BFP285" s="59"/>
      <c r="BFQ285" s="59"/>
      <c r="BFR285" s="59"/>
      <c r="BFS285" s="59"/>
      <c r="BFT285" s="59"/>
      <c r="BFU285" s="59"/>
      <c r="BFV285" s="59"/>
      <c r="BFW285" s="59"/>
      <c r="BFX285" s="59"/>
      <c r="BFY285" s="59"/>
      <c r="BFZ285" s="59"/>
      <c r="BGA285" s="59"/>
      <c r="BGB285" s="59"/>
      <c r="BGC285" s="59"/>
      <c r="BGD285" s="59"/>
      <c r="BGE285" s="59"/>
      <c r="BGF285" s="59"/>
      <c r="BGG285" s="59"/>
      <c r="BGH285" s="59"/>
      <c r="BGI285" s="59"/>
      <c r="BGJ285" s="59"/>
      <c r="BGK285" s="59"/>
      <c r="BGL285" s="59"/>
      <c r="BGM285" s="59"/>
      <c r="BGN285" s="59"/>
      <c r="BGO285" s="59"/>
      <c r="BGP285" s="59"/>
      <c r="BGQ285" s="59"/>
      <c r="BGR285" s="59"/>
      <c r="BGS285" s="59"/>
      <c r="BGT285" s="59"/>
      <c r="BGU285" s="59"/>
      <c r="BGV285" s="59"/>
      <c r="BGW285" s="59"/>
      <c r="BGX285" s="59"/>
      <c r="BGY285" s="59"/>
      <c r="BGZ285" s="59"/>
      <c r="BHA285" s="59"/>
      <c r="BHB285" s="59"/>
      <c r="BHC285" s="59"/>
      <c r="BHD285" s="59"/>
      <c r="BHE285" s="59"/>
      <c r="BHF285" s="59"/>
      <c r="BHG285" s="59"/>
      <c r="BHH285" s="59"/>
      <c r="BHI285" s="59"/>
      <c r="BHJ285" s="59"/>
      <c r="BHK285" s="59"/>
      <c r="BHL285" s="59"/>
      <c r="BHM285" s="59"/>
      <c r="BHN285" s="59"/>
      <c r="BHO285" s="59"/>
      <c r="BHP285" s="59"/>
      <c r="BHQ285" s="59"/>
      <c r="BHR285" s="59"/>
      <c r="BHS285" s="59"/>
      <c r="BHT285" s="59"/>
      <c r="BHU285" s="59"/>
      <c r="BHV285" s="59"/>
      <c r="BHW285" s="59"/>
      <c r="BHX285" s="59"/>
      <c r="BHY285" s="59"/>
      <c r="BHZ285" s="59"/>
      <c r="BIA285" s="59"/>
      <c r="BIB285" s="59"/>
      <c r="BIC285" s="59"/>
      <c r="BID285" s="59"/>
      <c r="BIE285" s="59"/>
      <c r="BIF285" s="59"/>
      <c r="BIG285" s="59"/>
      <c r="BIH285" s="59"/>
      <c r="BII285" s="59"/>
      <c r="BIJ285" s="59"/>
      <c r="BIK285" s="59"/>
      <c r="BIL285" s="59"/>
      <c r="BIM285" s="59"/>
      <c r="BIN285" s="59"/>
      <c r="BIO285" s="59"/>
      <c r="BIP285" s="59"/>
      <c r="BIQ285" s="59"/>
      <c r="BIR285" s="59"/>
      <c r="BIS285" s="59"/>
      <c r="BIT285" s="59"/>
      <c r="BIU285" s="59"/>
      <c r="BIV285" s="59"/>
      <c r="BIW285" s="59"/>
      <c r="BIX285" s="59"/>
      <c r="BIY285" s="59"/>
      <c r="BIZ285" s="59"/>
      <c r="BJA285" s="59"/>
      <c r="BJB285" s="59"/>
      <c r="BJC285" s="59"/>
      <c r="BJD285" s="59"/>
      <c r="BJE285" s="59"/>
      <c r="BJF285" s="59"/>
      <c r="BJG285" s="59"/>
      <c r="BJH285" s="59"/>
      <c r="BJI285" s="59"/>
      <c r="BJJ285" s="59"/>
      <c r="BJK285" s="59"/>
      <c r="BJL285" s="59"/>
      <c r="BJM285" s="59"/>
      <c r="BJN285" s="59"/>
      <c r="BJO285" s="59"/>
      <c r="BJP285" s="59"/>
      <c r="BJQ285" s="59"/>
      <c r="BJR285" s="59"/>
      <c r="BJS285" s="59"/>
      <c r="BJT285" s="59"/>
      <c r="BJU285" s="59"/>
      <c r="BJV285" s="59"/>
      <c r="BJW285" s="59"/>
      <c r="BJX285" s="59"/>
      <c r="BJY285" s="59"/>
      <c r="BJZ285" s="59"/>
      <c r="BKA285" s="59"/>
      <c r="BKB285" s="59"/>
      <c r="BKC285" s="59"/>
      <c r="BKD285" s="59"/>
      <c r="BKE285" s="59"/>
      <c r="BKF285" s="59"/>
      <c r="BKG285" s="59"/>
      <c r="BKH285" s="59"/>
      <c r="BKI285" s="59"/>
      <c r="BKJ285" s="59"/>
      <c r="BKK285" s="59"/>
      <c r="BKL285" s="59"/>
      <c r="BKM285" s="59"/>
      <c r="BKN285" s="59"/>
      <c r="BKO285" s="59"/>
      <c r="BKP285" s="59"/>
      <c r="BKQ285" s="59"/>
      <c r="BKR285" s="59"/>
      <c r="BKS285" s="59"/>
      <c r="BKT285" s="59"/>
      <c r="BKU285" s="59"/>
      <c r="BKV285" s="59"/>
      <c r="BKW285" s="59"/>
      <c r="BKX285" s="59"/>
      <c r="BKY285" s="59"/>
      <c r="BKZ285" s="59"/>
      <c r="BLA285" s="59"/>
      <c r="BLB285" s="59"/>
      <c r="BLC285" s="59"/>
      <c r="BLD285" s="59"/>
      <c r="BLE285" s="59"/>
      <c r="BLF285" s="59"/>
      <c r="BLG285" s="59"/>
      <c r="BLH285" s="59"/>
      <c r="BLI285" s="59"/>
      <c r="BLJ285" s="59"/>
      <c r="BLK285" s="59"/>
      <c r="BLL285" s="59"/>
      <c r="BLM285" s="59"/>
      <c r="BLN285" s="59"/>
      <c r="BLO285" s="59"/>
      <c r="BLP285" s="59"/>
      <c r="BLQ285" s="59"/>
      <c r="BLR285" s="59"/>
      <c r="BLS285" s="59"/>
      <c r="BLT285" s="59"/>
      <c r="BLU285" s="59"/>
      <c r="BLV285" s="59"/>
      <c r="BLW285" s="59"/>
      <c r="BLX285" s="59"/>
      <c r="BLY285" s="59"/>
      <c r="BLZ285" s="59"/>
      <c r="BMA285" s="59"/>
      <c r="BMB285" s="59"/>
      <c r="BMC285" s="59"/>
      <c r="BMD285" s="59"/>
      <c r="BME285" s="59"/>
      <c r="BMF285" s="59"/>
      <c r="BMG285" s="59"/>
      <c r="BMH285" s="59"/>
      <c r="BMI285" s="59"/>
      <c r="BMJ285" s="59"/>
      <c r="BMK285" s="59"/>
      <c r="BML285" s="59"/>
      <c r="BMM285" s="59"/>
      <c r="BMN285" s="59"/>
      <c r="BMO285" s="59"/>
      <c r="BMP285" s="59"/>
      <c r="BMQ285" s="59"/>
      <c r="BMR285" s="59"/>
      <c r="BMS285" s="59"/>
      <c r="BMT285" s="59"/>
      <c r="BMU285" s="59"/>
      <c r="BMV285" s="59"/>
      <c r="BMW285" s="59"/>
      <c r="BMX285" s="59"/>
      <c r="BMY285" s="59"/>
      <c r="BMZ285" s="59"/>
      <c r="BNA285" s="59"/>
      <c r="BNB285" s="59"/>
      <c r="BNC285" s="59"/>
      <c r="BND285" s="59"/>
      <c r="BNE285" s="59"/>
      <c r="BNF285" s="59"/>
      <c r="BNG285" s="59"/>
      <c r="BNH285" s="59"/>
      <c r="BNI285" s="59"/>
      <c r="BNJ285" s="59"/>
      <c r="BNK285" s="59"/>
      <c r="BNL285" s="59"/>
      <c r="BNM285" s="59"/>
      <c r="BNN285" s="59"/>
      <c r="BNO285" s="59"/>
      <c r="BNP285" s="59"/>
      <c r="BNQ285" s="59"/>
      <c r="BNR285" s="59"/>
      <c r="BNS285" s="59"/>
      <c r="BNT285" s="59"/>
      <c r="BNU285" s="59"/>
      <c r="BNV285" s="59"/>
      <c r="BNW285" s="59"/>
      <c r="BNX285" s="59"/>
      <c r="BNY285" s="59"/>
      <c r="BNZ285" s="59"/>
      <c r="BOA285" s="59"/>
      <c r="BOB285" s="59"/>
      <c r="BOC285" s="59"/>
      <c r="BOD285" s="59"/>
      <c r="BOE285" s="59"/>
      <c r="BOF285" s="59"/>
      <c r="BOG285" s="59"/>
      <c r="BOH285" s="59"/>
      <c r="BOI285" s="59"/>
      <c r="BOJ285" s="59"/>
      <c r="BOK285" s="59"/>
      <c r="BOL285" s="59"/>
      <c r="BOM285" s="59"/>
      <c r="BON285" s="59"/>
      <c r="BOO285" s="59"/>
      <c r="BOP285" s="59"/>
      <c r="BOQ285" s="59"/>
      <c r="BOR285" s="59"/>
      <c r="BOS285" s="59"/>
      <c r="BOT285" s="59"/>
      <c r="BOU285" s="59"/>
      <c r="BOV285" s="59"/>
      <c r="BOW285" s="59"/>
      <c r="BOX285" s="59"/>
      <c r="BOY285" s="59"/>
      <c r="BOZ285" s="59"/>
      <c r="BPA285" s="59"/>
      <c r="BPB285" s="59"/>
      <c r="BPC285" s="59"/>
      <c r="BPD285" s="59"/>
      <c r="BPE285" s="59"/>
      <c r="BPF285" s="59"/>
      <c r="BPG285" s="59"/>
      <c r="BPH285" s="59"/>
      <c r="BPI285" s="59"/>
      <c r="BPJ285" s="59"/>
      <c r="BPK285" s="59"/>
      <c r="BPL285" s="59"/>
      <c r="BPM285" s="59"/>
      <c r="BPN285" s="59"/>
      <c r="BPO285" s="59"/>
      <c r="BPP285" s="59"/>
      <c r="BPQ285" s="59"/>
      <c r="BPR285" s="59"/>
      <c r="BPS285" s="59"/>
      <c r="BPT285" s="59"/>
      <c r="BPU285" s="59"/>
      <c r="BPV285" s="59"/>
      <c r="BPW285" s="59"/>
      <c r="BPX285" s="59"/>
      <c r="BPY285" s="59"/>
      <c r="BPZ285" s="59"/>
      <c r="BQA285" s="59"/>
      <c r="BQB285" s="59"/>
      <c r="BQC285" s="59"/>
      <c r="BQD285" s="59"/>
      <c r="BQE285" s="59"/>
      <c r="BQF285" s="59"/>
      <c r="BQG285" s="59"/>
      <c r="BQH285" s="59"/>
      <c r="BQI285" s="59"/>
      <c r="BQJ285" s="59"/>
      <c r="BQK285" s="59"/>
      <c r="BQL285" s="59"/>
      <c r="BQM285" s="59"/>
      <c r="BQN285" s="59"/>
      <c r="BQO285" s="59"/>
      <c r="BQP285" s="59"/>
      <c r="BQQ285" s="59"/>
      <c r="BQR285" s="59"/>
      <c r="BQS285" s="59"/>
      <c r="BQT285" s="59"/>
      <c r="BQU285" s="59"/>
      <c r="BQV285" s="59"/>
      <c r="BQW285" s="59"/>
      <c r="BQX285" s="59"/>
      <c r="BQY285" s="59"/>
      <c r="BQZ285" s="59"/>
      <c r="BRA285" s="59"/>
      <c r="BRB285" s="59"/>
      <c r="BRC285" s="59"/>
      <c r="BRD285" s="59"/>
      <c r="BRE285" s="59"/>
      <c r="BRF285" s="59"/>
      <c r="BRG285" s="59"/>
      <c r="BRH285" s="59"/>
      <c r="BRI285" s="59"/>
      <c r="BRJ285" s="59"/>
      <c r="BRK285" s="59"/>
      <c r="BRL285" s="59"/>
      <c r="BRM285" s="59"/>
      <c r="BRN285" s="59"/>
      <c r="BRO285" s="59"/>
      <c r="BRP285" s="59"/>
      <c r="BRQ285" s="59"/>
      <c r="BRR285" s="59"/>
      <c r="BRS285" s="59"/>
      <c r="BRT285" s="59"/>
      <c r="BRU285" s="59"/>
      <c r="BRV285" s="59"/>
      <c r="BRW285" s="59"/>
      <c r="BRX285" s="59"/>
      <c r="BRY285" s="59"/>
      <c r="BRZ285" s="59"/>
      <c r="BSA285" s="59"/>
      <c r="BSB285" s="59"/>
      <c r="BSC285" s="59"/>
      <c r="BSD285" s="59"/>
      <c r="BSE285" s="59"/>
      <c r="BSF285" s="59"/>
      <c r="BSG285" s="59"/>
      <c r="BSH285" s="59"/>
      <c r="BSI285" s="59"/>
      <c r="BSJ285" s="59"/>
      <c r="BSK285" s="59"/>
      <c r="BSL285" s="59"/>
      <c r="BSM285" s="59"/>
      <c r="BSN285" s="59"/>
      <c r="BSO285" s="59"/>
      <c r="BSP285" s="59"/>
      <c r="BSQ285" s="59"/>
      <c r="BSR285" s="59"/>
      <c r="BSS285" s="59"/>
      <c r="BST285" s="59"/>
      <c r="BSU285" s="59"/>
      <c r="BSV285" s="59"/>
      <c r="BSW285" s="59"/>
      <c r="BSX285" s="59"/>
      <c r="BSY285" s="59"/>
      <c r="BSZ285" s="59"/>
      <c r="BTA285" s="59"/>
      <c r="BTB285" s="59"/>
      <c r="BTC285" s="59"/>
      <c r="BTD285" s="59"/>
      <c r="BTE285" s="59"/>
      <c r="BTF285" s="59"/>
      <c r="BTG285" s="59"/>
      <c r="BTH285" s="59"/>
      <c r="BTI285" s="59"/>
      <c r="BTJ285" s="59"/>
      <c r="BTK285" s="59"/>
      <c r="BTL285" s="59"/>
      <c r="BTM285" s="59"/>
      <c r="BTN285" s="59"/>
      <c r="BTO285" s="59"/>
      <c r="BTP285" s="59"/>
      <c r="BTQ285" s="59"/>
      <c r="BTR285" s="59"/>
      <c r="BTS285" s="59"/>
      <c r="BTT285" s="59"/>
      <c r="BTU285" s="59"/>
      <c r="BTV285" s="59"/>
      <c r="BTW285" s="59"/>
      <c r="BTX285" s="59"/>
      <c r="BTY285" s="59"/>
      <c r="BTZ285" s="59"/>
      <c r="BUA285" s="59"/>
      <c r="BUB285" s="59"/>
      <c r="BUC285" s="59"/>
      <c r="BUD285" s="59"/>
      <c r="BUE285" s="59"/>
      <c r="BUF285" s="59"/>
      <c r="BUG285" s="59"/>
      <c r="BUH285" s="59"/>
      <c r="BUI285" s="59"/>
      <c r="BUJ285" s="59"/>
      <c r="BUK285" s="59"/>
      <c r="BUL285" s="59"/>
      <c r="BUM285" s="59"/>
      <c r="BUN285" s="59"/>
      <c r="BUO285" s="59"/>
      <c r="BUP285" s="59"/>
      <c r="BUQ285" s="59"/>
      <c r="BUR285" s="59"/>
      <c r="BUS285" s="59"/>
      <c r="BUT285" s="59"/>
      <c r="BUU285" s="59"/>
      <c r="BUV285" s="59"/>
      <c r="BUW285" s="59"/>
      <c r="BUX285" s="59"/>
      <c r="BUY285" s="59"/>
      <c r="BUZ285" s="59"/>
      <c r="BVA285" s="59"/>
      <c r="BVB285" s="59"/>
      <c r="BVC285" s="59"/>
      <c r="BVD285" s="59"/>
      <c r="BVE285" s="59"/>
      <c r="BVF285" s="59"/>
      <c r="BVG285" s="59"/>
      <c r="BVH285" s="59"/>
      <c r="BVI285" s="59"/>
      <c r="BVJ285" s="59"/>
      <c r="BVK285" s="59"/>
      <c r="BVL285" s="59"/>
      <c r="BVM285" s="59"/>
      <c r="BVN285" s="59"/>
      <c r="BVO285" s="59"/>
      <c r="BVP285" s="59"/>
      <c r="BVQ285" s="59"/>
      <c r="BVR285" s="59"/>
      <c r="BVS285" s="59"/>
      <c r="BVT285" s="59"/>
      <c r="BVU285" s="59"/>
      <c r="BVV285" s="59"/>
      <c r="BVW285" s="59"/>
      <c r="BVX285" s="59"/>
      <c r="BVY285" s="59"/>
      <c r="BVZ285" s="59"/>
      <c r="BWA285" s="59"/>
      <c r="BWB285" s="59"/>
      <c r="BWC285" s="59"/>
      <c r="BWD285" s="59"/>
      <c r="BWE285" s="59"/>
      <c r="BWF285" s="59"/>
      <c r="BWG285" s="59"/>
      <c r="BWH285" s="59"/>
      <c r="BWI285" s="59"/>
      <c r="BWJ285" s="59"/>
      <c r="BWK285" s="59"/>
      <c r="BWL285" s="59"/>
      <c r="BWM285" s="59"/>
      <c r="BWN285" s="59"/>
      <c r="BWO285" s="59"/>
      <c r="BWP285" s="59"/>
      <c r="BWQ285" s="59"/>
      <c r="BWR285" s="59"/>
      <c r="BWS285" s="59"/>
      <c r="BWT285" s="59"/>
      <c r="BWU285" s="59"/>
      <c r="BWV285" s="59"/>
      <c r="BWW285" s="59"/>
      <c r="BWX285" s="59"/>
      <c r="BWY285" s="59"/>
      <c r="BWZ285" s="59"/>
      <c r="BXA285" s="59"/>
      <c r="BXB285" s="59"/>
      <c r="BXC285" s="59"/>
      <c r="BXD285" s="59"/>
      <c r="BXE285" s="59"/>
      <c r="BXF285" s="59"/>
      <c r="BXG285" s="59"/>
      <c r="BXH285" s="59"/>
      <c r="BXI285" s="59"/>
      <c r="BXJ285" s="59"/>
      <c r="BXK285" s="59"/>
      <c r="BXL285" s="59"/>
      <c r="BXM285" s="59"/>
      <c r="BXN285" s="59"/>
      <c r="BXO285" s="59"/>
      <c r="BXP285" s="59"/>
      <c r="BXQ285" s="59"/>
      <c r="BXR285" s="59"/>
      <c r="BXS285" s="59"/>
      <c r="BXT285" s="59"/>
      <c r="BXU285" s="59"/>
      <c r="BXV285" s="59"/>
      <c r="BXW285" s="59"/>
      <c r="BXX285" s="59"/>
      <c r="BXY285" s="59"/>
      <c r="BXZ285" s="59"/>
      <c r="BYA285" s="59"/>
      <c r="BYB285" s="59"/>
      <c r="BYC285" s="59"/>
      <c r="BYD285" s="59"/>
      <c r="BYE285" s="59"/>
      <c r="BYF285" s="59"/>
      <c r="BYG285" s="59"/>
      <c r="BYH285" s="59"/>
      <c r="BYI285" s="59"/>
      <c r="BYJ285" s="59"/>
      <c r="BYK285" s="59"/>
      <c r="BYL285" s="59"/>
      <c r="BYM285" s="59"/>
      <c r="BYN285" s="59"/>
      <c r="BYO285" s="59"/>
      <c r="BYP285" s="59"/>
      <c r="BYQ285" s="59"/>
      <c r="BYR285" s="59"/>
      <c r="BYS285" s="59"/>
      <c r="BYT285" s="59"/>
      <c r="BYU285" s="59"/>
      <c r="BYV285" s="59"/>
      <c r="BYW285" s="59"/>
      <c r="BYX285" s="59"/>
      <c r="BYY285" s="59"/>
      <c r="BYZ285" s="59"/>
      <c r="BZA285" s="59"/>
      <c r="BZB285" s="59"/>
      <c r="BZC285" s="59"/>
      <c r="BZD285" s="59"/>
      <c r="BZE285" s="59"/>
      <c r="BZF285" s="59"/>
      <c r="BZG285" s="59"/>
      <c r="BZH285" s="59"/>
      <c r="BZI285" s="59"/>
      <c r="BZJ285" s="59"/>
      <c r="BZK285" s="59"/>
      <c r="BZL285" s="59"/>
      <c r="BZM285" s="59"/>
      <c r="BZN285" s="59"/>
      <c r="BZO285" s="59"/>
      <c r="BZP285" s="59"/>
      <c r="BZQ285" s="59"/>
      <c r="BZR285" s="59"/>
      <c r="BZS285" s="59"/>
      <c r="BZT285" s="59"/>
      <c r="BZU285" s="59"/>
      <c r="BZV285" s="59"/>
      <c r="BZW285" s="59"/>
      <c r="BZX285" s="59"/>
      <c r="BZY285" s="59"/>
      <c r="BZZ285" s="59"/>
      <c r="CAA285" s="59"/>
      <c r="CAB285" s="59"/>
      <c r="CAC285" s="59"/>
      <c r="CAD285" s="59"/>
      <c r="CAE285" s="59"/>
      <c r="CAF285" s="59"/>
      <c r="CAG285" s="59"/>
      <c r="CAH285" s="59"/>
      <c r="CAI285" s="59"/>
      <c r="CAJ285" s="59"/>
      <c r="CAK285" s="59"/>
      <c r="CAL285" s="59"/>
      <c r="CAM285" s="59"/>
      <c r="CAN285" s="59"/>
      <c r="CAO285" s="59"/>
      <c r="CAP285" s="59"/>
      <c r="CAQ285" s="59"/>
      <c r="CAR285" s="59"/>
      <c r="CAS285" s="59"/>
      <c r="CAT285" s="59"/>
      <c r="CAU285" s="59"/>
      <c r="CAV285" s="59"/>
      <c r="CAW285" s="59"/>
      <c r="CAX285" s="59"/>
      <c r="CAY285" s="59"/>
      <c r="CAZ285" s="59"/>
      <c r="CBA285" s="59"/>
      <c r="CBB285" s="59"/>
      <c r="CBC285" s="59"/>
      <c r="CBD285" s="59"/>
      <c r="CBE285" s="59"/>
      <c r="CBF285" s="59"/>
      <c r="CBG285" s="59"/>
      <c r="CBH285" s="59"/>
      <c r="CBI285" s="59"/>
      <c r="CBJ285" s="59"/>
      <c r="CBK285" s="59"/>
      <c r="CBL285" s="59"/>
      <c r="CBM285" s="59"/>
      <c r="CBN285" s="59"/>
      <c r="CBO285" s="59"/>
      <c r="CBP285" s="59"/>
      <c r="CBQ285" s="59"/>
      <c r="CBR285" s="59"/>
      <c r="CBS285" s="59"/>
      <c r="CBT285" s="59"/>
      <c r="CBU285" s="59"/>
      <c r="CBV285" s="59"/>
      <c r="CBW285" s="59"/>
      <c r="CBX285" s="59"/>
      <c r="CBY285" s="59"/>
      <c r="CBZ285" s="59"/>
      <c r="CCA285" s="59"/>
      <c r="CCB285" s="59"/>
      <c r="CCC285" s="59"/>
      <c r="CCD285" s="59"/>
      <c r="CCE285" s="59"/>
      <c r="CCF285" s="59"/>
      <c r="CCG285" s="59"/>
      <c r="CCH285" s="59"/>
      <c r="CCI285" s="59"/>
      <c r="CCJ285" s="59"/>
      <c r="CCK285" s="59"/>
      <c r="CCL285" s="59"/>
      <c r="CCM285" s="59"/>
      <c r="CCN285" s="59"/>
      <c r="CCO285" s="59"/>
      <c r="CCP285" s="59"/>
      <c r="CCQ285" s="59"/>
      <c r="CCR285" s="59"/>
      <c r="CCS285" s="59"/>
      <c r="CCT285" s="59"/>
      <c r="CCU285" s="59"/>
      <c r="CCV285" s="59"/>
      <c r="CCW285" s="59"/>
      <c r="CCX285" s="59"/>
      <c r="CCY285" s="59"/>
      <c r="CCZ285" s="59"/>
      <c r="CDA285" s="59"/>
      <c r="CDB285" s="59"/>
      <c r="CDC285" s="59"/>
      <c r="CDD285" s="59"/>
      <c r="CDE285" s="59"/>
      <c r="CDF285" s="59"/>
      <c r="CDG285" s="59"/>
      <c r="CDH285" s="59"/>
      <c r="CDI285" s="59"/>
      <c r="CDJ285" s="59"/>
      <c r="CDK285" s="59"/>
      <c r="CDL285" s="59"/>
      <c r="CDM285" s="59"/>
      <c r="CDN285" s="59"/>
      <c r="CDO285" s="59"/>
      <c r="CDP285" s="59"/>
      <c r="CDQ285" s="59"/>
      <c r="CDR285" s="59"/>
      <c r="CDS285" s="59"/>
      <c r="CDT285" s="59"/>
      <c r="CDU285" s="59"/>
      <c r="CDV285" s="59"/>
      <c r="CDW285" s="59"/>
      <c r="CDX285" s="59"/>
      <c r="CDY285" s="59"/>
      <c r="CDZ285" s="59"/>
      <c r="CEA285" s="59"/>
      <c r="CEB285" s="59"/>
      <c r="CEC285" s="59"/>
      <c r="CED285" s="59"/>
      <c r="CEE285" s="59"/>
      <c r="CEF285" s="59"/>
      <c r="CEG285" s="59"/>
      <c r="CEH285" s="59"/>
      <c r="CEI285" s="59"/>
      <c r="CEJ285" s="59"/>
      <c r="CEK285" s="59"/>
      <c r="CEL285" s="59"/>
      <c r="CEM285" s="59"/>
      <c r="CEN285" s="59"/>
      <c r="CEO285" s="59"/>
      <c r="CEP285" s="59"/>
      <c r="CEQ285" s="59"/>
      <c r="CER285" s="59"/>
      <c r="CES285" s="59"/>
      <c r="CET285" s="59"/>
      <c r="CEU285" s="59"/>
      <c r="CEV285" s="59"/>
      <c r="CEW285" s="59"/>
      <c r="CEX285" s="59"/>
      <c r="CEY285" s="59"/>
      <c r="CEZ285" s="59"/>
      <c r="CFA285" s="59"/>
      <c r="CFB285" s="59"/>
      <c r="CFC285" s="59"/>
      <c r="CFD285" s="59"/>
      <c r="CFE285" s="59"/>
      <c r="CFF285" s="59"/>
      <c r="CFG285" s="59"/>
      <c r="CFH285" s="59"/>
      <c r="CFI285" s="59"/>
      <c r="CFJ285" s="59"/>
      <c r="CFK285" s="59"/>
      <c r="CFL285" s="59"/>
      <c r="CFM285" s="59"/>
      <c r="CFN285" s="59"/>
      <c r="CFO285" s="59"/>
      <c r="CFP285" s="59"/>
      <c r="CFQ285" s="59"/>
      <c r="CFR285" s="59"/>
      <c r="CFS285" s="59"/>
      <c r="CFT285" s="59"/>
      <c r="CFU285" s="59"/>
      <c r="CFV285" s="59"/>
      <c r="CFW285" s="59"/>
      <c r="CFX285" s="59"/>
      <c r="CFY285" s="59"/>
      <c r="CFZ285" s="59"/>
      <c r="CGA285" s="59"/>
      <c r="CGB285" s="59"/>
      <c r="CGC285" s="59"/>
      <c r="CGD285" s="59"/>
      <c r="CGE285" s="59"/>
      <c r="CGF285" s="59"/>
      <c r="CGG285" s="59"/>
      <c r="CGH285" s="59"/>
      <c r="CGI285" s="59"/>
      <c r="CGJ285" s="59"/>
      <c r="CGK285" s="59"/>
      <c r="CGL285" s="59"/>
      <c r="CGM285" s="59"/>
      <c r="CGN285" s="59"/>
      <c r="CGO285" s="59"/>
      <c r="CGP285" s="59"/>
      <c r="CGQ285" s="59"/>
      <c r="CGR285" s="59"/>
      <c r="CGS285" s="59"/>
      <c r="CGT285" s="59"/>
      <c r="CGU285" s="59"/>
      <c r="CGV285" s="59"/>
      <c r="CGW285" s="59"/>
      <c r="CGX285" s="59"/>
      <c r="CGY285" s="59"/>
      <c r="CGZ285" s="59"/>
      <c r="CHA285" s="59"/>
      <c r="CHB285" s="59"/>
      <c r="CHC285" s="59"/>
      <c r="CHD285" s="59"/>
      <c r="CHE285" s="59"/>
      <c r="CHF285" s="59"/>
      <c r="CHG285" s="59"/>
      <c r="CHH285" s="59"/>
      <c r="CHI285" s="59"/>
      <c r="CHJ285" s="59"/>
      <c r="CHK285" s="59"/>
      <c r="CHL285" s="59"/>
      <c r="CHM285" s="59"/>
      <c r="CHN285" s="59"/>
      <c r="CHO285" s="59"/>
      <c r="CHP285" s="59"/>
      <c r="CHQ285" s="59"/>
      <c r="CHR285" s="59"/>
      <c r="CHS285" s="59"/>
      <c r="CHT285" s="59"/>
      <c r="CHU285" s="59"/>
      <c r="CHV285" s="59"/>
      <c r="CHW285" s="59"/>
      <c r="CHX285" s="59"/>
      <c r="CHY285" s="59"/>
      <c r="CHZ285" s="59"/>
      <c r="CIA285" s="59"/>
      <c r="CIB285" s="59"/>
      <c r="CIC285" s="59"/>
      <c r="CID285" s="59"/>
      <c r="CIE285" s="59"/>
      <c r="CIF285" s="59"/>
      <c r="CIG285" s="59"/>
      <c r="CIH285" s="59"/>
      <c r="CII285" s="59"/>
      <c r="CIJ285" s="59"/>
      <c r="CIK285" s="59"/>
      <c r="CIL285" s="59"/>
      <c r="CIM285" s="59"/>
      <c r="CIN285" s="59"/>
      <c r="CIO285" s="59"/>
      <c r="CIP285" s="59"/>
      <c r="CIQ285" s="59"/>
      <c r="CIR285" s="59"/>
      <c r="CIS285" s="59"/>
      <c r="CIT285" s="59"/>
      <c r="CIU285" s="59"/>
      <c r="CIV285" s="59"/>
      <c r="CIW285" s="59"/>
      <c r="CIX285" s="59"/>
      <c r="CIY285" s="59"/>
      <c r="CIZ285" s="59"/>
      <c r="CJA285" s="59"/>
      <c r="CJB285" s="59"/>
      <c r="CJC285" s="59"/>
      <c r="CJD285" s="59"/>
      <c r="CJE285" s="59"/>
      <c r="CJF285" s="59"/>
      <c r="CJG285" s="59"/>
      <c r="CJH285" s="59"/>
      <c r="CJI285" s="59"/>
      <c r="CJJ285" s="59"/>
      <c r="CJK285" s="59"/>
      <c r="CJL285" s="59"/>
      <c r="CJM285" s="59"/>
      <c r="CJN285" s="59"/>
      <c r="CJO285" s="59"/>
      <c r="CJP285" s="59"/>
      <c r="CJQ285" s="59"/>
      <c r="CJR285" s="59"/>
      <c r="CJS285" s="59"/>
      <c r="CJT285" s="59"/>
      <c r="CJU285" s="59"/>
      <c r="CJV285" s="59"/>
      <c r="CJW285" s="59"/>
      <c r="CJX285" s="59"/>
      <c r="CJY285" s="59"/>
      <c r="CJZ285" s="59"/>
      <c r="CKA285" s="59"/>
      <c r="CKB285" s="59"/>
      <c r="CKC285" s="59"/>
      <c r="CKD285" s="59"/>
      <c r="CKE285" s="59"/>
      <c r="CKF285" s="59"/>
      <c r="CKG285" s="59"/>
      <c r="CKH285" s="59"/>
      <c r="CKI285" s="59"/>
      <c r="CKJ285" s="59"/>
      <c r="CKK285" s="59"/>
      <c r="CKL285" s="59"/>
      <c r="CKM285" s="59"/>
      <c r="CKN285" s="59"/>
      <c r="CKO285" s="59"/>
      <c r="CKP285" s="59"/>
      <c r="CKQ285" s="59"/>
      <c r="CKR285" s="59"/>
      <c r="CKS285" s="59"/>
      <c r="CKT285" s="59"/>
      <c r="CKU285" s="59"/>
      <c r="CKV285" s="59"/>
      <c r="CKW285" s="59"/>
      <c r="CKX285" s="59"/>
      <c r="CKY285" s="59"/>
      <c r="CKZ285" s="59"/>
      <c r="CLA285" s="59"/>
      <c r="CLB285" s="59"/>
      <c r="CLC285" s="59"/>
      <c r="CLD285" s="59"/>
      <c r="CLE285" s="59"/>
      <c r="CLF285" s="59"/>
      <c r="CLG285" s="59"/>
      <c r="CLH285" s="59"/>
      <c r="CLI285" s="59"/>
      <c r="CLJ285" s="59"/>
      <c r="CLK285" s="59"/>
      <c r="CLL285" s="59"/>
      <c r="CLM285" s="59"/>
      <c r="CLN285" s="59"/>
      <c r="CLO285" s="59"/>
      <c r="CLP285" s="59"/>
      <c r="CLQ285" s="59"/>
      <c r="CLR285" s="59"/>
      <c r="CLS285" s="59"/>
      <c r="CLT285" s="59"/>
      <c r="CLU285" s="59"/>
      <c r="CLV285" s="59"/>
      <c r="CLW285" s="59"/>
      <c r="CLX285" s="59"/>
      <c r="CLY285" s="59"/>
      <c r="CLZ285" s="59"/>
      <c r="CMA285" s="59"/>
      <c r="CMB285" s="59"/>
      <c r="CMC285" s="59"/>
      <c r="CMD285" s="59"/>
      <c r="CME285" s="59"/>
      <c r="CMF285" s="59"/>
      <c r="CMG285" s="59"/>
      <c r="CMH285" s="59"/>
      <c r="CMI285" s="59"/>
      <c r="CMJ285" s="59"/>
      <c r="CMK285" s="59"/>
      <c r="CML285" s="59"/>
      <c r="CMM285" s="59"/>
      <c r="CMN285" s="59"/>
      <c r="CMO285" s="59"/>
      <c r="CMP285" s="59"/>
      <c r="CMQ285" s="59"/>
      <c r="CMR285" s="59"/>
      <c r="CMS285" s="59"/>
      <c r="CMT285" s="59"/>
      <c r="CMU285" s="59"/>
      <c r="CMV285" s="59"/>
      <c r="CMW285" s="59"/>
      <c r="CMX285" s="59"/>
      <c r="CMY285" s="59"/>
      <c r="CMZ285" s="59"/>
      <c r="CNA285" s="59"/>
      <c r="CNB285" s="59"/>
      <c r="CNC285" s="59"/>
      <c r="CND285" s="59"/>
      <c r="CNE285" s="59"/>
      <c r="CNF285" s="59"/>
      <c r="CNG285" s="59"/>
      <c r="CNH285" s="59"/>
      <c r="CNI285" s="59"/>
      <c r="CNJ285" s="59"/>
      <c r="CNK285" s="59"/>
      <c r="CNL285" s="59"/>
      <c r="CNM285" s="59"/>
      <c r="CNN285" s="59"/>
      <c r="CNO285" s="59"/>
      <c r="CNP285" s="59"/>
      <c r="CNQ285" s="59"/>
      <c r="CNR285" s="59"/>
      <c r="CNS285" s="59"/>
      <c r="CNT285" s="59"/>
      <c r="CNU285" s="59"/>
      <c r="CNV285" s="59"/>
      <c r="CNW285" s="59"/>
      <c r="CNX285" s="59"/>
      <c r="CNY285" s="59"/>
      <c r="CNZ285" s="59"/>
      <c r="COA285" s="59"/>
      <c r="COB285" s="59"/>
      <c r="COC285" s="59"/>
      <c r="COD285" s="59"/>
      <c r="COE285" s="59"/>
      <c r="COF285" s="59"/>
      <c r="COG285" s="59"/>
      <c r="COH285" s="59"/>
      <c r="COI285" s="59"/>
      <c r="COJ285" s="59"/>
      <c r="COK285" s="59"/>
      <c r="COL285" s="59"/>
      <c r="COM285" s="59"/>
      <c r="CON285" s="59"/>
      <c r="COO285" s="59"/>
      <c r="COP285" s="59"/>
      <c r="COQ285" s="59"/>
      <c r="COR285" s="59"/>
      <c r="COS285" s="59"/>
      <c r="COT285" s="59"/>
      <c r="COU285" s="59"/>
      <c r="COV285" s="59"/>
      <c r="COW285" s="59"/>
      <c r="COX285" s="59"/>
      <c r="COY285" s="59"/>
      <c r="COZ285" s="59"/>
      <c r="CPA285" s="59"/>
      <c r="CPB285" s="59"/>
      <c r="CPC285" s="59"/>
      <c r="CPD285" s="59"/>
      <c r="CPE285" s="59"/>
      <c r="CPF285" s="59"/>
      <c r="CPG285" s="59"/>
      <c r="CPH285" s="59"/>
      <c r="CPI285" s="59"/>
      <c r="CPJ285" s="59"/>
      <c r="CPK285" s="59"/>
      <c r="CPL285" s="59"/>
      <c r="CPM285" s="59"/>
      <c r="CPN285" s="59"/>
      <c r="CPO285" s="59"/>
      <c r="CPP285" s="59"/>
      <c r="CPQ285" s="59"/>
      <c r="CPR285" s="59"/>
      <c r="CPS285" s="59"/>
      <c r="CPT285" s="59"/>
      <c r="CPU285" s="59"/>
      <c r="CPV285" s="59"/>
      <c r="CPW285" s="59"/>
      <c r="CPX285" s="59"/>
      <c r="CPY285" s="59"/>
      <c r="CPZ285" s="59"/>
      <c r="CQA285" s="59"/>
      <c r="CQB285" s="59"/>
      <c r="CQC285" s="59"/>
      <c r="CQD285" s="59"/>
      <c r="CQE285" s="59"/>
      <c r="CQF285" s="59"/>
      <c r="CQG285" s="59"/>
      <c r="CQH285" s="59"/>
      <c r="CQI285" s="59"/>
      <c r="CQJ285" s="59"/>
      <c r="CQK285" s="59"/>
      <c r="CQL285" s="59"/>
      <c r="CQM285" s="59"/>
      <c r="CQN285" s="59"/>
      <c r="CQO285" s="59"/>
      <c r="CQP285" s="59"/>
      <c r="CQQ285" s="59"/>
      <c r="CQR285" s="59"/>
      <c r="CQS285" s="59"/>
      <c r="CQT285" s="59"/>
      <c r="CQU285" s="59"/>
      <c r="CQV285" s="59"/>
      <c r="CQW285" s="59"/>
      <c r="CQX285" s="59"/>
      <c r="CQY285" s="59"/>
      <c r="CQZ285" s="59"/>
      <c r="CRA285" s="59"/>
      <c r="CRB285" s="59"/>
      <c r="CRC285" s="59"/>
      <c r="CRD285" s="59"/>
      <c r="CRE285" s="59"/>
      <c r="CRF285" s="59"/>
      <c r="CRG285" s="59"/>
      <c r="CRH285" s="59"/>
      <c r="CRI285" s="59"/>
      <c r="CRJ285" s="59"/>
      <c r="CRK285" s="59"/>
      <c r="CRL285" s="59"/>
      <c r="CRM285" s="59"/>
      <c r="CRN285" s="59"/>
      <c r="CRO285" s="59"/>
      <c r="CRP285" s="59"/>
      <c r="CRQ285" s="59"/>
      <c r="CRR285" s="59"/>
      <c r="CRS285" s="59"/>
      <c r="CRT285" s="59"/>
      <c r="CRU285" s="59"/>
      <c r="CRV285" s="59"/>
      <c r="CRW285" s="59"/>
      <c r="CRX285" s="59"/>
      <c r="CRY285" s="59"/>
      <c r="CRZ285" s="59"/>
      <c r="CSA285" s="59"/>
      <c r="CSB285" s="59"/>
      <c r="CSC285" s="59"/>
      <c r="CSD285" s="59"/>
      <c r="CSE285" s="59"/>
      <c r="CSF285" s="59"/>
      <c r="CSG285" s="59"/>
      <c r="CSH285" s="59"/>
      <c r="CSI285" s="59"/>
      <c r="CSJ285" s="59"/>
      <c r="CSK285" s="59"/>
      <c r="CSL285" s="59"/>
      <c r="CSM285" s="59"/>
      <c r="CSN285" s="59"/>
      <c r="CSO285" s="59"/>
      <c r="CSP285" s="59"/>
      <c r="CSQ285" s="59"/>
      <c r="CSR285" s="59"/>
      <c r="CSS285" s="59"/>
      <c r="CST285" s="59"/>
      <c r="CSU285" s="59"/>
      <c r="CSV285" s="59"/>
      <c r="CSW285" s="59"/>
      <c r="CSX285" s="59"/>
      <c r="CSY285" s="59"/>
      <c r="CSZ285" s="59"/>
      <c r="CTA285" s="59"/>
      <c r="CTB285" s="59"/>
      <c r="CTC285" s="59"/>
      <c r="CTD285" s="59"/>
      <c r="CTE285" s="59"/>
      <c r="CTF285" s="59"/>
      <c r="CTG285" s="59"/>
      <c r="CTH285" s="59"/>
      <c r="CTI285" s="59"/>
      <c r="CTJ285" s="59"/>
      <c r="CTK285" s="59"/>
      <c r="CTL285" s="59"/>
      <c r="CTM285" s="59"/>
      <c r="CTN285" s="59"/>
      <c r="CTO285" s="59"/>
      <c r="CTP285" s="59"/>
      <c r="CTQ285" s="59"/>
      <c r="CTR285" s="59"/>
      <c r="CTS285" s="59"/>
      <c r="CTT285" s="59"/>
      <c r="CTU285" s="59"/>
      <c r="CTV285" s="59"/>
      <c r="CTW285" s="59"/>
      <c r="CTX285" s="59"/>
      <c r="CTY285" s="59"/>
      <c r="CTZ285" s="59"/>
      <c r="CUA285" s="59"/>
      <c r="CUB285" s="59"/>
      <c r="CUC285" s="59"/>
      <c r="CUD285" s="59"/>
      <c r="CUE285" s="59"/>
      <c r="CUF285" s="59"/>
      <c r="CUG285" s="59"/>
      <c r="CUH285" s="59"/>
      <c r="CUI285" s="59"/>
      <c r="CUJ285" s="59"/>
      <c r="CUK285" s="59"/>
      <c r="CUL285" s="59"/>
      <c r="CUM285" s="59"/>
      <c r="CUN285" s="59"/>
      <c r="CUO285" s="59"/>
      <c r="CUP285" s="59"/>
      <c r="CUQ285" s="59"/>
      <c r="CUR285" s="59"/>
      <c r="CUS285" s="59"/>
      <c r="CUT285" s="59"/>
      <c r="CUU285" s="59"/>
      <c r="CUV285" s="59"/>
      <c r="CUW285" s="59"/>
      <c r="CUX285" s="59"/>
      <c r="CUY285" s="59"/>
      <c r="CUZ285" s="59"/>
      <c r="CVA285" s="59"/>
      <c r="CVB285" s="59"/>
      <c r="CVC285" s="59"/>
      <c r="CVD285" s="59"/>
      <c r="CVE285" s="59"/>
      <c r="CVF285" s="59"/>
      <c r="CVG285" s="59"/>
      <c r="CVH285" s="59"/>
      <c r="CVI285" s="59"/>
      <c r="CVJ285" s="59"/>
      <c r="CVK285" s="59"/>
      <c r="CVL285" s="59"/>
      <c r="CVM285" s="59"/>
      <c r="CVN285" s="59"/>
      <c r="CVO285" s="59"/>
      <c r="CVP285" s="59"/>
      <c r="CVQ285" s="59"/>
      <c r="CVR285" s="59"/>
      <c r="CVS285" s="59"/>
      <c r="CVT285" s="59"/>
      <c r="CVU285" s="59"/>
      <c r="CVV285" s="59"/>
      <c r="CVW285" s="59"/>
      <c r="CVX285" s="59"/>
      <c r="CVY285" s="59"/>
      <c r="CVZ285" s="59"/>
      <c r="CWA285" s="59"/>
      <c r="CWB285" s="59"/>
      <c r="CWC285" s="59"/>
      <c r="CWD285" s="59"/>
      <c r="CWE285" s="59"/>
      <c r="CWF285" s="59"/>
      <c r="CWG285" s="59"/>
      <c r="CWH285" s="59"/>
      <c r="CWI285" s="59"/>
      <c r="CWJ285" s="59"/>
      <c r="CWK285" s="59"/>
      <c r="CWL285" s="59"/>
      <c r="CWM285" s="59"/>
      <c r="CWN285" s="59"/>
      <c r="CWO285" s="59"/>
      <c r="CWP285" s="59"/>
      <c r="CWQ285" s="59"/>
      <c r="CWR285" s="59"/>
      <c r="CWS285" s="59"/>
    </row>
    <row r="286" spans="1:2645" s="60" customForma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9"/>
      <c r="V286" s="59"/>
      <c r="W286" s="6"/>
      <c r="X286" s="59"/>
      <c r="Y286" s="59"/>
      <c r="Z286" s="59"/>
      <c r="AA286" s="59"/>
      <c r="AB286" s="59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  <c r="JJ286" s="59"/>
      <c r="JK286" s="59"/>
      <c r="JL286" s="59"/>
      <c r="JM286" s="59"/>
      <c r="JN286" s="59"/>
      <c r="JO286" s="59"/>
      <c r="JP286" s="59"/>
      <c r="JQ286" s="59"/>
      <c r="JR286" s="59"/>
      <c r="JS286" s="59"/>
      <c r="JT286" s="59"/>
      <c r="JU286" s="59"/>
      <c r="JV286" s="59"/>
      <c r="JW286" s="59"/>
      <c r="JX286" s="59"/>
      <c r="JY286" s="59"/>
      <c r="JZ286" s="59"/>
      <c r="KA286" s="59"/>
      <c r="KB286" s="59"/>
      <c r="KC286" s="59"/>
      <c r="KD286" s="59"/>
      <c r="KE286" s="59"/>
      <c r="KF286" s="59"/>
      <c r="KG286" s="59"/>
      <c r="KH286" s="59"/>
      <c r="KI286" s="59"/>
      <c r="KJ286" s="59"/>
      <c r="KK286" s="59"/>
      <c r="KL286" s="59"/>
      <c r="KM286" s="59"/>
      <c r="KN286" s="59"/>
      <c r="KO286" s="59"/>
      <c r="KP286" s="59"/>
      <c r="KQ286" s="59"/>
      <c r="KR286" s="59"/>
      <c r="KS286" s="59"/>
      <c r="KT286" s="59"/>
      <c r="KU286" s="59"/>
      <c r="KV286" s="59"/>
      <c r="KW286" s="59"/>
      <c r="KX286" s="59"/>
      <c r="KY286" s="59"/>
      <c r="KZ286" s="59"/>
      <c r="LA286" s="59"/>
      <c r="LB286" s="59"/>
      <c r="LC286" s="59"/>
      <c r="LD286" s="59"/>
      <c r="LE286" s="59"/>
      <c r="LF286" s="59"/>
      <c r="LG286" s="59"/>
      <c r="LH286" s="59"/>
      <c r="LI286" s="59"/>
      <c r="LJ286" s="59"/>
      <c r="LK286" s="59"/>
      <c r="LL286" s="59"/>
      <c r="LM286" s="59"/>
      <c r="LN286" s="59"/>
      <c r="LO286" s="59"/>
      <c r="LP286" s="59"/>
      <c r="LQ286" s="59"/>
      <c r="LR286" s="59"/>
      <c r="LS286" s="59"/>
      <c r="LT286" s="59"/>
      <c r="LU286" s="59"/>
      <c r="LV286" s="59"/>
      <c r="LW286" s="59"/>
      <c r="LX286" s="59"/>
      <c r="LY286" s="59"/>
      <c r="LZ286" s="59"/>
      <c r="MA286" s="59"/>
      <c r="MB286" s="59"/>
      <c r="MC286" s="59"/>
      <c r="MD286" s="59"/>
      <c r="ME286" s="59"/>
      <c r="MF286" s="59"/>
      <c r="MG286" s="59"/>
      <c r="MH286" s="59"/>
      <c r="MI286" s="59"/>
      <c r="MJ286" s="59"/>
      <c r="MK286" s="59"/>
      <c r="ML286" s="59"/>
      <c r="MM286" s="59"/>
      <c r="MN286" s="59"/>
      <c r="MO286" s="59"/>
      <c r="MP286" s="59"/>
      <c r="MQ286" s="59"/>
      <c r="MR286" s="59"/>
      <c r="MS286" s="59"/>
      <c r="MT286" s="59"/>
      <c r="MU286" s="59"/>
      <c r="MV286" s="59"/>
      <c r="MW286" s="59"/>
      <c r="MX286" s="59"/>
      <c r="MY286" s="59"/>
      <c r="MZ286" s="59"/>
      <c r="NA286" s="59"/>
      <c r="NB286" s="59"/>
      <c r="NC286" s="59"/>
      <c r="ND286" s="59"/>
      <c r="NE286" s="59"/>
      <c r="NF286" s="59"/>
      <c r="NG286" s="59"/>
      <c r="NH286" s="59"/>
      <c r="NI286" s="59"/>
      <c r="NJ286" s="59"/>
      <c r="NK286" s="59"/>
      <c r="NL286" s="59"/>
      <c r="NM286" s="59"/>
      <c r="NN286" s="59"/>
      <c r="NO286" s="59"/>
      <c r="NP286" s="59"/>
      <c r="NQ286" s="59"/>
      <c r="NR286" s="59"/>
      <c r="NS286" s="59"/>
      <c r="NT286" s="59"/>
      <c r="NU286" s="59"/>
      <c r="NV286" s="59"/>
      <c r="NW286" s="59"/>
      <c r="NX286" s="59"/>
      <c r="NY286" s="59"/>
      <c r="NZ286" s="59"/>
      <c r="OA286" s="59"/>
      <c r="OB286" s="59"/>
      <c r="OC286" s="59"/>
      <c r="OD286" s="59"/>
      <c r="OE286" s="59"/>
      <c r="OF286" s="59"/>
      <c r="OG286" s="59"/>
      <c r="OH286" s="59"/>
      <c r="OI286" s="59"/>
      <c r="OJ286" s="59"/>
      <c r="OK286" s="59"/>
      <c r="OL286" s="59"/>
      <c r="OM286" s="59"/>
      <c r="ON286" s="59"/>
      <c r="OO286" s="59"/>
      <c r="OP286" s="59"/>
      <c r="OQ286" s="59"/>
      <c r="OR286" s="59"/>
      <c r="OS286" s="59"/>
      <c r="OT286" s="59"/>
      <c r="OU286" s="59"/>
      <c r="OV286" s="59"/>
      <c r="OW286" s="59"/>
      <c r="OX286" s="59"/>
      <c r="OY286" s="59"/>
      <c r="OZ286" s="59"/>
      <c r="PA286" s="59"/>
      <c r="PB286" s="59"/>
      <c r="PC286" s="59"/>
      <c r="PD286" s="59"/>
      <c r="PE286" s="59"/>
      <c r="PF286" s="59"/>
      <c r="PG286" s="59"/>
      <c r="PH286" s="59"/>
      <c r="PI286" s="59"/>
      <c r="PJ286" s="59"/>
      <c r="PK286" s="59"/>
      <c r="PL286" s="59"/>
      <c r="PM286" s="59"/>
      <c r="PN286" s="59"/>
      <c r="PO286" s="59"/>
      <c r="PP286" s="59"/>
      <c r="PQ286" s="59"/>
      <c r="PR286" s="59"/>
      <c r="PS286" s="59"/>
      <c r="PT286" s="59"/>
      <c r="PU286" s="59"/>
      <c r="PV286" s="59"/>
      <c r="PW286" s="59"/>
      <c r="PX286" s="59"/>
      <c r="PY286" s="59"/>
      <c r="PZ286" s="59"/>
      <c r="QA286" s="59"/>
      <c r="QB286" s="59"/>
      <c r="QC286" s="59"/>
      <c r="QD286" s="59"/>
      <c r="QE286" s="59"/>
      <c r="QF286" s="59"/>
      <c r="QG286" s="59"/>
      <c r="QH286" s="59"/>
      <c r="QI286" s="59"/>
      <c r="QJ286" s="59"/>
      <c r="QK286" s="59"/>
      <c r="QL286" s="59"/>
      <c r="QM286" s="59"/>
      <c r="QN286" s="59"/>
      <c r="QO286" s="59"/>
      <c r="QP286" s="59"/>
      <c r="QQ286" s="59"/>
      <c r="QR286" s="59"/>
      <c r="QS286" s="59"/>
      <c r="QT286" s="59"/>
      <c r="QU286" s="59"/>
      <c r="QV286" s="59"/>
      <c r="QW286" s="59"/>
      <c r="QX286" s="59"/>
      <c r="QY286" s="59"/>
      <c r="QZ286" s="59"/>
      <c r="RA286" s="59"/>
      <c r="RB286" s="59"/>
      <c r="RC286" s="59"/>
      <c r="RD286" s="59"/>
      <c r="RE286" s="59"/>
      <c r="RF286" s="59"/>
      <c r="RG286" s="59"/>
      <c r="RH286" s="59"/>
      <c r="RI286" s="59"/>
      <c r="RJ286" s="59"/>
      <c r="RK286" s="59"/>
      <c r="RL286" s="59"/>
      <c r="RM286" s="59"/>
      <c r="RN286" s="59"/>
      <c r="RO286" s="59"/>
      <c r="RP286" s="59"/>
      <c r="RQ286" s="59"/>
      <c r="RR286" s="59"/>
      <c r="RS286" s="59"/>
      <c r="RT286" s="59"/>
      <c r="RU286" s="59"/>
      <c r="RV286" s="59"/>
      <c r="RW286" s="59"/>
      <c r="RX286" s="59"/>
      <c r="RY286" s="59"/>
      <c r="RZ286" s="59"/>
      <c r="SA286" s="59"/>
      <c r="SB286" s="59"/>
      <c r="SC286" s="59"/>
      <c r="SD286" s="59"/>
      <c r="SE286" s="59"/>
      <c r="SF286" s="59"/>
      <c r="SG286" s="59"/>
      <c r="SH286" s="59"/>
      <c r="SI286" s="59"/>
      <c r="SJ286" s="59"/>
      <c r="SK286" s="59"/>
      <c r="SL286" s="59"/>
      <c r="SM286" s="59"/>
      <c r="SN286" s="59"/>
      <c r="SO286" s="59"/>
      <c r="SP286" s="59"/>
      <c r="SQ286" s="59"/>
      <c r="SR286" s="59"/>
      <c r="SS286" s="59"/>
      <c r="ST286" s="59"/>
      <c r="SU286" s="59"/>
      <c r="SV286" s="59"/>
      <c r="SW286" s="59"/>
      <c r="SX286" s="59"/>
      <c r="SY286" s="59"/>
      <c r="SZ286" s="59"/>
      <c r="TA286" s="59"/>
      <c r="TB286" s="59"/>
      <c r="TC286" s="59"/>
      <c r="TD286" s="59"/>
      <c r="TE286" s="59"/>
      <c r="TF286" s="59"/>
      <c r="TG286" s="59"/>
      <c r="TH286" s="59"/>
      <c r="TI286" s="59"/>
      <c r="TJ286" s="59"/>
      <c r="TK286" s="59"/>
      <c r="TL286" s="59"/>
      <c r="TM286" s="59"/>
      <c r="TN286" s="59"/>
      <c r="TO286" s="59"/>
      <c r="TP286" s="59"/>
      <c r="TQ286" s="59"/>
      <c r="TR286" s="59"/>
      <c r="TS286" s="59"/>
      <c r="TT286" s="59"/>
      <c r="TU286" s="59"/>
      <c r="TV286" s="59"/>
      <c r="TW286" s="59"/>
      <c r="TX286" s="59"/>
      <c r="TY286" s="59"/>
      <c r="TZ286" s="59"/>
      <c r="UA286" s="59"/>
      <c r="UB286" s="59"/>
      <c r="UC286" s="59"/>
      <c r="UD286" s="59"/>
      <c r="UE286" s="59"/>
      <c r="UF286" s="59"/>
      <c r="UG286" s="59"/>
      <c r="UH286" s="59"/>
      <c r="UI286" s="59"/>
      <c r="UJ286" s="59"/>
      <c r="UK286" s="59"/>
      <c r="UL286" s="59"/>
      <c r="UM286" s="59"/>
      <c r="UN286" s="59"/>
      <c r="UO286" s="59"/>
      <c r="UP286" s="59"/>
      <c r="UQ286" s="59"/>
      <c r="UR286" s="59"/>
      <c r="US286" s="59"/>
      <c r="UT286" s="59"/>
      <c r="UU286" s="59"/>
      <c r="UV286" s="59"/>
      <c r="UW286" s="59"/>
      <c r="UX286" s="59"/>
      <c r="UY286" s="59"/>
      <c r="UZ286" s="59"/>
      <c r="VA286" s="59"/>
      <c r="VB286" s="59"/>
      <c r="VC286" s="59"/>
      <c r="VD286" s="59"/>
      <c r="VE286" s="59"/>
      <c r="VF286" s="59"/>
      <c r="VG286" s="59"/>
      <c r="VH286" s="59"/>
      <c r="VI286" s="59"/>
      <c r="VJ286" s="59"/>
      <c r="VK286" s="59"/>
      <c r="VL286" s="59"/>
      <c r="VM286" s="59"/>
      <c r="VN286" s="59"/>
      <c r="VO286" s="59"/>
      <c r="VP286" s="59"/>
      <c r="VQ286" s="59"/>
      <c r="VR286" s="59"/>
      <c r="VS286" s="59"/>
      <c r="VT286" s="59"/>
      <c r="VU286" s="59"/>
      <c r="VV286" s="59"/>
      <c r="VW286" s="59"/>
      <c r="VX286" s="59"/>
      <c r="VY286" s="59"/>
      <c r="VZ286" s="59"/>
      <c r="WA286" s="59"/>
      <c r="WB286" s="59"/>
      <c r="WC286" s="59"/>
      <c r="WD286" s="59"/>
      <c r="WE286" s="59"/>
      <c r="WF286" s="59"/>
      <c r="WG286" s="59"/>
      <c r="WH286" s="59"/>
      <c r="WI286" s="59"/>
      <c r="WJ286" s="59"/>
      <c r="WK286" s="59"/>
      <c r="WL286" s="59"/>
      <c r="WM286" s="59"/>
      <c r="WN286" s="59"/>
      <c r="WO286" s="59"/>
      <c r="WP286" s="59"/>
      <c r="WQ286" s="59"/>
      <c r="WR286" s="59"/>
      <c r="WS286" s="59"/>
      <c r="WT286" s="59"/>
      <c r="WU286" s="59"/>
      <c r="WV286" s="59"/>
      <c r="WW286" s="59"/>
      <c r="WX286" s="59"/>
      <c r="WY286" s="59"/>
      <c r="WZ286" s="59"/>
      <c r="XA286" s="59"/>
      <c r="XB286" s="59"/>
      <c r="XC286" s="59"/>
      <c r="XD286" s="59"/>
      <c r="XE286" s="59"/>
      <c r="XF286" s="59"/>
      <c r="XG286" s="59"/>
      <c r="XH286" s="59"/>
      <c r="XI286" s="59"/>
      <c r="XJ286" s="59"/>
      <c r="XK286" s="59"/>
      <c r="XL286" s="59"/>
      <c r="XM286" s="59"/>
      <c r="XN286" s="59"/>
      <c r="XO286" s="59"/>
      <c r="XP286" s="59"/>
      <c r="XQ286" s="59"/>
      <c r="XR286" s="59"/>
      <c r="XS286" s="59"/>
      <c r="XT286" s="59"/>
      <c r="XU286" s="59"/>
      <c r="XV286" s="59"/>
      <c r="XW286" s="59"/>
      <c r="XX286" s="59"/>
      <c r="XY286" s="59"/>
      <c r="XZ286" s="59"/>
      <c r="YA286" s="59"/>
      <c r="YB286" s="59"/>
      <c r="YC286" s="59"/>
      <c r="YD286" s="59"/>
      <c r="YE286" s="59"/>
      <c r="YF286" s="59"/>
      <c r="YG286" s="59"/>
      <c r="YH286" s="59"/>
      <c r="YI286" s="59"/>
      <c r="YJ286" s="59"/>
      <c r="YK286" s="59"/>
      <c r="YL286" s="59"/>
      <c r="YM286" s="59"/>
      <c r="YN286" s="59"/>
      <c r="YO286" s="59"/>
      <c r="YP286" s="59"/>
      <c r="YQ286" s="59"/>
      <c r="YR286" s="59"/>
      <c r="YS286" s="59"/>
      <c r="YT286" s="59"/>
      <c r="YU286" s="59"/>
      <c r="YV286" s="59"/>
      <c r="YW286" s="59"/>
      <c r="YX286" s="59"/>
      <c r="YY286" s="59"/>
      <c r="YZ286" s="59"/>
      <c r="ZA286" s="59"/>
      <c r="ZB286" s="59"/>
      <c r="ZC286" s="59"/>
      <c r="ZD286" s="59"/>
      <c r="ZE286" s="59"/>
      <c r="ZF286" s="59"/>
      <c r="ZG286" s="59"/>
      <c r="ZH286" s="59"/>
      <c r="ZI286" s="59"/>
      <c r="ZJ286" s="59"/>
      <c r="ZK286" s="59"/>
      <c r="ZL286" s="59"/>
      <c r="ZM286" s="59"/>
      <c r="ZN286" s="59"/>
      <c r="ZO286" s="59"/>
      <c r="ZP286" s="59"/>
      <c r="ZQ286" s="59"/>
      <c r="ZR286" s="59"/>
      <c r="ZS286" s="59"/>
      <c r="ZT286" s="59"/>
      <c r="ZU286" s="59"/>
      <c r="ZV286" s="59"/>
      <c r="ZW286" s="59"/>
      <c r="ZX286" s="59"/>
      <c r="ZY286" s="59"/>
      <c r="ZZ286" s="59"/>
      <c r="AAA286" s="59"/>
      <c r="AAB286" s="59"/>
      <c r="AAC286" s="59"/>
      <c r="AAD286" s="59"/>
      <c r="AAE286" s="59"/>
      <c r="AAF286" s="59"/>
      <c r="AAG286" s="59"/>
      <c r="AAH286" s="59"/>
      <c r="AAI286" s="59"/>
      <c r="AAJ286" s="59"/>
      <c r="AAK286" s="59"/>
      <c r="AAL286" s="59"/>
      <c r="AAM286" s="59"/>
      <c r="AAN286" s="59"/>
      <c r="AAO286" s="59"/>
      <c r="AAP286" s="59"/>
      <c r="AAQ286" s="59"/>
      <c r="AAR286" s="59"/>
      <c r="AAS286" s="59"/>
      <c r="AAT286" s="59"/>
      <c r="AAU286" s="59"/>
      <c r="AAV286" s="59"/>
      <c r="AAW286" s="59"/>
      <c r="AAX286" s="59"/>
      <c r="AAY286" s="59"/>
      <c r="AAZ286" s="59"/>
      <c r="ABA286" s="59"/>
      <c r="ABB286" s="59"/>
      <c r="ABC286" s="59"/>
      <c r="ABD286" s="59"/>
      <c r="ABE286" s="59"/>
      <c r="ABF286" s="59"/>
      <c r="ABG286" s="59"/>
      <c r="ABH286" s="59"/>
      <c r="ABI286" s="59"/>
      <c r="ABJ286" s="59"/>
      <c r="ABK286" s="59"/>
      <c r="ABL286" s="59"/>
      <c r="ABM286" s="59"/>
      <c r="ABN286" s="59"/>
      <c r="ABO286" s="59"/>
      <c r="ABP286" s="59"/>
      <c r="ABQ286" s="59"/>
      <c r="ABR286" s="59"/>
      <c r="ABS286" s="59"/>
      <c r="ABT286" s="59"/>
      <c r="ABU286" s="59"/>
      <c r="ABV286" s="59"/>
      <c r="ABW286" s="59"/>
      <c r="ABX286" s="59"/>
      <c r="ABY286" s="59"/>
      <c r="ABZ286" s="59"/>
      <c r="ACA286" s="59"/>
      <c r="ACB286" s="59"/>
      <c r="ACC286" s="59"/>
      <c r="ACD286" s="59"/>
      <c r="ACE286" s="59"/>
      <c r="ACF286" s="59"/>
      <c r="ACG286" s="59"/>
      <c r="ACH286" s="59"/>
      <c r="ACI286" s="59"/>
      <c r="ACJ286" s="59"/>
      <c r="ACK286" s="59"/>
      <c r="ACL286" s="59"/>
      <c r="ACM286" s="59"/>
      <c r="ACN286" s="59"/>
      <c r="ACO286" s="59"/>
      <c r="ACP286" s="59"/>
      <c r="ACQ286" s="59"/>
      <c r="ACR286" s="59"/>
      <c r="ACS286" s="59"/>
      <c r="ACT286" s="59"/>
      <c r="ACU286" s="59"/>
      <c r="ACV286" s="59"/>
      <c r="ACW286" s="59"/>
      <c r="ACX286" s="59"/>
      <c r="ACY286" s="59"/>
      <c r="ACZ286" s="59"/>
      <c r="ADA286" s="59"/>
      <c r="ADB286" s="59"/>
      <c r="ADC286" s="59"/>
      <c r="ADD286" s="59"/>
      <c r="ADE286" s="59"/>
      <c r="ADF286" s="59"/>
      <c r="ADG286" s="59"/>
      <c r="ADH286" s="59"/>
      <c r="ADI286" s="59"/>
      <c r="ADJ286" s="59"/>
      <c r="ADK286" s="59"/>
      <c r="ADL286" s="59"/>
      <c r="ADM286" s="59"/>
      <c r="ADN286" s="59"/>
      <c r="ADO286" s="59"/>
      <c r="ADP286" s="59"/>
      <c r="ADQ286" s="59"/>
      <c r="ADR286" s="59"/>
      <c r="ADS286" s="59"/>
      <c r="ADT286" s="59"/>
      <c r="ADU286" s="59"/>
      <c r="ADV286" s="59"/>
      <c r="ADW286" s="59"/>
      <c r="ADX286" s="59"/>
      <c r="ADY286" s="59"/>
      <c r="ADZ286" s="59"/>
      <c r="AEA286" s="59"/>
      <c r="AEB286" s="59"/>
      <c r="AEC286" s="59"/>
      <c r="AED286" s="59"/>
      <c r="AEE286" s="59"/>
      <c r="AEF286" s="59"/>
      <c r="AEG286" s="59"/>
      <c r="AEH286" s="59"/>
      <c r="AEI286" s="59"/>
      <c r="AEJ286" s="59"/>
      <c r="AEK286" s="59"/>
      <c r="AEL286" s="59"/>
      <c r="AEM286" s="59"/>
      <c r="AEN286" s="59"/>
      <c r="AEO286" s="59"/>
      <c r="AEP286" s="59"/>
      <c r="AEQ286" s="59"/>
      <c r="AER286" s="59"/>
      <c r="AES286" s="59"/>
      <c r="AET286" s="59"/>
      <c r="AEU286" s="59"/>
      <c r="AEV286" s="59"/>
      <c r="AEW286" s="59"/>
      <c r="AEX286" s="59"/>
      <c r="AEY286" s="59"/>
      <c r="AEZ286" s="59"/>
      <c r="AFA286" s="59"/>
      <c r="AFB286" s="59"/>
      <c r="AFC286" s="59"/>
      <c r="AFD286" s="59"/>
      <c r="AFE286" s="59"/>
      <c r="AFF286" s="59"/>
      <c r="AFG286" s="59"/>
      <c r="AFH286" s="59"/>
      <c r="AFI286" s="59"/>
      <c r="AFJ286" s="59"/>
      <c r="AFK286" s="59"/>
      <c r="AFL286" s="59"/>
      <c r="AFM286" s="59"/>
      <c r="AFN286" s="59"/>
      <c r="AFO286" s="59"/>
      <c r="AFP286" s="59"/>
      <c r="AFQ286" s="59"/>
      <c r="AFR286" s="59"/>
      <c r="AFS286" s="59"/>
      <c r="AFT286" s="59"/>
      <c r="AFU286" s="59"/>
      <c r="AFV286" s="59"/>
      <c r="AFW286" s="59"/>
      <c r="AFX286" s="59"/>
      <c r="AFY286" s="59"/>
      <c r="AFZ286" s="59"/>
      <c r="AGA286" s="59"/>
      <c r="AGB286" s="59"/>
      <c r="AGC286" s="59"/>
      <c r="AGD286" s="59"/>
      <c r="AGE286" s="59"/>
      <c r="AGF286" s="59"/>
      <c r="AGG286" s="59"/>
      <c r="AGH286" s="59"/>
      <c r="AGI286" s="59"/>
      <c r="AGJ286" s="59"/>
      <c r="AGK286" s="59"/>
      <c r="AGL286" s="59"/>
      <c r="AGM286" s="59"/>
      <c r="AGN286" s="59"/>
      <c r="AGO286" s="59"/>
      <c r="AGP286" s="59"/>
      <c r="AGQ286" s="59"/>
      <c r="AGR286" s="59"/>
      <c r="AGS286" s="59"/>
      <c r="AGT286" s="59"/>
      <c r="AGU286" s="59"/>
      <c r="AGV286" s="59"/>
      <c r="AGW286" s="59"/>
      <c r="AGX286" s="59"/>
      <c r="AGY286" s="59"/>
      <c r="AGZ286" s="59"/>
      <c r="AHA286" s="59"/>
      <c r="AHB286" s="59"/>
      <c r="AHC286" s="59"/>
      <c r="AHD286" s="59"/>
      <c r="AHE286" s="59"/>
      <c r="AHF286" s="59"/>
      <c r="AHG286" s="59"/>
      <c r="AHH286" s="59"/>
      <c r="AHI286" s="59"/>
      <c r="AHJ286" s="59"/>
      <c r="AHK286" s="59"/>
      <c r="AHL286" s="59"/>
      <c r="AHM286" s="59"/>
      <c r="AHN286" s="59"/>
      <c r="AHO286" s="59"/>
      <c r="AHP286" s="59"/>
      <c r="AHQ286" s="59"/>
      <c r="AHR286" s="59"/>
      <c r="AHS286" s="59"/>
      <c r="AHT286" s="59"/>
      <c r="AHU286" s="59"/>
      <c r="AHV286" s="59"/>
      <c r="AHW286" s="59"/>
      <c r="AHX286" s="59"/>
      <c r="AHY286" s="59"/>
      <c r="AHZ286" s="59"/>
      <c r="AIA286" s="59"/>
      <c r="AIB286" s="59"/>
      <c r="AIC286" s="59"/>
      <c r="AID286" s="59"/>
      <c r="AIE286" s="59"/>
      <c r="AIF286" s="59"/>
      <c r="AIG286" s="59"/>
      <c r="AIH286" s="59"/>
      <c r="AII286" s="59"/>
      <c r="AIJ286" s="59"/>
      <c r="AIK286" s="59"/>
      <c r="AIL286" s="59"/>
      <c r="AIM286" s="59"/>
      <c r="AIN286" s="59"/>
      <c r="AIO286" s="59"/>
      <c r="AIP286" s="59"/>
      <c r="AIQ286" s="59"/>
      <c r="AIR286" s="59"/>
      <c r="AIS286" s="59"/>
      <c r="AIT286" s="59"/>
      <c r="AIU286" s="59"/>
      <c r="AIV286" s="59"/>
      <c r="AIW286" s="59"/>
      <c r="AIX286" s="59"/>
      <c r="AIY286" s="59"/>
      <c r="AIZ286" s="59"/>
      <c r="AJA286" s="59"/>
      <c r="AJB286" s="59"/>
      <c r="AJC286" s="59"/>
      <c r="AJD286" s="59"/>
      <c r="AJE286" s="59"/>
      <c r="AJF286" s="59"/>
      <c r="AJG286" s="59"/>
      <c r="AJH286" s="59"/>
      <c r="AJI286" s="59"/>
      <c r="AJJ286" s="59"/>
      <c r="AJK286" s="59"/>
      <c r="AJL286" s="59"/>
      <c r="AJM286" s="59"/>
      <c r="AJN286" s="59"/>
      <c r="AJO286" s="59"/>
      <c r="AJP286" s="59"/>
      <c r="AJQ286" s="59"/>
      <c r="AJR286" s="59"/>
      <c r="AJS286" s="59"/>
      <c r="AJT286" s="59"/>
      <c r="AJU286" s="59"/>
      <c r="AJV286" s="59"/>
      <c r="AJW286" s="59"/>
      <c r="AJX286" s="59"/>
      <c r="AJY286" s="59"/>
      <c r="AJZ286" s="59"/>
      <c r="AKA286" s="59"/>
      <c r="AKB286" s="59"/>
      <c r="AKC286" s="59"/>
      <c r="AKD286" s="59"/>
      <c r="AKE286" s="59"/>
      <c r="AKF286" s="59"/>
      <c r="AKG286" s="59"/>
      <c r="AKH286" s="59"/>
      <c r="AKI286" s="59"/>
      <c r="AKJ286" s="59"/>
      <c r="AKK286" s="59"/>
      <c r="AKL286" s="59"/>
      <c r="AKM286" s="59"/>
      <c r="AKN286" s="59"/>
      <c r="AKO286" s="59"/>
      <c r="AKP286" s="59"/>
      <c r="AKQ286" s="59"/>
      <c r="AKR286" s="59"/>
      <c r="AKS286" s="59"/>
      <c r="AKT286" s="59"/>
      <c r="AKU286" s="59"/>
      <c r="AKV286" s="59"/>
      <c r="AKW286" s="59"/>
      <c r="AKX286" s="59"/>
      <c r="AKY286" s="59"/>
      <c r="AKZ286" s="59"/>
      <c r="ALA286" s="59"/>
      <c r="ALB286" s="59"/>
      <c r="ALC286" s="59"/>
      <c r="ALD286" s="59"/>
      <c r="ALE286" s="59"/>
      <c r="ALF286" s="59"/>
      <c r="ALG286" s="59"/>
      <c r="ALH286" s="59"/>
      <c r="ALI286" s="59"/>
      <c r="ALJ286" s="59"/>
      <c r="ALK286" s="59"/>
      <c r="ALL286" s="59"/>
      <c r="ALM286" s="59"/>
      <c r="ALN286" s="59"/>
      <c r="ALO286" s="59"/>
      <c r="ALP286" s="59"/>
      <c r="ALQ286" s="59"/>
      <c r="ALR286" s="59"/>
      <c r="ALS286" s="59"/>
      <c r="ALT286" s="59"/>
      <c r="ALU286" s="59"/>
      <c r="ALV286" s="59"/>
      <c r="ALW286" s="59"/>
      <c r="ALX286" s="59"/>
      <c r="ALY286" s="59"/>
      <c r="ALZ286" s="59"/>
      <c r="AMA286" s="59"/>
      <c r="AMB286" s="59"/>
      <c r="AMC286" s="59"/>
      <c r="AMD286" s="59"/>
      <c r="AME286" s="59"/>
      <c r="AMF286" s="59"/>
      <c r="AMG286" s="59"/>
      <c r="AMH286" s="59"/>
      <c r="AMI286" s="59"/>
      <c r="AMJ286" s="59"/>
      <c r="AMK286" s="59"/>
      <c r="AML286" s="59"/>
      <c r="AMM286" s="59"/>
      <c r="AMN286" s="59"/>
      <c r="AMO286" s="59"/>
      <c r="AMP286" s="59"/>
      <c r="AMQ286" s="59"/>
      <c r="AMR286" s="59"/>
      <c r="AMS286" s="59"/>
      <c r="AMT286" s="59"/>
      <c r="AMU286" s="59"/>
      <c r="AMV286" s="59"/>
      <c r="AMW286" s="59"/>
      <c r="AMX286" s="59"/>
      <c r="AMY286" s="59"/>
      <c r="AMZ286" s="59"/>
      <c r="ANA286" s="59"/>
      <c r="ANB286" s="59"/>
      <c r="ANC286" s="59"/>
      <c r="AND286" s="59"/>
      <c r="ANE286" s="59"/>
      <c r="ANF286" s="59"/>
      <c r="ANG286" s="59"/>
      <c r="ANH286" s="59"/>
      <c r="ANI286" s="59"/>
      <c r="ANJ286" s="59"/>
      <c r="ANK286" s="59"/>
      <c r="ANL286" s="59"/>
      <c r="ANM286" s="59"/>
      <c r="ANN286" s="59"/>
      <c r="ANO286" s="59"/>
      <c r="ANP286" s="59"/>
      <c r="ANQ286" s="59"/>
      <c r="ANR286" s="59"/>
      <c r="ANS286" s="59"/>
      <c r="ANT286" s="59"/>
      <c r="ANU286" s="59"/>
      <c r="ANV286" s="59"/>
      <c r="ANW286" s="59"/>
      <c r="ANX286" s="59"/>
      <c r="ANY286" s="59"/>
      <c r="ANZ286" s="59"/>
      <c r="AOA286" s="59"/>
      <c r="AOB286" s="59"/>
      <c r="AOC286" s="59"/>
      <c r="AOD286" s="59"/>
      <c r="AOE286" s="59"/>
      <c r="AOF286" s="59"/>
      <c r="AOG286" s="59"/>
      <c r="AOH286" s="59"/>
      <c r="AOI286" s="59"/>
      <c r="AOJ286" s="59"/>
      <c r="AOK286" s="59"/>
      <c r="AOL286" s="59"/>
      <c r="AOM286" s="59"/>
      <c r="AON286" s="59"/>
      <c r="AOO286" s="59"/>
      <c r="AOP286" s="59"/>
      <c r="AOQ286" s="59"/>
      <c r="AOR286" s="59"/>
      <c r="AOS286" s="59"/>
      <c r="AOT286" s="59"/>
      <c r="AOU286" s="59"/>
      <c r="AOV286" s="59"/>
      <c r="AOW286" s="59"/>
      <c r="AOX286" s="59"/>
      <c r="AOY286" s="59"/>
      <c r="AOZ286" s="59"/>
      <c r="APA286" s="59"/>
      <c r="APB286" s="59"/>
      <c r="APC286" s="59"/>
      <c r="APD286" s="59"/>
      <c r="APE286" s="59"/>
      <c r="APF286" s="59"/>
      <c r="APG286" s="59"/>
      <c r="APH286" s="59"/>
      <c r="API286" s="59"/>
      <c r="APJ286" s="59"/>
      <c r="APK286" s="59"/>
      <c r="APL286" s="59"/>
      <c r="APM286" s="59"/>
      <c r="APN286" s="59"/>
      <c r="APO286" s="59"/>
      <c r="APP286" s="59"/>
      <c r="APQ286" s="59"/>
      <c r="APR286" s="59"/>
      <c r="APS286" s="59"/>
      <c r="APT286" s="59"/>
      <c r="APU286" s="59"/>
      <c r="APV286" s="59"/>
      <c r="APW286" s="59"/>
      <c r="APX286" s="59"/>
      <c r="APY286" s="59"/>
      <c r="APZ286" s="59"/>
      <c r="AQA286" s="59"/>
      <c r="AQB286" s="59"/>
      <c r="AQC286" s="59"/>
      <c r="AQD286" s="59"/>
      <c r="AQE286" s="59"/>
      <c r="AQF286" s="59"/>
      <c r="AQG286" s="59"/>
      <c r="AQH286" s="59"/>
      <c r="AQI286" s="59"/>
      <c r="AQJ286" s="59"/>
      <c r="AQK286" s="59"/>
      <c r="AQL286" s="59"/>
      <c r="AQM286" s="59"/>
      <c r="AQN286" s="59"/>
      <c r="AQO286" s="59"/>
      <c r="AQP286" s="59"/>
      <c r="AQQ286" s="59"/>
      <c r="AQR286" s="59"/>
      <c r="AQS286" s="59"/>
      <c r="AQT286" s="59"/>
      <c r="AQU286" s="59"/>
      <c r="AQV286" s="59"/>
      <c r="AQW286" s="59"/>
      <c r="AQX286" s="59"/>
      <c r="AQY286" s="59"/>
      <c r="AQZ286" s="59"/>
      <c r="ARA286" s="59"/>
      <c r="ARB286" s="59"/>
      <c r="ARC286" s="59"/>
      <c r="ARD286" s="59"/>
      <c r="ARE286" s="59"/>
      <c r="ARF286" s="59"/>
      <c r="ARG286" s="59"/>
      <c r="ARH286" s="59"/>
      <c r="ARI286" s="59"/>
      <c r="ARJ286" s="59"/>
      <c r="ARK286" s="59"/>
      <c r="ARL286" s="59"/>
      <c r="ARM286" s="59"/>
      <c r="ARN286" s="59"/>
      <c r="ARO286" s="59"/>
      <c r="ARP286" s="59"/>
      <c r="ARQ286" s="59"/>
      <c r="ARR286" s="59"/>
      <c r="ARS286" s="59"/>
      <c r="ART286" s="59"/>
      <c r="ARU286" s="59"/>
      <c r="ARV286" s="59"/>
      <c r="ARW286" s="59"/>
      <c r="ARX286" s="59"/>
      <c r="ARY286" s="59"/>
      <c r="ARZ286" s="59"/>
      <c r="ASA286" s="59"/>
      <c r="ASB286" s="59"/>
      <c r="ASC286" s="59"/>
      <c r="ASD286" s="59"/>
      <c r="ASE286" s="59"/>
      <c r="ASF286" s="59"/>
      <c r="ASG286" s="59"/>
      <c r="ASH286" s="59"/>
      <c r="ASI286" s="59"/>
      <c r="ASJ286" s="59"/>
      <c r="ASK286" s="59"/>
      <c r="ASL286" s="59"/>
      <c r="ASM286" s="59"/>
      <c r="ASN286" s="59"/>
      <c r="ASO286" s="59"/>
      <c r="ASP286" s="59"/>
      <c r="ASQ286" s="59"/>
      <c r="ASR286" s="59"/>
      <c r="ASS286" s="59"/>
      <c r="AST286" s="59"/>
      <c r="ASU286" s="59"/>
      <c r="ASV286" s="59"/>
      <c r="ASW286" s="59"/>
      <c r="ASX286" s="59"/>
      <c r="ASY286" s="59"/>
      <c r="ASZ286" s="59"/>
      <c r="ATA286" s="59"/>
      <c r="ATB286" s="59"/>
      <c r="ATC286" s="59"/>
      <c r="ATD286" s="59"/>
      <c r="ATE286" s="59"/>
      <c r="ATF286" s="59"/>
      <c r="ATG286" s="59"/>
      <c r="ATH286" s="59"/>
      <c r="ATI286" s="59"/>
      <c r="ATJ286" s="59"/>
      <c r="ATK286" s="59"/>
      <c r="ATL286" s="59"/>
      <c r="ATM286" s="59"/>
      <c r="ATN286" s="59"/>
      <c r="ATO286" s="59"/>
      <c r="ATP286" s="59"/>
      <c r="ATQ286" s="59"/>
      <c r="ATR286" s="59"/>
      <c r="ATS286" s="59"/>
      <c r="ATT286" s="59"/>
      <c r="ATU286" s="59"/>
      <c r="ATV286" s="59"/>
      <c r="ATW286" s="59"/>
      <c r="ATX286" s="59"/>
      <c r="ATY286" s="59"/>
      <c r="ATZ286" s="59"/>
      <c r="AUA286" s="59"/>
      <c r="AUB286" s="59"/>
      <c r="AUC286" s="59"/>
      <c r="AUD286" s="59"/>
      <c r="AUE286" s="59"/>
      <c r="AUF286" s="59"/>
      <c r="AUG286" s="59"/>
      <c r="AUH286" s="59"/>
      <c r="AUI286" s="59"/>
      <c r="AUJ286" s="59"/>
      <c r="AUK286" s="59"/>
      <c r="AUL286" s="59"/>
      <c r="AUM286" s="59"/>
      <c r="AUN286" s="59"/>
      <c r="AUO286" s="59"/>
      <c r="AUP286" s="59"/>
      <c r="AUQ286" s="59"/>
      <c r="AUR286" s="59"/>
      <c r="AUS286" s="59"/>
      <c r="AUT286" s="59"/>
      <c r="AUU286" s="59"/>
      <c r="AUV286" s="59"/>
      <c r="AUW286" s="59"/>
      <c r="AUX286" s="59"/>
      <c r="AUY286" s="59"/>
      <c r="AUZ286" s="59"/>
      <c r="AVA286" s="59"/>
      <c r="AVB286" s="59"/>
      <c r="AVC286" s="59"/>
      <c r="AVD286" s="59"/>
      <c r="AVE286" s="59"/>
      <c r="AVF286" s="59"/>
      <c r="AVG286" s="59"/>
      <c r="AVH286" s="59"/>
      <c r="AVI286" s="59"/>
      <c r="AVJ286" s="59"/>
      <c r="AVK286" s="59"/>
      <c r="AVL286" s="59"/>
      <c r="AVM286" s="59"/>
      <c r="AVN286" s="59"/>
      <c r="AVO286" s="59"/>
      <c r="AVP286" s="59"/>
      <c r="AVQ286" s="59"/>
      <c r="AVR286" s="59"/>
      <c r="AVS286" s="59"/>
      <c r="AVT286" s="59"/>
      <c r="AVU286" s="59"/>
      <c r="AVV286" s="59"/>
      <c r="AVW286" s="59"/>
      <c r="AVX286" s="59"/>
      <c r="AVY286" s="59"/>
      <c r="AVZ286" s="59"/>
      <c r="AWA286" s="59"/>
      <c r="AWB286" s="59"/>
      <c r="AWC286" s="59"/>
      <c r="AWD286" s="59"/>
      <c r="AWE286" s="59"/>
      <c r="AWF286" s="59"/>
      <c r="AWG286" s="59"/>
      <c r="AWH286" s="59"/>
      <c r="AWI286" s="59"/>
      <c r="AWJ286" s="59"/>
      <c r="AWK286" s="59"/>
      <c r="AWL286" s="59"/>
      <c r="AWM286" s="59"/>
      <c r="AWN286" s="59"/>
      <c r="AWO286" s="59"/>
      <c r="AWP286" s="59"/>
      <c r="AWQ286" s="59"/>
      <c r="AWR286" s="59"/>
      <c r="AWS286" s="59"/>
      <c r="AWT286" s="59"/>
      <c r="AWU286" s="59"/>
      <c r="AWV286" s="59"/>
      <c r="AWW286" s="59"/>
      <c r="AWX286" s="59"/>
      <c r="AWY286" s="59"/>
      <c r="AWZ286" s="59"/>
      <c r="AXA286" s="59"/>
      <c r="AXB286" s="59"/>
      <c r="AXC286" s="59"/>
      <c r="AXD286" s="59"/>
      <c r="AXE286" s="59"/>
      <c r="AXF286" s="59"/>
      <c r="AXG286" s="59"/>
      <c r="AXH286" s="59"/>
      <c r="AXI286" s="59"/>
      <c r="AXJ286" s="59"/>
      <c r="AXK286" s="59"/>
      <c r="AXL286" s="59"/>
      <c r="AXM286" s="59"/>
      <c r="AXN286" s="59"/>
      <c r="AXO286" s="59"/>
      <c r="AXP286" s="59"/>
      <c r="AXQ286" s="59"/>
      <c r="AXR286" s="59"/>
      <c r="AXS286" s="59"/>
      <c r="AXT286" s="59"/>
      <c r="AXU286" s="59"/>
      <c r="AXV286" s="59"/>
      <c r="AXW286" s="59"/>
      <c r="AXX286" s="59"/>
      <c r="AXY286" s="59"/>
      <c r="AXZ286" s="59"/>
      <c r="AYA286" s="59"/>
      <c r="AYB286" s="59"/>
      <c r="AYC286" s="59"/>
      <c r="AYD286" s="59"/>
      <c r="AYE286" s="59"/>
      <c r="AYF286" s="59"/>
      <c r="AYG286" s="59"/>
      <c r="AYH286" s="59"/>
      <c r="AYI286" s="59"/>
      <c r="AYJ286" s="59"/>
      <c r="AYK286" s="59"/>
      <c r="AYL286" s="59"/>
      <c r="AYM286" s="59"/>
      <c r="AYN286" s="59"/>
      <c r="AYO286" s="59"/>
      <c r="AYP286" s="59"/>
      <c r="AYQ286" s="59"/>
      <c r="AYR286" s="59"/>
      <c r="AYS286" s="59"/>
      <c r="AYT286" s="59"/>
      <c r="AYU286" s="59"/>
      <c r="AYV286" s="59"/>
      <c r="AYW286" s="59"/>
      <c r="AYX286" s="59"/>
      <c r="AYY286" s="59"/>
      <c r="AYZ286" s="59"/>
      <c r="AZA286" s="59"/>
      <c r="AZB286" s="59"/>
      <c r="AZC286" s="59"/>
      <c r="AZD286" s="59"/>
      <c r="AZE286" s="59"/>
      <c r="AZF286" s="59"/>
      <c r="AZG286" s="59"/>
      <c r="AZH286" s="59"/>
      <c r="AZI286" s="59"/>
      <c r="AZJ286" s="59"/>
      <c r="AZK286" s="59"/>
      <c r="AZL286" s="59"/>
      <c r="AZM286" s="59"/>
      <c r="AZN286" s="59"/>
      <c r="AZO286" s="59"/>
      <c r="AZP286" s="59"/>
      <c r="AZQ286" s="59"/>
      <c r="AZR286" s="59"/>
      <c r="AZS286" s="59"/>
      <c r="AZT286" s="59"/>
      <c r="AZU286" s="59"/>
      <c r="AZV286" s="59"/>
      <c r="AZW286" s="59"/>
      <c r="AZX286" s="59"/>
      <c r="AZY286" s="59"/>
      <c r="AZZ286" s="59"/>
      <c r="BAA286" s="59"/>
      <c r="BAB286" s="59"/>
      <c r="BAC286" s="59"/>
      <c r="BAD286" s="59"/>
      <c r="BAE286" s="59"/>
      <c r="BAF286" s="59"/>
      <c r="BAG286" s="59"/>
      <c r="BAH286" s="59"/>
      <c r="BAI286" s="59"/>
      <c r="BAJ286" s="59"/>
      <c r="BAK286" s="59"/>
      <c r="BAL286" s="59"/>
      <c r="BAM286" s="59"/>
      <c r="BAN286" s="59"/>
      <c r="BAO286" s="59"/>
      <c r="BAP286" s="59"/>
      <c r="BAQ286" s="59"/>
      <c r="BAR286" s="59"/>
      <c r="BAS286" s="59"/>
      <c r="BAT286" s="59"/>
      <c r="BAU286" s="59"/>
      <c r="BAV286" s="59"/>
      <c r="BAW286" s="59"/>
      <c r="BAX286" s="59"/>
      <c r="BAY286" s="59"/>
      <c r="BAZ286" s="59"/>
      <c r="BBA286" s="59"/>
      <c r="BBB286" s="59"/>
      <c r="BBC286" s="59"/>
      <c r="BBD286" s="59"/>
      <c r="BBE286" s="59"/>
      <c r="BBF286" s="59"/>
      <c r="BBG286" s="59"/>
      <c r="BBH286" s="59"/>
      <c r="BBI286" s="59"/>
      <c r="BBJ286" s="59"/>
      <c r="BBK286" s="59"/>
      <c r="BBL286" s="59"/>
      <c r="BBM286" s="59"/>
      <c r="BBN286" s="59"/>
      <c r="BBO286" s="59"/>
      <c r="BBP286" s="59"/>
      <c r="BBQ286" s="59"/>
      <c r="BBR286" s="59"/>
      <c r="BBS286" s="59"/>
      <c r="BBT286" s="59"/>
      <c r="BBU286" s="59"/>
      <c r="BBV286" s="59"/>
      <c r="BBW286" s="59"/>
      <c r="BBX286" s="59"/>
      <c r="BBY286" s="59"/>
      <c r="BBZ286" s="59"/>
      <c r="BCA286" s="59"/>
      <c r="BCB286" s="59"/>
      <c r="BCC286" s="59"/>
      <c r="BCD286" s="59"/>
      <c r="BCE286" s="59"/>
      <c r="BCF286" s="59"/>
      <c r="BCG286" s="59"/>
      <c r="BCH286" s="59"/>
      <c r="BCI286" s="59"/>
      <c r="BCJ286" s="59"/>
      <c r="BCK286" s="59"/>
      <c r="BCL286" s="59"/>
      <c r="BCM286" s="59"/>
      <c r="BCN286" s="59"/>
      <c r="BCO286" s="59"/>
      <c r="BCP286" s="59"/>
      <c r="BCQ286" s="59"/>
      <c r="BCR286" s="59"/>
      <c r="BCS286" s="59"/>
      <c r="BCT286" s="59"/>
      <c r="BCU286" s="59"/>
      <c r="BCV286" s="59"/>
      <c r="BCW286" s="59"/>
      <c r="BCX286" s="59"/>
      <c r="BCY286" s="59"/>
      <c r="BCZ286" s="59"/>
      <c r="BDA286" s="59"/>
      <c r="BDB286" s="59"/>
      <c r="BDC286" s="59"/>
      <c r="BDD286" s="59"/>
      <c r="BDE286" s="59"/>
      <c r="BDF286" s="59"/>
      <c r="BDG286" s="59"/>
      <c r="BDH286" s="59"/>
      <c r="BDI286" s="59"/>
      <c r="BDJ286" s="59"/>
      <c r="BDK286" s="59"/>
      <c r="BDL286" s="59"/>
      <c r="BDM286" s="59"/>
      <c r="BDN286" s="59"/>
      <c r="BDO286" s="59"/>
      <c r="BDP286" s="59"/>
      <c r="BDQ286" s="59"/>
      <c r="BDR286" s="59"/>
      <c r="BDS286" s="59"/>
      <c r="BDT286" s="59"/>
      <c r="BDU286" s="59"/>
      <c r="BDV286" s="59"/>
      <c r="BDW286" s="59"/>
      <c r="BDX286" s="59"/>
      <c r="BDY286" s="59"/>
      <c r="BDZ286" s="59"/>
      <c r="BEA286" s="59"/>
      <c r="BEB286" s="59"/>
      <c r="BEC286" s="59"/>
      <c r="BED286" s="59"/>
      <c r="BEE286" s="59"/>
      <c r="BEF286" s="59"/>
      <c r="BEG286" s="59"/>
      <c r="BEH286" s="59"/>
      <c r="BEI286" s="59"/>
      <c r="BEJ286" s="59"/>
      <c r="BEK286" s="59"/>
      <c r="BEL286" s="59"/>
      <c r="BEM286" s="59"/>
      <c r="BEN286" s="59"/>
      <c r="BEO286" s="59"/>
      <c r="BEP286" s="59"/>
      <c r="BEQ286" s="59"/>
      <c r="BER286" s="59"/>
      <c r="BES286" s="59"/>
      <c r="BET286" s="59"/>
      <c r="BEU286" s="59"/>
      <c r="BEV286" s="59"/>
      <c r="BEW286" s="59"/>
      <c r="BEX286" s="59"/>
      <c r="BEY286" s="59"/>
      <c r="BEZ286" s="59"/>
      <c r="BFA286" s="59"/>
      <c r="BFB286" s="59"/>
      <c r="BFC286" s="59"/>
      <c r="BFD286" s="59"/>
      <c r="BFE286" s="59"/>
      <c r="BFF286" s="59"/>
      <c r="BFG286" s="59"/>
      <c r="BFH286" s="59"/>
      <c r="BFI286" s="59"/>
      <c r="BFJ286" s="59"/>
      <c r="BFK286" s="59"/>
      <c r="BFL286" s="59"/>
      <c r="BFM286" s="59"/>
      <c r="BFN286" s="59"/>
      <c r="BFO286" s="59"/>
      <c r="BFP286" s="59"/>
      <c r="BFQ286" s="59"/>
      <c r="BFR286" s="59"/>
      <c r="BFS286" s="59"/>
      <c r="BFT286" s="59"/>
      <c r="BFU286" s="59"/>
      <c r="BFV286" s="59"/>
      <c r="BFW286" s="59"/>
      <c r="BFX286" s="59"/>
      <c r="BFY286" s="59"/>
      <c r="BFZ286" s="59"/>
      <c r="BGA286" s="59"/>
      <c r="BGB286" s="59"/>
      <c r="BGC286" s="59"/>
      <c r="BGD286" s="59"/>
      <c r="BGE286" s="59"/>
      <c r="BGF286" s="59"/>
      <c r="BGG286" s="59"/>
      <c r="BGH286" s="59"/>
      <c r="BGI286" s="59"/>
      <c r="BGJ286" s="59"/>
      <c r="BGK286" s="59"/>
      <c r="BGL286" s="59"/>
      <c r="BGM286" s="59"/>
      <c r="BGN286" s="59"/>
      <c r="BGO286" s="59"/>
      <c r="BGP286" s="59"/>
      <c r="BGQ286" s="59"/>
      <c r="BGR286" s="59"/>
      <c r="BGS286" s="59"/>
      <c r="BGT286" s="59"/>
      <c r="BGU286" s="59"/>
      <c r="BGV286" s="59"/>
      <c r="BGW286" s="59"/>
      <c r="BGX286" s="59"/>
      <c r="BGY286" s="59"/>
      <c r="BGZ286" s="59"/>
      <c r="BHA286" s="59"/>
      <c r="BHB286" s="59"/>
      <c r="BHC286" s="59"/>
      <c r="BHD286" s="59"/>
      <c r="BHE286" s="59"/>
      <c r="BHF286" s="59"/>
      <c r="BHG286" s="59"/>
      <c r="BHH286" s="59"/>
      <c r="BHI286" s="59"/>
      <c r="BHJ286" s="59"/>
      <c r="BHK286" s="59"/>
      <c r="BHL286" s="59"/>
      <c r="BHM286" s="59"/>
      <c r="BHN286" s="59"/>
      <c r="BHO286" s="59"/>
      <c r="BHP286" s="59"/>
      <c r="BHQ286" s="59"/>
      <c r="BHR286" s="59"/>
      <c r="BHS286" s="59"/>
      <c r="BHT286" s="59"/>
      <c r="BHU286" s="59"/>
      <c r="BHV286" s="59"/>
      <c r="BHW286" s="59"/>
      <c r="BHX286" s="59"/>
      <c r="BHY286" s="59"/>
      <c r="BHZ286" s="59"/>
      <c r="BIA286" s="59"/>
      <c r="BIB286" s="59"/>
      <c r="BIC286" s="59"/>
      <c r="BID286" s="59"/>
      <c r="BIE286" s="59"/>
      <c r="BIF286" s="59"/>
      <c r="BIG286" s="59"/>
      <c r="BIH286" s="59"/>
      <c r="BII286" s="59"/>
      <c r="BIJ286" s="59"/>
      <c r="BIK286" s="59"/>
      <c r="BIL286" s="59"/>
      <c r="BIM286" s="59"/>
      <c r="BIN286" s="59"/>
      <c r="BIO286" s="59"/>
      <c r="BIP286" s="59"/>
      <c r="BIQ286" s="59"/>
      <c r="BIR286" s="59"/>
      <c r="BIS286" s="59"/>
      <c r="BIT286" s="59"/>
      <c r="BIU286" s="59"/>
      <c r="BIV286" s="59"/>
      <c r="BIW286" s="59"/>
      <c r="BIX286" s="59"/>
      <c r="BIY286" s="59"/>
      <c r="BIZ286" s="59"/>
      <c r="BJA286" s="59"/>
      <c r="BJB286" s="59"/>
      <c r="BJC286" s="59"/>
      <c r="BJD286" s="59"/>
      <c r="BJE286" s="59"/>
      <c r="BJF286" s="59"/>
      <c r="BJG286" s="59"/>
      <c r="BJH286" s="59"/>
      <c r="BJI286" s="59"/>
      <c r="BJJ286" s="59"/>
      <c r="BJK286" s="59"/>
      <c r="BJL286" s="59"/>
      <c r="BJM286" s="59"/>
      <c r="BJN286" s="59"/>
      <c r="BJO286" s="59"/>
      <c r="BJP286" s="59"/>
      <c r="BJQ286" s="59"/>
      <c r="BJR286" s="59"/>
      <c r="BJS286" s="59"/>
      <c r="BJT286" s="59"/>
      <c r="BJU286" s="59"/>
      <c r="BJV286" s="59"/>
      <c r="BJW286" s="59"/>
      <c r="BJX286" s="59"/>
      <c r="BJY286" s="59"/>
      <c r="BJZ286" s="59"/>
      <c r="BKA286" s="59"/>
      <c r="BKB286" s="59"/>
      <c r="BKC286" s="59"/>
      <c r="BKD286" s="59"/>
      <c r="BKE286" s="59"/>
      <c r="BKF286" s="59"/>
      <c r="BKG286" s="59"/>
      <c r="BKH286" s="59"/>
      <c r="BKI286" s="59"/>
      <c r="BKJ286" s="59"/>
      <c r="BKK286" s="59"/>
      <c r="BKL286" s="59"/>
      <c r="BKM286" s="59"/>
      <c r="BKN286" s="59"/>
      <c r="BKO286" s="59"/>
      <c r="BKP286" s="59"/>
      <c r="BKQ286" s="59"/>
      <c r="BKR286" s="59"/>
      <c r="BKS286" s="59"/>
      <c r="BKT286" s="59"/>
      <c r="BKU286" s="59"/>
      <c r="BKV286" s="59"/>
      <c r="BKW286" s="59"/>
      <c r="BKX286" s="59"/>
      <c r="BKY286" s="59"/>
      <c r="BKZ286" s="59"/>
      <c r="BLA286" s="59"/>
      <c r="BLB286" s="59"/>
      <c r="BLC286" s="59"/>
      <c r="BLD286" s="59"/>
      <c r="BLE286" s="59"/>
      <c r="BLF286" s="59"/>
      <c r="BLG286" s="59"/>
      <c r="BLH286" s="59"/>
      <c r="BLI286" s="59"/>
      <c r="BLJ286" s="59"/>
      <c r="BLK286" s="59"/>
      <c r="BLL286" s="59"/>
      <c r="BLM286" s="59"/>
      <c r="BLN286" s="59"/>
      <c r="BLO286" s="59"/>
      <c r="BLP286" s="59"/>
      <c r="BLQ286" s="59"/>
      <c r="BLR286" s="59"/>
      <c r="BLS286" s="59"/>
      <c r="BLT286" s="59"/>
      <c r="BLU286" s="59"/>
      <c r="BLV286" s="59"/>
      <c r="BLW286" s="59"/>
      <c r="BLX286" s="59"/>
      <c r="BLY286" s="59"/>
      <c r="BLZ286" s="59"/>
      <c r="BMA286" s="59"/>
      <c r="BMB286" s="59"/>
      <c r="BMC286" s="59"/>
      <c r="BMD286" s="59"/>
      <c r="BME286" s="59"/>
      <c r="BMF286" s="59"/>
      <c r="BMG286" s="59"/>
      <c r="BMH286" s="59"/>
      <c r="BMI286" s="59"/>
      <c r="BMJ286" s="59"/>
      <c r="BMK286" s="59"/>
      <c r="BML286" s="59"/>
      <c r="BMM286" s="59"/>
      <c r="BMN286" s="59"/>
      <c r="BMO286" s="59"/>
      <c r="BMP286" s="59"/>
      <c r="BMQ286" s="59"/>
      <c r="BMR286" s="59"/>
      <c r="BMS286" s="59"/>
      <c r="BMT286" s="59"/>
      <c r="BMU286" s="59"/>
      <c r="BMV286" s="59"/>
      <c r="BMW286" s="59"/>
      <c r="BMX286" s="59"/>
      <c r="BMY286" s="59"/>
      <c r="BMZ286" s="59"/>
      <c r="BNA286" s="59"/>
      <c r="BNB286" s="59"/>
      <c r="BNC286" s="59"/>
      <c r="BND286" s="59"/>
      <c r="BNE286" s="59"/>
      <c r="BNF286" s="59"/>
      <c r="BNG286" s="59"/>
      <c r="BNH286" s="59"/>
      <c r="BNI286" s="59"/>
      <c r="BNJ286" s="59"/>
      <c r="BNK286" s="59"/>
      <c r="BNL286" s="59"/>
      <c r="BNM286" s="59"/>
      <c r="BNN286" s="59"/>
      <c r="BNO286" s="59"/>
      <c r="BNP286" s="59"/>
      <c r="BNQ286" s="59"/>
      <c r="BNR286" s="59"/>
      <c r="BNS286" s="59"/>
      <c r="BNT286" s="59"/>
      <c r="BNU286" s="59"/>
      <c r="BNV286" s="59"/>
      <c r="BNW286" s="59"/>
      <c r="BNX286" s="59"/>
      <c r="BNY286" s="59"/>
      <c r="BNZ286" s="59"/>
      <c r="BOA286" s="59"/>
      <c r="BOB286" s="59"/>
      <c r="BOC286" s="59"/>
      <c r="BOD286" s="59"/>
      <c r="BOE286" s="59"/>
      <c r="BOF286" s="59"/>
      <c r="BOG286" s="59"/>
      <c r="BOH286" s="59"/>
      <c r="BOI286" s="59"/>
      <c r="BOJ286" s="59"/>
      <c r="BOK286" s="59"/>
      <c r="BOL286" s="59"/>
      <c r="BOM286" s="59"/>
      <c r="BON286" s="59"/>
      <c r="BOO286" s="59"/>
      <c r="BOP286" s="59"/>
      <c r="BOQ286" s="59"/>
      <c r="BOR286" s="59"/>
      <c r="BOS286" s="59"/>
      <c r="BOT286" s="59"/>
      <c r="BOU286" s="59"/>
      <c r="BOV286" s="59"/>
      <c r="BOW286" s="59"/>
      <c r="BOX286" s="59"/>
      <c r="BOY286" s="59"/>
      <c r="BOZ286" s="59"/>
      <c r="BPA286" s="59"/>
      <c r="BPB286" s="59"/>
      <c r="BPC286" s="59"/>
      <c r="BPD286" s="59"/>
      <c r="BPE286" s="59"/>
      <c r="BPF286" s="59"/>
      <c r="BPG286" s="59"/>
      <c r="BPH286" s="59"/>
      <c r="BPI286" s="59"/>
      <c r="BPJ286" s="59"/>
      <c r="BPK286" s="59"/>
      <c r="BPL286" s="59"/>
      <c r="BPM286" s="59"/>
      <c r="BPN286" s="59"/>
      <c r="BPO286" s="59"/>
      <c r="BPP286" s="59"/>
      <c r="BPQ286" s="59"/>
      <c r="BPR286" s="59"/>
      <c r="BPS286" s="59"/>
      <c r="BPT286" s="59"/>
      <c r="BPU286" s="59"/>
      <c r="BPV286" s="59"/>
      <c r="BPW286" s="59"/>
      <c r="BPX286" s="59"/>
      <c r="BPY286" s="59"/>
      <c r="BPZ286" s="59"/>
      <c r="BQA286" s="59"/>
      <c r="BQB286" s="59"/>
      <c r="BQC286" s="59"/>
      <c r="BQD286" s="59"/>
      <c r="BQE286" s="59"/>
      <c r="BQF286" s="59"/>
      <c r="BQG286" s="59"/>
      <c r="BQH286" s="59"/>
      <c r="BQI286" s="59"/>
      <c r="BQJ286" s="59"/>
      <c r="BQK286" s="59"/>
      <c r="BQL286" s="59"/>
      <c r="BQM286" s="59"/>
      <c r="BQN286" s="59"/>
      <c r="BQO286" s="59"/>
      <c r="BQP286" s="59"/>
      <c r="BQQ286" s="59"/>
      <c r="BQR286" s="59"/>
      <c r="BQS286" s="59"/>
      <c r="BQT286" s="59"/>
      <c r="BQU286" s="59"/>
      <c r="BQV286" s="59"/>
      <c r="BQW286" s="59"/>
      <c r="BQX286" s="59"/>
      <c r="BQY286" s="59"/>
      <c r="BQZ286" s="59"/>
      <c r="BRA286" s="59"/>
      <c r="BRB286" s="59"/>
      <c r="BRC286" s="59"/>
      <c r="BRD286" s="59"/>
      <c r="BRE286" s="59"/>
      <c r="BRF286" s="59"/>
      <c r="BRG286" s="59"/>
      <c r="BRH286" s="59"/>
      <c r="BRI286" s="59"/>
      <c r="BRJ286" s="59"/>
      <c r="BRK286" s="59"/>
      <c r="BRL286" s="59"/>
      <c r="BRM286" s="59"/>
      <c r="BRN286" s="59"/>
      <c r="BRO286" s="59"/>
      <c r="BRP286" s="59"/>
      <c r="BRQ286" s="59"/>
      <c r="BRR286" s="59"/>
      <c r="BRS286" s="59"/>
      <c r="BRT286" s="59"/>
      <c r="BRU286" s="59"/>
      <c r="BRV286" s="59"/>
      <c r="BRW286" s="59"/>
      <c r="BRX286" s="59"/>
      <c r="BRY286" s="59"/>
      <c r="BRZ286" s="59"/>
      <c r="BSA286" s="59"/>
      <c r="BSB286" s="59"/>
      <c r="BSC286" s="59"/>
      <c r="BSD286" s="59"/>
      <c r="BSE286" s="59"/>
      <c r="BSF286" s="59"/>
      <c r="BSG286" s="59"/>
      <c r="BSH286" s="59"/>
      <c r="BSI286" s="59"/>
      <c r="BSJ286" s="59"/>
      <c r="BSK286" s="59"/>
      <c r="BSL286" s="59"/>
      <c r="BSM286" s="59"/>
      <c r="BSN286" s="59"/>
      <c r="BSO286" s="59"/>
      <c r="BSP286" s="59"/>
      <c r="BSQ286" s="59"/>
      <c r="BSR286" s="59"/>
      <c r="BSS286" s="59"/>
      <c r="BST286" s="59"/>
      <c r="BSU286" s="59"/>
      <c r="BSV286" s="59"/>
      <c r="BSW286" s="59"/>
      <c r="BSX286" s="59"/>
      <c r="BSY286" s="59"/>
      <c r="BSZ286" s="59"/>
      <c r="BTA286" s="59"/>
      <c r="BTB286" s="59"/>
      <c r="BTC286" s="59"/>
      <c r="BTD286" s="59"/>
      <c r="BTE286" s="59"/>
      <c r="BTF286" s="59"/>
      <c r="BTG286" s="59"/>
      <c r="BTH286" s="59"/>
      <c r="BTI286" s="59"/>
      <c r="BTJ286" s="59"/>
      <c r="BTK286" s="59"/>
      <c r="BTL286" s="59"/>
      <c r="BTM286" s="59"/>
      <c r="BTN286" s="59"/>
      <c r="BTO286" s="59"/>
      <c r="BTP286" s="59"/>
      <c r="BTQ286" s="59"/>
      <c r="BTR286" s="59"/>
      <c r="BTS286" s="59"/>
      <c r="BTT286" s="59"/>
      <c r="BTU286" s="59"/>
      <c r="BTV286" s="59"/>
      <c r="BTW286" s="59"/>
      <c r="BTX286" s="59"/>
      <c r="BTY286" s="59"/>
      <c r="BTZ286" s="59"/>
      <c r="BUA286" s="59"/>
      <c r="BUB286" s="59"/>
      <c r="BUC286" s="59"/>
      <c r="BUD286" s="59"/>
      <c r="BUE286" s="59"/>
      <c r="BUF286" s="59"/>
      <c r="BUG286" s="59"/>
      <c r="BUH286" s="59"/>
      <c r="BUI286" s="59"/>
      <c r="BUJ286" s="59"/>
      <c r="BUK286" s="59"/>
      <c r="BUL286" s="59"/>
      <c r="BUM286" s="59"/>
      <c r="BUN286" s="59"/>
      <c r="BUO286" s="59"/>
      <c r="BUP286" s="59"/>
      <c r="BUQ286" s="59"/>
      <c r="BUR286" s="59"/>
      <c r="BUS286" s="59"/>
      <c r="BUT286" s="59"/>
      <c r="BUU286" s="59"/>
      <c r="BUV286" s="59"/>
      <c r="BUW286" s="59"/>
      <c r="BUX286" s="59"/>
      <c r="BUY286" s="59"/>
      <c r="BUZ286" s="59"/>
      <c r="BVA286" s="59"/>
      <c r="BVB286" s="59"/>
      <c r="BVC286" s="59"/>
      <c r="BVD286" s="59"/>
      <c r="BVE286" s="59"/>
      <c r="BVF286" s="59"/>
      <c r="BVG286" s="59"/>
      <c r="BVH286" s="59"/>
      <c r="BVI286" s="59"/>
      <c r="BVJ286" s="59"/>
      <c r="BVK286" s="59"/>
      <c r="BVL286" s="59"/>
      <c r="BVM286" s="59"/>
      <c r="BVN286" s="59"/>
      <c r="BVO286" s="59"/>
      <c r="BVP286" s="59"/>
      <c r="BVQ286" s="59"/>
      <c r="BVR286" s="59"/>
      <c r="BVS286" s="59"/>
      <c r="BVT286" s="59"/>
      <c r="BVU286" s="59"/>
      <c r="BVV286" s="59"/>
      <c r="BVW286" s="59"/>
      <c r="BVX286" s="59"/>
      <c r="BVY286" s="59"/>
      <c r="BVZ286" s="59"/>
      <c r="BWA286" s="59"/>
      <c r="BWB286" s="59"/>
      <c r="BWC286" s="59"/>
      <c r="BWD286" s="59"/>
      <c r="BWE286" s="59"/>
      <c r="BWF286" s="59"/>
      <c r="BWG286" s="59"/>
      <c r="BWH286" s="59"/>
      <c r="BWI286" s="59"/>
      <c r="BWJ286" s="59"/>
      <c r="BWK286" s="59"/>
      <c r="BWL286" s="59"/>
      <c r="BWM286" s="59"/>
      <c r="BWN286" s="59"/>
      <c r="BWO286" s="59"/>
      <c r="BWP286" s="59"/>
      <c r="BWQ286" s="59"/>
      <c r="BWR286" s="59"/>
      <c r="BWS286" s="59"/>
      <c r="BWT286" s="59"/>
      <c r="BWU286" s="59"/>
      <c r="BWV286" s="59"/>
      <c r="BWW286" s="59"/>
      <c r="BWX286" s="59"/>
      <c r="BWY286" s="59"/>
      <c r="BWZ286" s="59"/>
      <c r="BXA286" s="59"/>
      <c r="BXB286" s="59"/>
      <c r="BXC286" s="59"/>
      <c r="BXD286" s="59"/>
      <c r="BXE286" s="59"/>
      <c r="BXF286" s="59"/>
      <c r="BXG286" s="59"/>
      <c r="BXH286" s="59"/>
      <c r="BXI286" s="59"/>
      <c r="BXJ286" s="59"/>
      <c r="BXK286" s="59"/>
      <c r="BXL286" s="59"/>
      <c r="BXM286" s="59"/>
      <c r="BXN286" s="59"/>
      <c r="BXO286" s="59"/>
      <c r="BXP286" s="59"/>
      <c r="BXQ286" s="59"/>
      <c r="BXR286" s="59"/>
      <c r="BXS286" s="59"/>
      <c r="BXT286" s="59"/>
      <c r="BXU286" s="59"/>
      <c r="BXV286" s="59"/>
      <c r="BXW286" s="59"/>
      <c r="BXX286" s="59"/>
      <c r="BXY286" s="59"/>
      <c r="BXZ286" s="59"/>
      <c r="BYA286" s="59"/>
      <c r="BYB286" s="59"/>
      <c r="BYC286" s="59"/>
      <c r="BYD286" s="59"/>
      <c r="BYE286" s="59"/>
      <c r="BYF286" s="59"/>
      <c r="BYG286" s="59"/>
      <c r="BYH286" s="59"/>
      <c r="BYI286" s="59"/>
      <c r="BYJ286" s="59"/>
      <c r="BYK286" s="59"/>
      <c r="BYL286" s="59"/>
      <c r="BYM286" s="59"/>
      <c r="BYN286" s="59"/>
      <c r="BYO286" s="59"/>
      <c r="BYP286" s="59"/>
      <c r="BYQ286" s="59"/>
      <c r="BYR286" s="59"/>
      <c r="BYS286" s="59"/>
      <c r="BYT286" s="59"/>
      <c r="BYU286" s="59"/>
      <c r="BYV286" s="59"/>
      <c r="BYW286" s="59"/>
      <c r="BYX286" s="59"/>
      <c r="BYY286" s="59"/>
      <c r="BYZ286" s="59"/>
      <c r="BZA286" s="59"/>
      <c r="BZB286" s="59"/>
      <c r="BZC286" s="59"/>
      <c r="BZD286" s="59"/>
      <c r="BZE286" s="59"/>
      <c r="BZF286" s="59"/>
      <c r="BZG286" s="59"/>
      <c r="BZH286" s="59"/>
      <c r="BZI286" s="59"/>
      <c r="BZJ286" s="59"/>
      <c r="BZK286" s="59"/>
      <c r="BZL286" s="59"/>
      <c r="BZM286" s="59"/>
      <c r="BZN286" s="59"/>
      <c r="BZO286" s="59"/>
      <c r="BZP286" s="59"/>
      <c r="BZQ286" s="59"/>
      <c r="BZR286" s="59"/>
      <c r="BZS286" s="59"/>
      <c r="BZT286" s="59"/>
      <c r="BZU286" s="59"/>
      <c r="BZV286" s="59"/>
      <c r="BZW286" s="59"/>
      <c r="BZX286" s="59"/>
      <c r="BZY286" s="59"/>
      <c r="BZZ286" s="59"/>
      <c r="CAA286" s="59"/>
      <c r="CAB286" s="59"/>
      <c r="CAC286" s="59"/>
      <c r="CAD286" s="59"/>
      <c r="CAE286" s="59"/>
      <c r="CAF286" s="59"/>
      <c r="CAG286" s="59"/>
      <c r="CAH286" s="59"/>
      <c r="CAI286" s="59"/>
      <c r="CAJ286" s="59"/>
      <c r="CAK286" s="59"/>
      <c r="CAL286" s="59"/>
      <c r="CAM286" s="59"/>
      <c r="CAN286" s="59"/>
      <c r="CAO286" s="59"/>
      <c r="CAP286" s="59"/>
      <c r="CAQ286" s="59"/>
      <c r="CAR286" s="59"/>
      <c r="CAS286" s="59"/>
      <c r="CAT286" s="59"/>
      <c r="CAU286" s="59"/>
      <c r="CAV286" s="59"/>
      <c r="CAW286" s="59"/>
      <c r="CAX286" s="59"/>
      <c r="CAY286" s="59"/>
      <c r="CAZ286" s="59"/>
      <c r="CBA286" s="59"/>
      <c r="CBB286" s="59"/>
      <c r="CBC286" s="59"/>
      <c r="CBD286" s="59"/>
      <c r="CBE286" s="59"/>
      <c r="CBF286" s="59"/>
      <c r="CBG286" s="59"/>
      <c r="CBH286" s="59"/>
      <c r="CBI286" s="59"/>
      <c r="CBJ286" s="59"/>
      <c r="CBK286" s="59"/>
      <c r="CBL286" s="59"/>
      <c r="CBM286" s="59"/>
      <c r="CBN286" s="59"/>
      <c r="CBO286" s="59"/>
      <c r="CBP286" s="59"/>
      <c r="CBQ286" s="59"/>
      <c r="CBR286" s="59"/>
      <c r="CBS286" s="59"/>
      <c r="CBT286" s="59"/>
      <c r="CBU286" s="59"/>
      <c r="CBV286" s="59"/>
      <c r="CBW286" s="59"/>
      <c r="CBX286" s="59"/>
      <c r="CBY286" s="59"/>
      <c r="CBZ286" s="59"/>
      <c r="CCA286" s="59"/>
      <c r="CCB286" s="59"/>
      <c r="CCC286" s="59"/>
      <c r="CCD286" s="59"/>
      <c r="CCE286" s="59"/>
      <c r="CCF286" s="59"/>
      <c r="CCG286" s="59"/>
      <c r="CCH286" s="59"/>
      <c r="CCI286" s="59"/>
      <c r="CCJ286" s="59"/>
      <c r="CCK286" s="59"/>
      <c r="CCL286" s="59"/>
      <c r="CCM286" s="59"/>
      <c r="CCN286" s="59"/>
      <c r="CCO286" s="59"/>
      <c r="CCP286" s="59"/>
      <c r="CCQ286" s="59"/>
      <c r="CCR286" s="59"/>
      <c r="CCS286" s="59"/>
      <c r="CCT286" s="59"/>
      <c r="CCU286" s="59"/>
      <c r="CCV286" s="59"/>
      <c r="CCW286" s="59"/>
      <c r="CCX286" s="59"/>
      <c r="CCY286" s="59"/>
      <c r="CCZ286" s="59"/>
      <c r="CDA286" s="59"/>
      <c r="CDB286" s="59"/>
      <c r="CDC286" s="59"/>
      <c r="CDD286" s="59"/>
      <c r="CDE286" s="59"/>
      <c r="CDF286" s="59"/>
      <c r="CDG286" s="59"/>
      <c r="CDH286" s="59"/>
      <c r="CDI286" s="59"/>
      <c r="CDJ286" s="59"/>
      <c r="CDK286" s="59"/>
      <c r="CDL286" s="59"/>
      <c r="CDM286" s="59"/>
      <c r="CDN286" s="59"/>
      <c r="CDO286" s="59"/>
      <c r="CDP286" s="59"/>
      <c r="CDQ286" s="59"/>
      <c r="CDR286" s="59"/>
      <c r="CDS286" s="59"/>
      <c r="CDT286" s="59"/>
      <c r="CDU286" s="59"/>
      <c r="CDV286" s="59"/>
      <c r="CDW286" s="59"/>
      <c r="CDX286" s="59"/>
      <c r="CDY286" s="59"/>
      <c r="CDZ286" s="59"/>
      <c r="CEA286" s="59"/>
      <c r="CEB286" s="59"/>
      <c r="CEC286" s="59"/>
      <c r="CED286" s="59"/>
      <c r="CEE286" s="59"/>
      <c r="CEF286" s="59"/>
      <c r="CEG286" s="59"/>
      <c r="CEH286" s="59"/>
      <c r="CEI286" s="59"/>
      <c r="CEJ286" s="59"/>
      <c r="CEK286" s="59"/>
      <c r="CEL286" s="59"/>
      <c r="CEM286" s="59"/>
      <c r="CEN286" s="59"/>
      <c r="CEO286" s="59"/>
      <c r="CEP286" s="59"/>
      <c r="CEQ286" s="59"/>
      <c r="CER286" s="59"/>
      <c r="CES286" s="59"/>
      <c r="CET286" s="59"/>
      <c r="CEU286" s="59"/>
      <c r="CEV286" s="59"/>
      <c r="CEW286" s="59"/>
      <c r="CEX286" s="59"/>
      <c r="CEY286" s="59"/>
      <c r="CEZ286" s="59"/>
      <c r="CFA286" s="59"/>
      <c r="CFB286" s="59"/>
      <c r="CFC286" s="59"/>
      <c r="CFD286" s="59"/>
      <c r="CFE286" s="59"/>
      <c r="CFF286" s="59"/>
      <c r="CFG286" s="59"/>
      <c r="CFH286" s="59"/>
      <c r="CFI286" s="59"/>
      <c r="CFJ286" s="59"/>
      <c r="CFK286" s="59"/>
      <c r="CFL286" s="59"/>
      <c r="CFM286" s="59"/>
      <c r="CFN286" s="59"/>
      <c r="CFO286" s="59"/>
      <c r="CFP286" s="59"/>
      <c r="CFQ286" s="59"/>
      <c r="CFR286" s="59"/>
      <c r="CFS286" s="59"/>
      <c r="CFT286" s="59"/>
      <c r="CFU286" s="59"/>
      <c r="CFV286" s="59"/>
      <c r="CFW286" s="59"/>
      <c r="CFX286" s="59"/>
      <c r="CFY286" s="59"/>
      <c r="CFZ286" s="59"/>
      <c r="CGA286" s="59"/>
      <c r="CGB286" s="59"/>
      <c r="CGC286" s="59"/>
      <c r="CGD286" s="59"/>
      <c r="CGE286" s="59"/>
      <c r="CGF286" s="59"/>
      <c r="CGG286" s="59"/>
      <c r="CGH286" s="59"/>
      <c r="CGI286" s="59"/>
      <c r="CGJ286" s="59"/>
      <c r="CGK286" s="59"/>
      <c r="CGL286" s="59"/>
      <c r="CGM286" s="59"/>
      <c r="CGN286" s="59"/>
      <c r="CGO286" s="59"/>
      <c r="CGP286" s="59"/>
      <c r="CGQ286" s="59"/>
      <c r="CGR286" s="59"/>
      <c r="CGS286" s="59"/>
      <c r="CGT286" s="59"/>
      <c r="CGU286" s="59"/>
      <c r="CGV286" s="59"/>
      <c r="CGW286" s="59"/>
      <c r="CGX286" s="59"/>
      <c r="CGY286" s="59"/>
      <c r="CGZ286" s="59"/>
      <c r="CHA286" s="59"/>
      <c r="CHB286" s="59"/>
      <c r="CHC286" s="59"/>
      <c r="CHD286" s="59"/>
      <c r="CHE286" s="59"/>
      <c r="CHF286" s="59"/>
      <c r="CHG286" s="59"/>
      <c r="CHH286" s="59"/>
      <c r="CHI286" s="59"/>
      <c r="CHJ286" s="59"/>
      <c r="CHK286" s="59"/>
      <c r="CHL286" s="59"/>
      <c r="CHM286" s="59"/>
      <c r="CHN286" s="59"/>
      <c r="CHO286" s="59"/>
      <c r="CHP286" s="59"/>
      <c r="CHQ286" s="59"/>
      <c r="CHR286" s="59"/>
      <c r="CHS286" s="59"/>
      <c r="CHT286" s="59"/>
      <c r="CHU286" s="59"/>
      <c r="CHV286" s="59"/>
      <c r="CHW286" s="59"/>
      <c r="CHX286" s="59"/>
      <c r="CHY286" s="59"/>
      <c r="CHZ286" s="59"/>
      <c r="CIA286" s="59"/>
      <c r="CIB286" s="59"/>
      <c r="CIC286" s="59"/>
      <c r="CID286" s="59"/>
      <c r="CIE286" s="59"/>
      <c r="CIF286" s="59"/>
      <c r="CIG286" s="59"/>
      <c r="CIH286" s="59"/>
      <c r="CII286" s="59"/>
      <c r="CIJ286" s="59"/>
      <c r="CIK286" s="59"/>
      <c r="CIL286" s="59"/>
      <c r="CIM286" s="59"/>
      <c r="CIN286" s="59"/>
      <c r="CIO286" s="59"/>
      <c r="CIP286" s="59"/>
      <c r="CIQ286" s="59"/>
      <c r="CIR286" s="59"/>
      <c r="CIS286" s="59"/>
      <c r="CIT286" s="59"/>
      <c r="CIU286" s="59"/>
      <c r="CIV286" s="59"/>
      <c r="CIW286" s="59"/>
      <c r="CIX286" s="59"/>
      <c r="CIY286" s="59"/>
      <c r="CIZ286" s="59"/>
      <c r="CJA286" s="59"/>
      <c r="CJB286" s="59"/>
      <c r="CJC286" s="59"/>
      <c r="CJD286" s="59"/>
      <c r="CJE286" s="59"/>
      <c r="CJF286" s="59"/>
      <c r="CJG286" s="59"/>
      <c r="CJH286" s="59"/>
      <c r="CJI286" s="59"/>
      <c r="CJJ286" s="59"/>
      <c r="CJK286" s="59"/>
      <c r="CJL286" s="59"/>
      <c r="CJM286" s="59"/>
      <c r="CJN286" s="59"/>
      <c r="CJO286" s="59"/>
      <c r="CJP286" s="59"/>
      <c r="CJQ286" s="59"/>
      <c r="CJR286" s="59"/>
      <c r="CJS286" s="59"/>
      <c r="CJT286" s="59"/>
      <c r="CJU286" s="59"/>
      <c r="CJV286" s="59"/>
      <c r="CJW286" s="59"/>
      <c r="CJX286" s="59"/>
      <c r="CJY286" s="59"/>
      <c r="CJZ286" s="59"/>
      <c r="CKA286" s="59"/>
      <c r="CKB286" s="59"/>
      <c r="CKC286" s="59"/>
      <c r="CKD286" s="59"/>
      <c r="CKE286" s="59"/>
      <c r="CKF286" s="59"/>
      <c r="CKG286" s="59"/>
      <c r="CKH286" s="59"/>
      <c r="CKI286" s="59"/>
      <c r="CKJ286" s="59"/>
      <c r="CKK286" s="59"/>
      <c r="CKL286" s="59"/>
      <c r="CKM286" s="59"/>
      <c r="CKN286" s="59"/>
      <c r="CKO286" s="59"/>
      <c r="CKP286" s="59"/>
      <c r="CKQ286" s="59"/>
      <c r="CKR286" s="59"/>
      <c r="CKS286" s="59"/>
      <c r="CKT286" s="59"/>
      <c r="CKU286" s="59"/>
      <c r="CKV286" s="59"/>
      <c r="CKW286" s="59"/>
      <c r="CKX286" s="59"/>
      <c r="CKY286" s="59"/>
      <c r="CKZ286" s="59"/>
      <c r="CLA286" s="59"/>
      <c r="CLB286" s="59"/>
      <c r="CLC286" s="59"/>
      <c r="CLD286" s="59"/>
      <c r="CLE286" s="59"/>
      <c r="CLF286" s="59"/>
      <c r="CLG286" s="59"/>
      <c r="CLH286" s="59"/>
      <c r="CLI286" s="59"/>
      <c r="CLJ286" s="59"/>
      <c r="CLK286" s="59"/>
      <c r="CLL286" s="59"/>
      <c r="CLM286" s="59"/>
      <c r="CLN286" s="59"/>
      <c r="CLO286" s="59"/>
      <c r="CLP286" s="59"/>
      <c r="CLQ286" s="59"/>
      <c r="CLR286" s="59"/>
      <c r="CLS286" s="59"/>
      <c r="CLT286" s="59"/>
      <c r="CLU286" s="59"/>
      <c r="CLV286" s="59"/>
      <c r="CLW286" s="59"/>
      <c r="CLX286" s="59"/>
      <c r="CLY286" s="59"/>
      <c r="CLZ286" s="59"/>
      <c r="CMA286" s="59"/>
      <c r="CMB286" s="59"/>
      <c r="CMC286" s="59"/>
      <c r="CMD286" s="59"/>
      <c r="CME286" s="59"/>
      <c r="CMF286" s="59"/>
      <c r="CMG286" s="59"/>
      <c r="CMH286" s="59"/>
      <c r="CMI286" s="59"/>
      <c r="CMJ286" s="59"/>
      <c r="CMK286" s="59"/>
      <c r="CML286" s="59"/>
      <c r="CMM286" s="59"/>
      <c r="CMN286" s="59"/>
      <c r="CMO286" s="59"/>
      <c r="CMP286" s="59"/>
      <c r="CMQ286" s="59"/>
      <c r="CMR286" s="59"/>
      <c r="CMS286" s="59"/>
      <c r="CMT286" s="59"/>
      <c r="CMU286" s="59"/>
      <c r="CMV286" s="59"/>
      <c r="CMW286" s="59"/>
      <c r="CMX286" s="59"/>
      <c r="CMY286" s="59"/>
      <c r="CMZ286" s="59"/>
      <c r="CNA286" s="59"/>
      <c r="CNB286" s="59"/>
      <c r="CNC286" s="59"/>
      <c r="CND286" s="59"/>
      <c r="CNE286" s="59"/>
      <c r="CNF286" s="59"/>
      <c r="CNG286" s="59"/>
      <c r="CNH286" s="59"/>
      <c r="CNI286" s="59"/>
      <c r="CNJ286" s="59"/>
      <c r="CNK286" s="59"/>
      <c r="CNL286" s="59"/>
      <c r="CNM286" s="59"/>
      <c r="CNN286" s="59"/>
      <c r="CNO286" s="59"/>
      <c r="CNP286" s="59"/>
      <c r="CNQ286" s="59"/>
      <c r="CNR286" s="59"/>
      <c r="CNS286" s="59"/>
      <c r="CNT286" s="59"/>
      <c r="CNU286" s="59"/>
      <c r="CNV286" s="59"/>
      <c r="CNW286" s="59"/>
      <c r="CNX286" s="59"/>
      <c r="CNY286" s="59"/>
      <c r="CNZ286" s="59"/>
      <c r="COA286" s="59"/>
      <c r="COB286" s="59"/>
      <c r="COC286" s="59"/>
      <c r="COD286" s="59"/>
      <c r="COE286" s="59"/>
      <c r="COF286" s="59"/>
      <c r="COG286" s="59"/>
      <c r="COH286" s="59"/>
      <c r="COI286" s="59"/>
      <c r="COJ286" s="59"/>
      <c r="COK286" s="59"/>
      <c r="COL286" s="59"/>
      <c r="COM286" s="59"/>
      <c r="CON286" s="59"/>
      <c r="COO286" s="59"/>
      <c r="COP286" s="59"/>
      <c r="COQ286" s="59"/>
      <c r="COR286" s="59"/>
      <c r="COS286" s="59"/>
      <c r="COT286" s="59"/>
      <c r="COU286" s="59"/>
      <c r="COV286" s="59"/>
      <c r="COW286" s="59"/>
      <c r="COX286" s="59"/>
      <c r="COY286" s="59"/>
      <c r="COZ286" s="59"/>
      <c r="CPA286" s="59"/>
      <c r="CPB286" s="59"/>
      <c r="CPC286" s="59"/>
      <c r="CPD286" s="59"/>
      <c r="CPE286" s="59"/>
      <c r="CPF286" s="59"/>
      <c r="CPG286" s="59"/>
      <c r="CPH286" s="59"/>
      <c r="CPI286" s="59"/>
      <c r="CPJ286" s="59"/>
      <c r="CPK286" s="59"/>
      <c r="CPL286" s="59"/>
      <c r="CPM286" s="59"/>
      <c r="CPN286" s="59"/>
      <c r="CPO286" s="59"/>
      <c r="CPP286" s="59"/>
      <c r="CPQ286" s="59"/>
      <c r="CPR286" s="59"/>
      <c r="CPS286" s="59"/>
      <c r="CPT286" s="59"/>
      <c r="CPU286" s="59"/>
      <c r="CPV286" s="59"/>
      <c r="CPW286" s="59"/>
      <c r="CPX286" s="59"/>
      <c r="CPY286" s="59"/>
      <c r="CPZ286" s="59"/>
      <c r="CQA286" s="59"/>
      <c r="CQB286" s="59"/>
      <c r="CQC286" s="59"/>
      <c r="CQD286" s="59"/>
      <c r="CQE286" s="59"/>
      <c r="CQF286" s="59"/>
      <c r="CQG286" s="59"/>
      <c r="CQH286" s="59"/>
      <c r="CQI286" s="59"/>
      <c r="CQJ286" s="59"/>
      <c r="CQK286" s="59"/>
      <c r="CQL286" s="59"/>
      <c r="CQM286" s="59"/>
      <c r="CQN286" s="59"/>
      <c r="CQO286" s="59"/>
      <c r="CQP286" s="59"/>
      <c r="CQQ286" s="59"/>
      <c r="CQR286" s="59"/>
      <c r="CQS286" s="59"/>
      <c r="CQT286" s="59"/>
      <c r="CQU286" s="59"/>
      <c r="CQV286" s="59"/>
      <c r="CQW286" s="59"/>
      <c r="CQX286" s="59"/>
      <c r="CQY286" s="59"/>
      <c r="CQZ286" s="59"/>
      <c r="CRA286" s="59"/>
      <c r="CRB286" s="59"/>
      <c r="CRC286" s="59"/>
      <c r="CRD286" s="59"/>
      <c r="CRE286" s="59"/>
      <c r="CRF286" s="59"/>
      <c r="CRG286" s="59"/>
      <c r="CRH286" s="59"/>
      <c r="CRI286" s="59"/>
      <c r="CRJ286" s="59"/>
      <c r="CRK286" s="59"/>
      <c r="CRL286" s="59"/>
      <c r="CRM286" s="59"/>
      <c r="CRN286" s="59"/>
      <c r="CRO286" s="59"/>
      <c r="CRP286" s="59"/>
      <c r="CRQ286" s="59"/>
      <c r="CRR286" s="59"/>
      <c r="CRS286" s="59"/>
      <c r="CRT286" s="59"/>
      <c r="CRU286" s="59"/>
      <c r="CRV286" s="59"/>
      <c r="CRW286" s="59"/>
      <c r="CRX286" s="59"/>
      <c r="CRY286" s="59"/>
      <c r="CRZ286" s="59"/>
      <c r="CSA286" s="59"/>
      <c r="CSB286" s="59"/>
      <c r="CSC286" s="59"/>
      <c r="CSD286" s="59"/>
      <c r="CSE286" s="59"/>
      <c r="CSF286" s="59"/>
      <c r="CSG286" s="59"/>
      <c r="CSH286" s="59"/>
      <c r="CSI286" s="59"/>
      <c r="CSJ286" s="59"/>
      <c r="CSK286" s="59"/>
      <c r="CSL286" s="59"/>
      <c r="CSM286" s="59"/>
      <c r="CSN286" s="59"/>
      <c r="CSO286" s="59"/>
      <c r="CSP286" s="59"/>
      <c r="CSQ286" s="59"/>
      <c r="CSR286" s="59"/>
      <c r="CSS286" s="59"/>
      <c r="CST286" s="59"/>
      <c r="CSU286" s="59"/>
      <c r="CSV286" s="59"/>
      <c r="CSW286" s="59"/>
      <c r="CSX286" s="59"/>
      <c r="CSY286" s="59"/>
      <c r="CSZ286" s="59"/>
      <c r="CTA286" s="59"/>
      <c r="CTB286" s="59"/>
      <c r="CTC286" s="59"/>
      <c r="CTD286" s="59"/>
      <c r="CTE286" s="59"/>
      <c r="CTF286" s="59"/>
      <c r="CTG286" s="59"/>
      <c r="CTH286" s="59"/>
      <c r="CTI286" s="59"/>
      <c r="CTJ286" s="59"/>
      <c r="CTK286" s="59"/>
      <c r="CTL286" s="59"/>
      <c r="CTM286" s="59"/>
      <c r="CTN286" s="59"/>
      <c r="CTO286" s="59"/>
      <c r="CTP286" s="59"/>
      <c r="CTQ286" s="59"/>
      <c r="CTR286" s="59"/>
      <c r="CTS286" s="59"/>
      <c r="CTT286" s="59"/>
      <c r="CTU286" s="59"/>
      <c r="CTV286" s="59"/>
      <c r="CTW286" s="59"/>
      <c r="CTX286" s="59"/>
      <c r="CTY286" s="59"/>
      <c r="CTZ286" s="59"/>
      <c r="CUA286" s="59"/>
      <c r="CUB286" s="59"/>
      <c r="CUC286" s="59"/>
      <c r="CUD286" s="59"/>
      <c r="CUE286" s="59"/>
      <c r="CUF286" s="59"/>
      <c r="CUG286" s="59"/>
      <c r="CUH286" s="59"/>
      <c r="CUI286" s="59"/>
      <c r="CUJ286" s="59"/>
      <c r="CUK286" s="59"/>
      <c r="CUL286" s="59"/>
      <c r="CUM286" s="59"/>
      <c r="CUN286" s="59"/>
      <c r="CUO286" s="59"/>
      <c r="CUP286" s="59"/>
      <c r="CUQ286" s="59"/>
      <c r="CUR286" s="59"/>
      <c r="CUS286" s="59"/>
      <c r="CUT286" s="59"/>
      <c r="CUU286" s="59"/>
      <c r="CUV286" s="59"/>
      <c r="CUW286" s="59"/>
      <c r="CUX286" s="59"/>
      <c r="CUY286" s="59"/>
      <c r="CUZ286" s="59"/>
      <c r="CVA286" s="59"/>
      <c r="CVB286" s="59"/>
      <c r="CVC286" s="59"/>
      <c r="CVD286" s="59"/>
      <c r="CVE286" s="59"/>
      <c r="CVF286" s="59"/>
      <c r="CVG286" s="59"/>
      <c r="CVH286" s="59"/>
      <c r="CVI286" s="59"/>
      <c r="CVJ286" s="59"/>
      <c r="CVK286" s="59"/>
      <c r="CVL286" s="59"/>
      <c r="CVM286" s="59"/>
      <c r="CVN286" s="59"/>
      <c r="CVO286" s="59"/>
      <c r="CVP286" s="59"/>
      <c r="CVQ286" s="59"/>
      <c r="CVR286" s="59"/>
      <c r="CVS286" s="59"/>
      <c r="CVT286" s="59"/>
      <c r="CVU286" s="59"/>
      <c r="CVV286" s="59"/>
      <c r="CVW286" s="59"/>
      <c r="CVX286" s="59"/>
      <c r="CVY286" s="59"/>
      <c r="CVZ286" s="59"/>
      <c r="CWA286" s="59"/>
      <c r="CWB286" s="59"/>
      <c r="CWC286" s="59"/>
      <c r="CWD286" s="59"/>
      <c r="CWE286" s="59"/>
      <c r="CWF286" s="59"/>
      <c r="CWG286" s="59"/>
      <c r="CWH286" s="59"/>
      <c r="CWI286" s="59"/>
      <c r="CWJ286" s="59"/>
      <c r="CWK286" s="59"/>
      <c r="CWL286" s="59"/>
      <c r="CWM286" s="59"/>
      <c r="CWN286" s="59"/>
      <c r="CWO286" s="59"/>
      <c r="CWP286" s="59"/>
      <c r="CWQ286" s="59"/>
      <c r="CWR286" s="59"/>
      <c r="CWS286" s="59"/>
    </row>
    <row r="287" spans="1:2645" s="60" customForma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9"/>
      <c r="V287" s="59"/>
      <c r="W287" s="6"/>
      <c r="X287" s="59"/>
      <c r="Y287" s="59"/>
      <c r="Z287" s="59"/>
      <c r="AA287" s="59"/>
      <c r="AB287" s="59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  <c r="JG287" s="59"/>
      <c r="JH287" s="59"/>
      <c r="JI287" s="59"/>
      <c r="JJ287" s="59"/>
      <c r="JK287" s="59"/>
      <c r="JL287" s="59"/>
      <c r="JM287" s="59"/>
      <c r="JN287" s="59"/>
      <c r="JO287" s="59"/>
      <c r="JP287" s="59"/>
      <c r="JQ287" s="59"/>
      <c r="JR287" s="59"/>
      <c r="JS287" s="59"/>
      <c r="JT287" s="59"/>
      <c r="JU287" s="59"/>
      <c r="JV287" s="59"/>
      <c r="JW287" s="59"/>
      <c r="JX287" s="59"/>
      <c r="JY287" s="59"/>
      <c r="JZ287" s="59"/>
      <c r="KA287" s="59"/>
      <c r="KB287" s="59"/>
      <c r="KC287" s="59"/>
      <c r="KD287" s="59"/>
      <c r="KE287" s="59"/>
      <c r="KF287" s="59"/>
      <c r="KG287" s="59"/>
      <c r="KH287" s="59"/>
      <c r="KI287" s="59"/>
      <c r="KJ287" s="59"/>
      <c r="KK287" s="59"/>
      <c r="KL287" s="59"/>
      <c r="KM287" s="59"/>
      <c r="KN287" s="59"/>
      <c r="KO287" s="59"/>
      <c r="KP287" s="59"/>
      <c r="KQ287" s="59"/>
      <c r="KR287" s="59"/>
      <c r="KS287" s="59"/>
      <c r="KT287" s="59"/>
      <c r="KU287" s="59"/>
      <c r="KV287" s="59"/>
      <c r="KW287" s="59"/>
      <c r="KX287" s="59"/>
      <c r="KY287" s="59"/>
      <c r="KZ287" s="59"/>
      <c r="LA287" s="59"/>
      <c r="LB287" s="59"/>
      <c r="LC287" s="59"/>
      <c r="LD287" s="59"/>
      <c r="LE287" s="59"/>
      <c r="LF287" s="59"/>
      <c r="LG287" s="59"/>
      <c r="LH287" s="59"/>
      <c r="LI287" s="59"/>
      <c r="LJ287" s="59"/>
      <c r="LK287" s="59"/>
      <c r="LL287" s="59"/>
      <c r="LM287" s="59"/>
      <c r="LN287" s="59"/>
      <c r="LO287" s="59"/>
      <c r="LP287" s="59"/>
      <c r="LQ287" s="59"/>
      <c r="LR287" s="59"/>
      <c r="LS287" s="59"/>
      <c r="LT287" s="59"/>
      <c r="LU287" s="59"/>
      <c r="LV287" s="59"/>
      <c r="LW287" s="59"/>
      <c r="LX287" s="59"/>
      <c r="LY287" s="59"/>
      <c r="LZ287" s="59"/>
      <c r="MA287" s="59"/>
      <c r="MB287" s="59"/>
      <c r="MC287" s="59"/>
      <c r="MD287" s="59"/>
      <c r="ME287" s="59"/>
      <c r="MF287" s="59"/>
      <c r="MG287" s="59"/>
      <c r="MH287" s="59"/>
      <c r="MI287" s="59"/>
      <c r="MJ287" s="59"/>
      <c r="MK287" s="59"/>
      <c r="ML287" s="59"/>
      <c r="MM287" s="59"/>
      <c r="MN287" s="59"/>
      <c r="MO287" s="59"/>
      <c r="MP287" s="59"/>
      <c r="MQ287" s="59"/>
      <c r="MR287" s="59"/>
      <c r="MS287" s="59"/>
      <c r="MT287" s="59"/>
      <c r="MU287" s="59"/>
      <c r="MV287" s="59"/>
      <c r="MW287" s="59"/>
      <c r="MX287" s="59"/>
      <c r="MY287" s="59"/>
      <c r="MZ287" s="59"/>
      <c r="NA287" s="59"/>
      <c r="NB287" s="59"/>
      <c r="NC287" s="59"/>
      <c r="ND287" s="59"/>
      <c r="NE287" s="59"/>
      <c r="NF287" s="59"/>
      <c r="NG287" s="59"/>
      <c r="NH287" s="59"/>
      <c r="NI287" s="59"/>
      <c r="NJ287" s="59"/>
      <c r="NK287" s="59"/>
      <c r="NL287" s="59"/>
      <c r="NM287" s="59"/>
      <c r="NN287" s="59"/>
      <c r="NO287" s="59"/>
      <c r="NP287" s="59"/>
      <c r="NQ287" s="59"/>
      <c r="NR287" s="59"/>
      <c r="NS287" s="59"/>
      <c r="NT287" s="59"/>
      <c r="NU287" s="59"/>
      <c r="NV287" s="59"/>
      <c r="NW287" s="59"/>
      <c r="NX287" s="59"/>
      <c r="NY287" s="59"/>
      <c r="NZ287" s="59"/>
      <c r="OA287" s="59"/>
      <c r="OB287" s="59"/>
      <c r="OC287" s="59"/>
      <c r="OD287" s="59"/>
      <c r="OE287" s="59"/>
      <c r="OF287" s="59"/>
      <c r="OG287" s="59"/>
      <c r="OH287" s="59"/>
      <c r="OI287" s="59"/>
      <c r="OJ287" s="59"/>
      <c r="OK287" s="59"/>
      <c r="OL287" s="59"/>
      <c r="OM287" s="59"/>
      <c r="ON287" s="59"/>
      <c r="OO287" s="59"/>
      <c r="OP287" s="59"/>
      <c r="OQ287" s="59"/>
      <c r="OR287" s="59"/>
      <c r="OS287" s="59"/>
      <c r="OT287" s="59"/>
      <c r="OU287" s="59"/>
      <c r="OV287" s="59"/>
      <c r="OW287" s="59"/>
      <c r="OX287" s="59"/>
      <c r="OY287" s="59"/>
      <c r="OZ287" s="59"/>
      <c r="PA287" s="59"/>
      <c r="PB287" s="59"/>
      <c r="PC287" s="59"/>
      <c r="PD287" s="59"/>
      <c r="PE287" s="59"/>
      <c r="PF287" s="59"/>
      <c r="PG287" s="59"/>
      <c r="PH287" s="59"/>
      <c r="PI287" s="59"/>
      <c r="PJ287" s="59"/>
      <c r="PK287" s="59"/>
      <c r="PL287" s="59"/>
      <c r="PM287" s="59"/>
      <c r="PN287" s="59"/>
      <c r="PO287" s="59"/>
      <c r="PP287" s="59"/>
      <c r="PQ287" s="59"/>
      <c r="PR287" s="59"/>
      <c r="PS287" s="59"/>
      <c r="PT287" s="59"/>
      <c r="PU287" s="59"/>
      <c r="PV287" s="59"/>
      <c r="PW287" s="59"/>
      <c r="PX287" s="59"/>
      <c r="PY287" s="59"/>
      <c r="PZ287" s="59"/>
      <c r="QA287" s="59"/>
      <c r="QB287" s="59"/>
      <c r="QC287" s="59"/>
      <c r="QD287" s="59"/>
      <c r="QE287" s="59"/>
      <c r="QF287" s="59"/>
      <c r="QG287" s="59"/>
      <c r="QH287" s="59"/>
      <c r="QI287" s="59"/>
      <c r="QJ287" s="59"/>
      <c r="QK287" s="59"/>
      <c r="QL287" s="59"/>
      <c r="QM287" s="59"/>
      <c r="QN287" s="59"/>
      <c r="QO287" s="59"/>
      <c r="QP287" s="59"/>
      <c r="QQ287" s="59"/>
      <c r="QR287" s="59"/>
      <c r="QS287" s="59"/>
      <c r="QT287" s="59"/>
      <c r="QU287" s="59"/>
      <c r="QV287" s="59"/>
      <c r="QW287" s="59"/>
      <c r="QX287" s="59"/>
      <c r="QY287" s="59"/>
      <c r="QZ287" s="59"/>
      <c r="RA287" s="59"/>
      <c r="RB287" s="59"/>
      <c r="RC287" s="59"/>
      <c r="RD287" s="59"/>
      <c r="RE287" s="59"/>
      <c r="RF287" s="59"/>
      <c r="RG287" s="59"/>
      <c r="RH287" s="59"/>
      <c r="RI287" s="59"/>
      <c r="RJ287" s="59"/>
      <c r="RK287" s="59"/>
      <c r="RL287" s="59"/>
      <c r="RM287" s="59"/>
      <c r="RN287" s="59"/>
      <c r="RO287" s="59"/>
      <c r="RP287" s="59"/>
      <c r="RQ287" s="59"/>
      <c r="RR287" s="59"/>
      <c r="RS287" s="59"/>
      <c r="RT287" s="59"/>
      <c r="RU287" s="59"/>
      <c r="RV287" s="59"/>
      <c r="RW287" s="59"/>
      <c r="RX287" s="59"/>
      <c r="RY287" s="59"/>
      <c r="RZ287" s="59"/>
      <c r="SA287" s="59"/>
      <c r="SB287" s="59"/>
      <c r="SC287" s="59"/>
      <c r="SD287" s="59"/>
      <c r="SE287" s="59"/>
      <c r="SF287" s="59"/>
      <c r="SG287" s="59"/>
      <c r="SH287" s="59"/>
      <c r="SI287" s="59"/>
      <c r="SJ287" s="59"/>
      <c r="SK287" s="59"/>
      <c r="SL287" s="59"/>
      <c r="SM287" s="59"/>
      <c r="SN287" s="59"/>
      <c r="SO287" s="59"/>
      <c r="SP287" s="59"/>
      <c r="SQ287" s="59"/>
      <c r="SR287" s="59"/>
      <c r="SS287" s="59"/>
      <c r="ST287" s="59"/>
      <c r="SU287" s="59"/>
      <c r="SV287" s="59"/>
      <c r="SW287" s="59"/>
      <c r="SX287" s="59"/>
      <c r="SY287" s="59"/>
      <c r="SZ287" s="59"/>
      <c r="TA287" s="59"/>
      <c r="TB287" s="59"/>
      <c r="TC287" s="59"/>
      <c r="TD287" s="59"/>
      <c r="TE287" s="59"/>
      <c r="TF287" s="59"/>
      <c r="TG287" s="59"/>
      <c r="TH287" s="59"/>
      <c r="TI287" s="59"/>
      <c r="TJ287" s="59"/>
      <c r="TK287" s="59"/>
      <c r="TL287" s="59"/>
      <c r="TM287" s="59"/>
      <c r="TN287" s="59"/>
      <c r="TO287" s="59"/>
      <c r="TP287" s="59"/>
      <c r="TQ287" s="59"/>
      <c r="TR287" s="59"/>
      <c r="TS287" s="59"/>
      <c r="TT287" s="59"/>
      <c r="TU287" s="59"/>
      <c r="TV287" s="59"/>
      <c r="TW287" s="59"/>
      <c r="TX287" s="59"/>
      <c r="TY287" s="59"/>
      <c r="TZ287" s="59"/>
      <c r="UA287" s="59"/>
      <c r="UB287" s="59"/>
      <c r="UC287" s="59"/>
      <c r="UD287" s="59"/>
      <c r="UE287" s="59"/>
      <c r="UF287" s="59"/>
      <c r="UG287" s="59"/>
      <c r="UH287" s="59"/>
      <c r="UI287" s="59"/>
      <c r="UJ287" s="59"/>
      <c r="UK287" s="59"/>
      <c r="UL287" s="59"/>
      <c r="UM287" s="59"/>
      <c r="UN287" s="59"/>
      <c r="UO287" s="59"/>
      <c r="UP287" s="59"/>
      <c r="UQ287" s="59"/>
      <c r="UR287" s="59"/>
      <c r="US287" s="59"/>
      <c r="UT287" s="59"/>
      <c r="UU287" s="59"/>
      <c r="UV287" s="59"/>
      <c r="UW287" s="59"/>
      <c r="UX287" s="59"/>
      <c r="UY287" s="59"/>
      <c r="UZ287" s="59"/>
      <c r="VA287" s="59"/>
      <c r="VB287" s="59"/>
      <c r="VC287" s="59"/>
      <c r="VD287" s="59"/>
      <c r="VE287" s="59"/>
      <c r="VF287" s="59"/>
      <c r="VG287" s="59"/>
      <c r="VH287" s="59"/>
      <c r="VI287" s="59"/>
      <c r="VJ287" s="59"/>
      <c r="VK287" s="59"/>
      <c r="VL287" s="59"/>
      <c r="VM287" s="59"/>
      <c r="VN287" s="59"/>
      <c r="VO287" s="59"/>
      <c r="VP287" s="59"/>
      <c r="VQ287" s="59"/>
      <c r="VR287" s="59"/>
      <c r="VS287" s="59"/>
      <c r="VT287" s="59"/>
      <c r="VU287" s="59"/>
      <c r="VV287" s="59"/>
      <c r="VW287" s="59"/>
      <c r="VX287" s="59"/>
      <c r="VY287" s="59"/>
      <c r="VZ287" s="59"/>
      <c r="WA287" s="59"/>
      <c r="WB287" s="59"/>
      <c r="WC287" s="59"/>
      <c r="WD287" s="59"/>
      <c r="WE287" s="59"/>
      <c r="WF287" s="59"/>
      <c r="WG287" s="59"/>
      <c r="WH287" s="59"/>
      <c r="WI287" s="59"/>
      <c r="WJ287" s="59"/>
      <c r="WK287" s="59"/>
      <c r="WL287" s="59"/>
      <c r="WM287" s="59"/>
      <c r="WN287" s="59"/>
      <c r="WO287" s="59"/>
      <c r="WP287" s="59"/>
      <c r="WQ287" s="59"/>
      <c r="WR287" s="59"/>
      <c r="WS287" s="59"/>
      <c r="WT287" s="59"/>
      <c r="WU287" s="59"/>
      <c r="WV287" s="59"/>
      <c r="WW287" s="59"/>
      <c r="WX287" s="59"/>
      <c r="WY287" s="59"/>
      <c r="WZ287" s="59"/>
      <c r="XA287" s="59"/>
      <c r="XB287" s="59"/>
      <c r="XC287" s="59"/>
      <c r="XD287" s="59"/>
      <c r="XE287" s="59"/>
      <c r="XF287" s="59"/>
      <c r="XG287" s="59"/>
      <c r="XH287" s="59"/>
      <c r="XI287" s="59"/>
      <c r="XJ287" s="59"/>
      <c r="XK287" s="59"/>
      <c r="XL287" s="59"/>
      <c r="XM287" s="59"/>
      <c r="XN287" s="59"/>
      <c r="XO287" s="59"/>
      <c r="XP287" s="59"/>
      <c r="XQ287" s="59"/>
      <c r="XR287" s="59"/>
      <c r="XS287" s="59"/>
      <c r="XT287" s="59"/>
      <c r="XU287" s="59"/>
      <c r="XV287" s="59"/>
      <c r="XW287" s="59"/>
      <c r="XX287" s="59"/>
      <c r="XY287" s="59"/>
      <c r="XZ287" s="59"/>
      <c r="YA287" s="59"/>
      <c r="YB287" s="59"/>
      <c r="YC287" s="59"/>
      <c r="YD287" s="59"/>
      <c r="YE287" s="59"/>
      <c r="YF287" s="59"/>
      <c r="YG287" s="59"/>
      <c r="YH287" s="59"/>
      <c r="YI287" s="59"/>
      <c r="YJ287" s="59"/>
      <c r="YK287" s="59"/>
      <c r="YL287" s="59"/>
      <c r="YM287" s="59"/>
      <c r="YN287" s="59"/>
      <c r="YO287" s="59"/>
      <c r="YP287" s="59"/>
      <c r="YQ287" s="59"/>
      <c r="YR287" s="59"/>
      <c r="YS287" s="59"/>
      <c r="YT287" s="59"/>
      <c r="YU287" s="59"/>
      <c r="YV287" s="59"/>
      <c r="YW287" s="59"/>
      <c r="YX287" s="59"/>
      <c r="YY287" s="59"/>
      <c r="YZ287" s="59"/>
      <c r="ZA287" s="59"/>
      <c r="ZB287" s="59"/>
      <c r="ZC287" s="59"/>
      <c r="ZD287" s="59"/>
      <c r="ZE287" s="59"/>
      <c r="ZF287" s="59"/>
      <c r="ZG287" s="59"/>
      <c r="ZH287" s="59"/>
      <c r="ZI287" s="59"/>
      <c r="ZJ287" s="59"/>
      <c r="ZK287" s="59"/>
      <c r="ZL287" s="59"/>
      <c r="ZM287" s="59"/>
      <c r="ZN287" s="59"/>
      <c r="ZO287" s="59"/>
      <c r="ZP287" s="59"/>
      <c r="ZQ287" s="59"/>
      <c r="ZR287" s="59"/>
      <c r="ZS287" s="59"/>
      <c r="ZT287" s="59"/>
      <c r="ZU287" s="59"/>
      <c r="ZV287" s="59"/>
      <c r="ZW287" s="59"/>
      <c r="ZX287" s="59"/>
      <c r="ZY287" s="59"/>
      <c r="ZZ287" s="59"/>
      <c r="AAA287" s="59"/>
      <c r="AAB287" s="59"/>
      <c r="AAC287" s="59"/>
      <c r="AAD287" s="59"/>
      <c r="AAE287" s="59"/>
      <c r="AAF287" s="59"/>
      <c r="AAG287" s="59"/>
      <c r="AAH287" s="59"/>
      <c r="AAI287" s="59"/>
      <c r="AAJ287" s="59"/>
      <c r="AAK287" s="59"/>
      <c r="AAL287" s="59"/>
      <c r="AAM287" s="59"/>
      <c r="AAN287" s="59"/>
      <c r="AAO287" s="59"/>
      <c r="AAP287" s="59"/>
      <c r="AAQ287" s="59"/>
      <c r="AAR287" s="59"/>
      <c r="AAS287" s="59"/>
      <c r="AAT287" s="59"/>
      <c r="AAU287" s="59"/>
      <c r="AAV287" s="59"/>
      <c r="AAW287" s="59"/>
      <c r="AAX287" s="59"/>
      <c r="AAY287" s="59"/>
      <c r="AAZ287" s="59"/>
      <c r="ABA287" s="59"/>
      <c r="ABB287" s="59"/>
      <c r="ABC287" s="59"/>
      <c r="ABD287" s="59"/>
      <c r="ABE287" s="59"/>
      <c r="ABF287" s="59"/>
      <c r="ABG287" s="59"/>
      <c r="ABH287" s="59"/>
      <c r="ABI287" s="59"/>
      <c r="ABJ287" s="59"/>
      <c r="ABK287" s="59"/>
      <c r="ABL287" s="59"/>
      <c r="ABM287" s="59"/>
      <c r="ABN287" s="59"/>
      <c r="ABO287" s="59"/>
      <c r="ABP287" s="59"/>
      <c r="ABQ287" s="59"/>
      <c r="ABR287" s="59"/>
      <c r="ABS287" s="59"/>
      <c r="ABT287" s="59"/>
      <c r="ABU287" s="59"/>
      <c r="ABV287" s="59"/>
      <c r="ABW287" s="59"/>
      <c r="ABX287" s="59"/>
      <c r="ABY287" s="59"/>
      <c r="ABZ287" s="59"/>
      <c r="ACA287" s="59"/>
      <c r="ACB287" s="59"/>
      <c r="ACC287" s="59"/>
      <c r="ACD287" s="59"/>
      <c r="ACE287" s="59"/>
      <c r="ACF287" s="59"/>
      <c r="ACG287" s="59"/>
      <c r="ACH287" s="59"/>
      <c r="ACI287" s="59"/>
      <c r="ACJ287" s="59"/>
      <c r="ACK287" s="59"/>
      <c r="ACL287" s="59"/>
      <c r="ACM287" s="59"/>
      <c r="ACN287" s="59"/>
      <c r="ACO287" s="59"/>
      <c r="ACP287" s="59"/>
      <c r="ACQ287" s="59"/>
      <c r="ACR287" s="59"/>
      <c r="ACS287" s="59"/>
      <c r="ACT287" s="59"/>
      <c r="ACU287" s="59"/>
      <c r="ACV287" s="59"/>
      <c r="ACW287" s="59"/>
      <c r="ACX287" s="59"/>
      <c r="ACY287" s="59"/>
      <c r="ACZ287" s="59"/>
      <c r="ADA287" s="59"/>
      <c r="ADB287" s="59"/>
      <c r="ADC287" s="59"/>
      <c r="ADD287" s="59"/>
      <c r="ADE287" s="59"/>
      <c r="ADF287" s="59"/>
      <c r="ADG287" s="59"/>
      <c r="ADH287" s="59"/>
      <c r="ADI287" s="59"/>
      <c r="ADJ287" s="59"/>
      <c r="ADK287" s="59"/>
      <c r="ADL287" s="59"/>
      <c r="ADM287" s="59"/>
      <c r="ADN287" s="59"/>
      <c r="ADO287" s="59"/>
      <c r="ADP287" s="59"/>
      <c r="ADQ287" s="59"/>
      <c r="ADR287" s="59"/>
      <c r="ADS287" s="59"/>
      <c r="ADT287" s="59"/>
      <c r="ADU287" s="59"/>
      <c r="ADV287" s="59"/>
      <c r="ADW287" s="59"/>
      <c r="ADX287" s="59"/>
      <c r="ADY287" s="59"/>
      <c r="ADZ287" s="59"/>
      <c r="AEA287" s="59"/>
      <c r="AEB287" s="59"/>
      <c r="AEC287" s="59"/>
      <c r="AED287" s="59"/>
      <c r="AEE287" s="59"/>
      <c r="AEF287" s="59"/>
      <c r="AEG287" s="59"/>
      <c r="AEH287" s="59"/>
      <c r="AEI287" s="59"/>
      <c r="AEJ287" s="59"/>
      <c r="AEK287" s="59"/>
      <c r="AEL287" s="59"/>
      <c r="AEM287" s="59"/>
      <c r="AEN287" s="59"/>
      <c r="AEO287" s="59"/>
      <c r="AEP287" s="59"/>
      <c r="AEQ287" s="59"/>
      <c r="AER287" s="59"/>
      <c r="AES287" s="59"/>
      <c r="AET287" s="59"/>
      <c r="AEU287" s="59"/>
      <c r="AEV287" s="59"/>
      <c r="AEW287" s="59"/>
      <c r="AEX287" s="59"/>
      <c r="AEY287" s="59"/>
      <c r="AEZ287" s="59"/>
      <c r="AFA287" s="59"/>
      <c r="AFB287" s="59"/>
      <c r="AFC287" s="59"/>
      <c r="AFD287" s="59"/>
      <c r="AFE287" s="59"/>
      <c r="AFF287" s="59"/>
      <c r="AFG287" s="59"/>
      <c r="AFH287" s="59"/>
      <c r="AFI287" s="59"/>
      <c r="AFJ287" s="59"/>
      <c r="AFK287" s="59"/>
      <c r="AFL287" s="59"/>
      <c r="AFM287" s="59"/>
      <c r="AFN287" s="59"/>
      <c r="AFO287" s="59"/>
      <c r="AFP287" s="59"/>
      <c r="AFQ287" s="59"/>
      <c r="AFR287" s="59"/>
      <c r="AFS287" s="59"/>
      <c r="AFT287" s="59"/>
      <c r="AFU287" s="59"/>
      <c r="AFV287" s="59"/>
      <c r="AFW287" s="59"/>
      <c r="AFX287" s="59"/>
      <c r="AFY287" s="59"/>
      <c r="AFZ287" s="59"/>
      <c r="AGA287" s="59"/>
      <c r="AGB287" s="59"/>
      <c r="AGC287" s="59"/>
      <c r="AGD287" s="59"/>
      <c r="AGE287" s="59"/>
      <c r="AGF287" s="59"/>
      <c r="AGG287" s="59"/>
      <c r="AGH287" s="59"/>
      <c r="AGI287" s="59"/>
      <c r="AGJ287" s="59"/>
      <c r="AGK287" s="59"/>
      <c r="AGL287" s="59"/>
      <c r="AGM287" s="59"/>
      <c r="AGN287" s="59"/>
      <c r="AGO287" s="59"/>
      <c r="AGP287" s="59"/>
      <c r="AGQ287" s="59"/>
      <c r="AGR287" s="59"/>
      <c r="AGS287" s="59"/>
      <c r="AGT287" s="59"/>
      <c r="AGU287" s="59"/>
      <c r="AGV287" s="59"/>
      <c r="AGW287" s="59"/>
      <c r="AGX287" s="59"/>
      <c r="AGY287" s="59"/>
      <c r="AGZ287" s="59"/>
      <c r="AHA287" s="59"/>
      <c r="AHB287" s="59"/>
      <c r="AHC287" s="59"/>
      <c r="AHD287" s="59"/>
      <c r="AHE287" s="59"/>
      <c r="AHF287" s="59"/>
      <c r="AHG287" s="59"/>
      <c r="AHH287" s="59"/>
      <c r="AHI287" s="59"/>
      <c r="AHJ287" s="59"/>
      <c r="AHK287" s="59"/>
      <c r="AHL287" s="59"/>
      <c r="AHM287" s="59"/>
      <c r="AHN287" s="59"/>
      <c r="AHO287" s="59"/>
      <c r="AHP287" s="59"/>
      <c r="AHQ287" s="59"/>
      <c r="AHR287" s="59"/>
      <c r="AHS287" s="59"/>
      <c r="AHT287" s="59"/>
      <c r="AHU287" s="59"/>
      <c r="AHV287" s="59"/>
      <c r="AHW287" s="59"/>
      <c r="AHX287" s="59"/>
      <c r="AHY287" s="59"/>
      <c r="AHZ287" s="59"/>
      <c r="AIA287" s="59"/>
      <c r="AIB287" s="59"/>
      <c r="AIC287" s="59"/>
      <c r="AID287" s="59"/>
      <c r="AIE287" s="59"/>
      <c r="AIF287" s="59"/>
      <c r="AIG287" s="59"/>
      <c r="AIH287" s="59"/>
      <c r="AII287" s="59"/>
      <c r="AIJ287" s="59"/>
      <c r="AIK287" s="59"/>
      <c r="AIL287" s="59"/>
      <c r="AIM287" s="59"/>
      <c r="AIN287" s="59"/>
      <c r="AIO287" s="59"/>
      <c r="AIP287" s="59"/>
      <c r="AIQ287" s="59"/>
      <c r="AIR287" s="59"/>
      <c r="AIS287" s="59"/>
      <c r="AIT287" s="59"/>
      <c r="AIU287" s="59"/>
      <c r="AIV287" s="59"/>
      <c r="AIW287" s="59"/>
      <c r="AIX287" s="59"/>
      <c r="AIY287" s="59"/>
      <c r="AIZ287" s="59"/>
      <c r="AJA287" s="59"/>
      <c r="AJB287" s="59"/>
      <c r="AJC287" s="59"/>
      <c r="AJD287" s="59"/>
      <c r="AJE287" s="59"/>
      <c r="AJF287" s="59"/>
      <c r="AJG287" s="59"/>
      <c r="AJH287" s="59"/>
      <c r="AJI287" s="59"/>
      <c r="AJJ287" s="59"/>
      <c r="AJK287" s="59"/>
      <c r="AJL287" s="59"/>
      <c r="AJM287" s="59"/>
      <c r="AJN287" s="59"/>
      <c r="AJO287" s="59"/>
      <c r="AJP287" s="59"/>
      <c r="AJQ287" s="59"/>
      <c r="AJR287" s="59"/>
      <c r="AJS287" s="59"/>
      <c r="AJT287" s="59"/>
      <c r="AJU287" s="59"/>
      <c r="AJV287" s="59"/>
      <c r="AJW287" s="59"/>
      <c r="AJX287" s="59"/>
      <c r="AJY287" s="59"/>
      <c r="AJZ287" s="59"/>
      <c r="AKA287" s="59"/>
      <c r="AKB287" s="59"/>
      <c r="AKC287" s="59"/>
      <c r="AKD287" s="59"/>
      <c r="AKE287" s="59"/>
      <c r="AKF287" s="59"/>
      <c r="AKG287" s="59"/>
      <c r="AKH287" s="59"/>
      <c r="AKI287" s="59"/>
      <c r="AKJ287" s="59"/>
      <c r="AKK287" s="59"/>
      <c r="AKL287" s="59"/>
      <c r="AKM287" s="59"/>
      <c r="AKN287" s="59"/>
      <c r="AKO287" s="59"/>
      <c r="AKP287" s="59"/>
      <c r="AKQ287" s="59"/>
      <c r="AKR287" s="59"/>
      <c r="AKS287" s="59"/>
      <c r="AKT287" s="59"/>
      <c r="AKU287" s="59"/>
      <c r="AKV287" s="59"/>
      <c r="AKW287" s="59"/>
      <c r="AKX287" s="59"/>
      <c r="AKY287" s="59"/>
      <c r="AKZ287" s="59"/>
      <c r="ALA287" s="59"/>
      <c r="ALB287" s="59"/>
      <c r="ALC287" s="59"/>
      <c r="ALD287" s="59"/>
      <c r="ALE287" s="59"/>
      <c r="ALF287" s="59"/>
      <c r="ALG287" s="59"/>
      <c r="ALH287" s="59"/>
      <c r="ALI287" s="59"/>
      <c r="ALJ287" s="59"/>
      <c r="ALK287" s="59"/>
      <c r="ALL287" s="59"/>
      <c r="ALM287" s="59"/>
      <c r="ALN287" s="59"/>
      <c r="ALO287" s="59"/>
      <c r="ALP287" s="59"/>
      <c r="ALQ287" s="59"/>
      <c r="ALR287" s="59"/>
      <c r="ALS287" s="59"/>
      <c r="ALT287" s="59"/>
      <c r="ALU287" s="59"/>
      <c r="ALV287" s="59"/>
      <c r="ALW287" s="59"/>
      <c r="ALX287" s="59"/>
      <c r="ALY287" s="59"/>
      <c r="ALZ287" s="59"/>
      <c r="AMA287" s="59"/>
      <c r="AMB287" s="59"/>
      <c r="AMC287" s="59"/>
      <c r="AMD287" s="59"/>
      <c r="AME287" s="59"/>
      <c r="AMF287" s="59"/>
      <c r="AMG287" s="59"/>
      <c r="AMH287" s="59"/>
      <c r="AMI287" s="59"/>
      <c r="AMJ287" s="59"/>
      <c r="AMK287" s="59"/>
      <c r="AML287" s="59"/>
      <c r="AMM287" s="59"/>
      <c r="AMN287" s="59"/>
      <c r="AMO287" s="59"/>
      <c r="AMP287" s="59"/>
      <c r="AMQ287" s="59"/>
      <c r="AMR287" s="59"/>
      <c r="AMS287" s="59"/>
      <c r="AMT287" s="59"/>
      <c r="AMU287" s="59"/>
      <c r="AMV287" s="59"/>
      <c r="AMW287" s="59"/>
      <c r="AMX287" s="59"/>
      <c r="AMY287" s="59"/>
      <c r="AMZ287" s="59"/>
      <c r="ANA287" s="59"/>
      <c r="ANB287" s="59"/>
      <c r="ANC287" s="59"/>
      <c r="AND287" s="59"/>
      <c r="ANE287" s="59"/>
      <c r="ANF287" s="59"/>
      <c r="ANG287" s="59"/>
      <c r="ANH287" s="59"/>
      <c r="ANI287" s="59"/>
      <c r="ANJ287" s="59"/>
      <c r="ANK287" s="59"/>
      <c r="ANL287" s="59"/>
      <c r="ANM287" s="59"/>
      <c r="ANN287" s="59"/>
      <c r="ANO287" s="59"/>
      <c r="ANP287" s="59"/>
      <c r="ANQ287" s="59"/>
      <c r="ANR287" s="59"/>
      <c r="ANS287" s="59"/>
      <c r="ANT287" s="59"/>
      <c r="ANU287" s="59"/>
      <c r="ANV287" s="59"/>
      <c r="ANW287" s="59"/>
      <c r="ANX287" s="59"/>
      <c r="ANY287" s="59"/>
      <c r="ANZ287" s="59"/>
      <c r="AOA287" s="59"/>
      <c r="AOB287" s="59"/>
      <c r="AOC287" s="59"/>
      <c r="AOD287" s="59"/>
      <c r="AOE287" s="59"/>
      <c r="AOF287" s="59"/>
      <c r="AOG287" s="59"/>
      <c r="AOH287" s="59"/>
      <c r="AOI287" s="59"/>
      <c r="AOJ287" s="59"/>
      <c r="AOK287" s="59"/>
      <c r="AOL287" s="59"/>
      <c r="AOM287" s="59"/>
      <c r="AON287" s="59"/>
      <c r="AOO287" s="59"/>
      <c r="AOP287" s="59"/>
      <c r="AOQ287" s="59"/>
      <c r="AOR287" s="59"/>
      <c r="AOS287" s="59"/>
      <c r="AOT287" s="59"/>
      <c r="AOU287" s="59"/>
      <c r="AOV287" s="59"/>
      <c r="AOW287" s="59"/>
      <c r="AOX287" s="59"/>
      <c r="AOY287" s="59"/>
      <c r="AOZ287" s="59"/>
      <c r="APA287" s="59"/>
      <c r="APB287" s="59"/>
      <c r="APC287" s="59"/>
      <c r="APD287" s="59"/>
      <c r="APE287" s="59"/>
      <c r="APF287" s="59"/>
      <c r="APG287" s="59"/>
      <c r="APH287" s="59"/>
      <c r="API287" s="59"/>
      <c r="APJ287" s="59"/>
      <c r="APK287" s="59"/>
      <c r="APL287" s="59"/>
      <c r="APM287" s="59"/>
      <c r="APN287" s="59"/>
      <c r="APO287" s="59"/>
      <c r="APP287" s="59"/>
      <c r="APQ287" s="59"/>
      <c r="APR287" s="59"/>
      <c r="APS287" s="59"/>
      <c r="APT287" s="59"/>
      <c r="APU287" s="59"/>
      <c r="APV287" s="59"/>
      <c r="APW287" s="59"/>
      <c r="APX287" s="59"/>
      <c r="APY287" s="59"/>
      <c r="APZ287" s="59"/>
      <c r="AQA287" s="59"/>
      <c r="AQB287" s="59"/>
      <c r="AQC287" s="59"/>
      <c r="AQD287" s="59"/>
      <c r="AQE287" s="59"/>
      <c r="AQF287" s="59"/>
      <c r="AQG287" s="59"/>
      <c r="AQH287" s="59"/>
      <c r="AQI287" s="59"/>
      <c r="AQJ287" s="59"/>
      <c r="AQK287" s="59"/>
      <c r="AQL287" s="59"/>
      <c r="AQM287" s="59"/>
      <c r="AQN287" s="59"/>
      <c r="AQO287" s="59"/>
      <c r="AQP287" s="59"/>
      <c r="AQQ287" s="59"/>
      <c r="AQR287" s="59"/>
      <c r="AQS287" s="59"/>
      <c r="AQT287" s="59"/>
      <c r="AQU287" s="59"/>
      <c r="AQV287" s="59"/>
      <c r="AQW287" s="59"/>
      <c r="AQX287" s="59"/>
      <c r="AQY287" s="59"/>
      <c r="AQZ287" s="59"/>
      <c r="ARA287" s="59"/>
      <c r="ARB287" s="59"/>
      <c r="ARC287" s="59"/>
      <c r="ARD287" s="59"/>
      <c r="ARE287" s="59"/>
      <c r="ARF287" s="59"/>
      <c r="ARG287" s="59"/>
      <c r="ARH287" s="59"/>
      <c r="ARI287" s="59"/>
      <c r="ARJ287" s="59"/>
      <c r="ARK287" s="59"/>
      <c r="ARL287" s="59"/>
      <c r="ARM287" s="59"/>
      <c r="ARN287" s="59"/>
      <c r="ARO287" s="59"/>
      <c r="ARP287" s="59"/>
      <c r="ARQ287" s="59"/>
      <c r="ARR287" s="59"/>
      <c r="ARS287" s="59"/>
      <c r="ART287" s="59"/>
      <c r="ARU287" s="59"/>
      <c r="ARV287" s="59"/>
      <c r="ARW287" s="59"/>
      <c r="ARX287" s="59"/>
      <c r="ARY287" s="59"/>
      <c r="ARZ287" s="59"/>
      <c r="ASA287" s="59"/>
      <c r="ASB287" s="59"/>
      <c r="ASC287" s="59"/>
      <c r="ASD287" s="59"/>
      <c r="ASE287" s="59"/>
      <c r="ASF287" s="59"/>
      <c r="ASG287" s="59"/>
      <c r="ASH287" s="59"/>
      <c r="ASI287" s="59"/>
      <c r="ASJ287" s="59"/>
      <c r="ASK287" s="59"/>
      <c r="ASL287" s="59"/>
      <c r="ASM287" s="59"/>
      <c r="ASN287" s="59"/>
      <c r="ASO287" s="59"/>
      <c r="ASP287" s="59"/>
      <c r="ASQ287" s="59"/>
      <c r="ASR287" s="59"/>
      <c r="ASS287" s="59"/>
      <c r="AST287" s="59"/>
      <c r="ASU287" s="59"/>
      <c r="ASV287" s="59"/>
      <c r="ASW287" s="59"/>
      <c r="ASX287" s="59"/>
      <c r="ASY287" s="59"/>
      <c r="ASZ287" s="59"/>
      <c r="ATA287" s="59"/>
      <c r="ATB287" s="59"/>
      <c r="ATC287" s="59"/>
      <c r="ATD287" s="59"/>
      <c r="ATE287" s="59"/>
      <c r="ATF287" s="59"/>
      <c r="ATG287" s="59"/>
      <c r="ATH287" s="59"/>
      <c r="ATI287" s="59"/>
      <c r="ATJ287" s="59"/>
      <c r="ATK287" s="59"/>
      <c r="ATL287" s="59"/>
      <c r="ATM287" s="59"/>
      <c r="ATN287" s="59"/>
      <c r="ATO287" s="59"/>
      <c r="ATP287" s="59"/>
      <c r="ATQ287" s="59"/>
      <c r="ATR287" s="59"/>
      <c r="ATS287" s="59"/>
      <c r="ATT287" s="59"/>
      <c r="ATU287" s="59"/>
      <c r="ATV287" s="59"/>
      <c r="ATW287" s="59"/>
      <c r="ATX287" s="59"/>
      <c r="ATY287" s="59"/>
      <c r="ATZ287" s="59"/>
      <c r="AUA287" s="59"/>
      <c r="AUB287" s="59"/>
      <c r="AUC287" s="59"/>
      <c r="AUD287" s="59"/>
      <c r="AUE287" s="59"/>
      <c r="AUF287" s="59"/>
      <c r="AUG287" s="59"/>
      <c r="AUH287" s="59"/>
      <c r="AUI287" s="59"/>
      <c r="AUJ287" s="59"/>
      <c r="AUK287" s="59"/>
      <c r="AUL287" s="59"/>
      <c r="AUM287" s="59"/>
      <c r="AUN287" s="59"/>
      <c r="AUO287" s="59"/>
      <c r="AUP287" s="59"/>
      <c r="AUQ287" s="59"/>
      <c r="AUR287" s="59"/>
      <c r="AUS287" s="59"/>
      <c r="AUT287" s="59"/>
      <c r="AUU287" s="59"/>
      <c r="AUV287" s="59"/>
      <c r="AUW287" s="59"/>
      <c r="AUX287" s="59"/>
      <c r="AUY287" s="59"/>
      <c r="AUZ287" s="59"/>
      <c r="AVA287" s="59"/>
      <c r="AVB287" s="59"/>
      <c r="AVC287" s="59"/>
      <c r="AVD287" s="59"/>
      <c r="AVE287" s="59"/>
      <c r="AVF287" s="59"/>
      <c r="AVG287" s="59"/>
      <c r="AVH287" s="59"/>
      <c r="AVI287" s="59"/>
      <c r="AVJ287" s="59"/>
      <c r="AVK287" s="59"/>
      <c r="AVL287" s="59"/>
      <c r="AVM287" s="59"/>
      <c r="AVN287" s="59"/>
      <c r="AVO287" s="59"/>
      <c r="AVP287" s="59"/>
      <c r="AVQ287" s="59"/>
      <c r="AVR287" s="59"/>
      <c r="AVS287" s="59"/>
      <c r="AVT287" s="59"/>
      <c r="AVU287" s="59"/>
      <c r="AVV287" s="59"/>
      <c r="AVW287" s="59"/>
      <c r="AVX287" s="59"/>
      <c r="AVY287" s="59"/>
      <c r="AVZ287" s="59"/>
      <c r="AWA287" s="59"/>
      <c r="AWB287" s="59"/>
      <c r="AWC287" s="59"/>
      <c r="AWD287" s="59"/>
      <c r="AWE287" s="59"/>
      <c r="AWF287" s="59"/>
      <c r="AWG287" s="59"/>
      <c r="AWH287" s="59"/>
      <c r="AWI287" s="59"/>
      <c r="AWJ287" s="59"/>
      <c r="AWK287" s="59"/>
      <c r="AWL287" s="59"/>
      <c r="AWM287" s="59"/>
      <c r="AWN287" s="59"/>
      <c r="AWO287" s="59"/>
      <c r="AWP287" s="59"/>
      <c r="AWQ287" s="59"/>
      <c r="AWR287" s="59"/>
      <c r="AWS287" s="59"/>
      <c r="AWT287" s="59"/>
      <c r="AWU287" s="59"/>
      <c r="AWV287" s="59"/>
      <c r="AWW287" s="59"/>
      <c r="AWX287" s="59"/>
      <c r="AWY287" s="59"/>
      <c r="AWZ287" s="59"/>
      <c r="AXA287" s="59"/>
      <c r="AXB287" s="59"/>
      <c r="AXC287" s="59"/>
      <c r="AXD287" s="59"/>
      <c r="AXE287" s="59"/>
      <c r="AXF287" s="59"/>
      <c r="AXG287" s="59"/>
      <c r="AXH287" s="59"/>
      <c r="AXI287" s="59"/>
      <c r="AXJ287" s="59"/>
      <c r="AXK287" s="59"/>
      <c r="AXL287" s="59"/>
      <c r="AXM287" s="59"/>
      <c r="AXN287" s="59"/>
      <c r="AXO287" s="59"/>
      <c r="AXP287" s="59"/>
      <c r="AXQ287" s="59"/>
      <c r="AXR287" s="59"/>
      <c r="AXS287" s="59"/>
      <c r="AXT287" s="59"/>
      <c r="AXU287" s="59"/>
      <c r="AXV287" s="59"/>
      <c r="AXW287" s="59"/>
      <c r="AXX287" s="59"/>
      <c r="AXY287" s="59"/>
      <c r="AXZ287" s="59"/>
      <c r="AYA287" s="59"/>
      <c r="AYB287" s="59"/>
      <c r="AYC287" s="59"/>
      <c r="AYD287" s="59"/>
      <c r="AYE287" s="59"/>
      <c r="AYF287" s="59"/>
      <c r="AYG287" s="59"/>
      <c r="AYH287" s="59"/>
      <c r="AYI287" s="59"/>
      <c r="AYJ287" s="59"/>
      <c r="AYK287" s="59"/>
      <c r="AYL287" s="59"/>
      <c r="AYM287" s="59"/>
      <c r="AYN287" s="59"/>
      <c r="AYO287" s="59"/>
      <c r="AYP287" s="59"/>
      <c r="AYQ287" s="59"/>
      <c r="AYR287" s="59"/>
      <c r="AYS287" s="59"/>
      <c r="AYT287" s="59"/>
      <c r="AYU287" s="59"/>
      <c r="AYV287" s="59"/>
      <c r="AYW287" s="59"/>
      <c r="AYX287" s="59"/>
      <c r="AYY287" s="59"/>
      <c r="AYZ287" s="59"/>
      <c r="AZA287" s="59"/>
      <c r="AZB287" s="59"/>
      <c r="AZC287" s="59"/>
      <c r="AZD287" s="59"/>
      <c r="AZE287" s="59"/>
      <c r="AZF287" s="59"/>
      <c r="AZG287" s="59"/>
      <c r="AZH287" s="59"/>
      <c r="AZI287" s="59"/>
      <c r="AZJ287" s="59"/>
      <c r="AZK287" s="59"/>
      <c r="AZL287" s="59"/>
      <c r="AZM287" s="59"/>
      <c r="AZN287" s="59"/>
      <c r="AZO287" s="59"/>
      <c r="AZP287" s="59"/>
      <c r="AZQ287" s="59"/>
      <c r="AZR287" s="59"/>
      <c r="AZS287" s="59"/>
      <c r="AZT287" s="59"/>
      <c r="AZU287" s="59"/>
      <c r="AZV287" s="59"/>
      <c r="AZW287" s="59"/>
      <c r="AZX287" s="59"/>
      <c r="AZY287" s="59"/>
      <c r="AZZ287" s="59"/>
      <c r="BAA287" s="59"/>
      <c r="BAB287" s="59"/>
      <c r="BAC287" s="59"/>
      <c r="BAD287" s="59"/>
      <c r="BAE287" s="59"/>
      <c r="BAF287" s="59"/>
      <c r="BAG287" s="59"/>
      <c r="BAH287" s="59"/>
      <c r="BAI287" s="59"/>
      <c r="BAJ287" s="59"/>
      <c r="BAK287" s="59"/>
      <c r="BAL287" s="59"/>
      <c r="BAM287" s="59"/>
      <c r="BAN287" s="59"/>
      <c r="BAO287" s="59"/>
      <c r="BAP287" s="59"/>
      <c r="BAQ287" s="59"/>
      <c r="BAR287" s="59"/>
      <c r="BAS287" s="59"/>
      <c r="BAT287" s="59"/>
      <c r="BAU287" s="59"/>
      <c r="BAV287" s="59"/>
      <c r="BAW287" s="59"/>
      <c r="BAX287" s="59"/>
      <c r="BAY287" s="59"/>
      <c r="BAZ287" s="59"/>
      <c r="BBA287" s="59"/>
      <c r="BBB287" s="59"/>
      <c r="BBC287" s="59"/>
      <c r="BBD287" s="59"/>
      <c r="BBE287" s="59"/>
      <c r="BBF287" s="59"/>
      <c r="BBG287" s="59"/>
      <c r="BBH287" s="59"/>
      <c r="BBI287" s="59"/>
      <c r="BBJ287" s="59"/>
      <c r="BBK287" s="59"/>
      <c r="BBL287" s="59"/>
      <c r="BBM287" s="59"/>
      <c r="BBN287" s="59"/>
      <c r="BBO287" s="59"/>
      <c r="BBP287" s="59"/>
      <c r="BBQ287" s="59"/>
      <c r="BBR287" s="59"/>
      <c r="BBS287" s="59"/>
      <c r="BBT287" s="59"/>
      <c r="BBU287" s="59"/>
      <c r="BBV287" s="59"/>
      <c r="BBW287" s="59"/>
      <c r="BBX287" s="59"/>
      <c r="BBY287" s="59"/>
      <c r="BBZ287" s="59"/>
      <c r="BCA287" s="59"/>
      <c r="BCB287" s="59"/>
      <c r="BCC287" s="59"/>
      <c r="BCD287" s="59"/>
      <c r="BCE287" s="59"/>
      <c r="BCF287" s="59"/>
      <c r="BCG287" s="59"/>
      <c r="BCH287" s="59"/>
      <c r="BCI287" s="59"/>
      <c r="BCJ287" s="59"/>
      <c r="BCK287" s="59"/>
      <c r="BCL287" s="59"/>
      <c r="BCM287" s="59"/>
      <c r="BCN287" s="59"/>
      <c r="BCO287" s="59"/>
      <c r="BCP287" s="59"/>
      <c r="BCQ287" s="59"/>
      <c r="BCR287" s="59"/>
      <c r="BCS287" s="59"/>
      <c r="BCT287" s="59"/>
      <c r="BCU287" s="59"/>
      <c r="BCV287" s="59"/>
      <c r="BCW287" s="59"/>
      <c r="BCX287" s="59"/>
      <c r="BCY287" s="59"/>
      <c r="BCZ287" s="59"/>
      <c r="BDA287" s="59"/>
      <c r="BDB287" s="59"/>
      <c r="BDC287" s="59"/>
      <c r="BDD287" s="59"/>
      <c r="BDE287" s="59"/>
      <c r="BDF287" s="59"/>
      <c r="BDG287" s="59"/>
      <c r="BDH287" s="59"/>
      <c r="BDI287" s="59"/>
      <c r="BDJ287" s="59"/>
      <c r="BDK287" s="59"/>
      <c r="BDL287" s="59"/>
      <c r="BDM287" s="59"/>
      <c r="BDN287" s="59"/>
      <c r="BDO287" s="59"/>
      <c r="BDP287" s="59"/>
      <c r="BDQ287" s="59"/>
      <c r="BDR287" s="59"/>
      <c r="BDS287" s="59"/>
      <c r="BDT287" s="59"/>
      <c r="BDU287" s="59"/>
      <c r="BDV287" s="59"/>
      <c r="BDW287" s="59"/>
      <c r="BDX287" s="59"/>
      <c r="BDY287" s="59"/>
      <c r="BDZ287" s="59"/>
      <c r="BEA287" s="59"/>
      <c r="BEB287" s="59"/>
      <c r="BEC287" s="59"/>
      <c r="BED287" s="59"/>
      <c r="BEE287" s="59"/>
      <c r="BEF287" s="59"/>
      <c r="BEG287" s="59"/>
      <c r="BEH287" s="59"/>
      <c r="BEI287" s="59"/>
      <c r="BEJ287" s="59"/>
      <c r="BEK287" s="59"/>
      <c r="BEL287" s="59"/>
      <c r="BEM287" s="59"/>
      <c r="BEN287" s="59"/>
      <c r="BEO287" s="59"/>
      <c r="BEP287" s="59"/>
      <c r="BEQ287" s="59"/>
      <c r="BER287" s="59"/>
      <c r="BES287" s="59"/>
      <c r="BET287" s="59"/>
      <c r="BEU287" s="59"/>
      <c r="BEV287" s="59"/>
      <c r="BEW287" s="59"/>
      <c r="BEX287" s="59"/>
      <c r="BEY287" s="59"/>
      <c r="BEZ287" s="59"/>
      <c r="BFA287" s="59"/>
      <c r="BFB287" s="59"/>
      <c r="BFC287" s="59"/>
      <c r="BFD287" s="59"/>
      <c r="BFE287" s="59"/>
      <c r="BFF287" s="59"/>
      <c r="BFG287" s="59"/>
      <c r="BFH287" s="59"/>
      <c r="BFI287" s="59"/>
      <c r="BFJ287" s="59"/>
      <c r="BFK287" s="59"/>
      <c r="BFL287" s="59"/>
      <c r="BFM287" s="59"/>
      <c r="BFN287" s="59"/>
      <c r="BFO287" s="59"/>
      <c r="BFP287" s="59"/>
      <c r="BFQ287" s="59"/>
      <c r="BFR287" s="59"/>
      <c r="BFS287" s="59"/>
      <c r="BFT287" s="59"/>
      <c r="BFU287" s="59"/>
      <c r="BFV287" s="59"/>
      <c r="BFW287" s="59"/>
      <c r="BFX287" s="59"/>
      <c r="BFY287" s="59"/>
      <c r="BFZ287" s="59"/>
      <c r="BGA287" s="59"/>
      <c r="BGB287" s="59"/>
      <c r="BGC287" s="59"/>
      <c r="BGD287" s="59"/>
      <c r="BGE287" s="59"/>
      <c r="BGF287" s="59"/>
      <c r="BGG287" s="59"/>
      <c r="BGH287" s="59"/>
      <c r="BGI287" s="59"/>
      <c r="BGJ287" s="59"/>
      <c r="BGK287" s="59"/>
      <c r="BGL287" s="59"/>
      <c r="BGM287" s="59"/>
      <c r="BGN287" s="59"/>
      <c r="BGO287" s="59"/>
      <c r="BGP287" s="59"/>
      <c r="BGQ287" s="59"/>
      <c r="BGR287" s="59"/>
      <c r="BGS287" s="59"/>
      <c r="BGT287" s="59"/>
      <c r="BGU287" s="59"/>
      <c r="BGV287" s="59"/>
      <c r="BGW287" s="59"/>
      <c r="BGX287" s="59"/>
      <c r="BGY287" s="59"/>
      <c r="BGZ287" s="59"/>
      <c r="BHA287" s="59"/>
      <c r="BHB287" s="59"/>
      <c r="BHC287" s="59"/>
      <c r="BHD287" s="59"/>
      <c r="BHE287" s="59"/>
      <c r="BHF287" s="59"/>
      <c r="BHG287" s="59"/>
      <c r="BHH287" s="59"/>
      <c r="BHI287" s="59"/>
      <c r="BHJ287" s="59"/>
      <c r="BHK287" s="59"/>
      <c r="BHL287" s="59"/>
      <c r="BHM287" s="59"/>
      <c r="BHN287" s="59"/>
      <c r="BHO287" s="59"/>
      <c r="BHP287" s="59"/>
      <c r="BHQ287" s="59"/>
      <c r="BHR287" s="59"/>
      <c r="BHS287" s="59"/>
      <c r="BHT287" s="59"/>
      <c r="BHU287" s="59"/>
      <c r="BHV287" s="59"/>
      <c r="BHW287" s="59"/>
      <c r="BHX287" s="59"/>
      <c r="BHY287" s="59"/>
      <c r="BHZ287" s="59"/>
      <c r="BIA287" s="59"/>
      <c r="BIB287" s="59"/>
      <c r="BIC287" s="59"/>
      <c r="BID287" s="59"/>
      <c r="BIE287" s="59"/>
      <c r="BIF287" s="59"/>
      <c r="BIG287" s="59"/>
      <c r="BIH287" s="59"/>
      <c r="BII287" s="59"/>
      <c r="BIJ287" s="59"/>
      <c r="BIK287" s="59"/>
      <c r="BIL287" s="59"/>
      <c r="BIM287" s="59"/>
      <c r="BIN287" s="59"/>
      <c r="BIO287" s="59"/>
      <c r="BIP287" s="59"/>
      <c r="BIQ287" s="59"/>
      <c r="BIR287" s="59"/>
      <c r="BIS287" s="59"/>
      <c r="BIT287" s="59"/>
      <c r="BIU287" s="59"/>
      <c r="BIV287" s="59"/>
      <c r="BIW287" s="59"/>
      <c r="BIX287" s="59"/>
      <c r="BIY287" s="59"/>
      <c r="BIZ287" s="59"/>
      <c r="BJA287" s="59"/>
      <c r="BJB287" s="59"/>
      <c r="BJC287" s="59"/>
      <c r="BJD287" s="59"/>
      <c r="BJE287" s="59"/>
      <c r="BJF287" s="59"/>
      <c r="BJG287" s="59"/>
      <c r="BJH287" s="59"/>
      <c r="BJI287" s="59"/>
      <c r="BJJ287" s="59"/>
      <c r="BJK287" s="59"/>
      <c r="BJL287" s="59"/>
      <c r="BJM287" s="59"/>
      <c r="BJN287" s="59"/>
      <c r="BJO287" s="59"/>
      <c r="BJP287" s="59"/>
      <c r="BJQ287" s="59"/>
      <c r="BJR287" s="59"/>
      <c r="BJS287" s="59"/>
      <c r="BJT287" s="59"/>
      <c r="BJU287" s="59"/>
      <c r="BJV287" s="59"/>
      <c r="BJW287" s="59"/>
      <c r="BJX287" s="59"/>
      <c r="BJY287" s="59"/>
      <c r="BJZ287" s="59"/>
      <c r="BKA287" s="59"/>
      <c r="BKB287" s="59"/>
      <c r="BKC287" s="59"/>
      <c r="BKD287" s="59"/>
      <c r="BKE287" s="59"/>
      <c r="BKF287" s="59"/>
      <c r="BKG287" s="59"/>
      <c r="BKH287" s="59"/>
      <c r="BKI287" s="59"/>
      <c r="BKJ287" s="59"/>
      <c r="BKK287" s="59"/>
      <c r="BKL287" s="59"/>
      <c r="BKM287" s="59"/>
      <c r="BKN287" s="59"/>
      <c r="BKO287" s="59"/>
      <c r="BKP287" s="59"/>
      <c r="BKQ287" s="59"/>
      <c r="BKR287" s="59"/>
      <c r="BKS287" s="59"/>
      <c r="BKT287" s="59"/>
      <c r="BKU287" s="59"/>
      <c r="BKV287" s="59"/>
      <c r="BKW287" s="59"/>
      <c r="BKX287" s="59"/>
      <c r="BKY287" s="59"/>
      <c r="BKZ287" s="59"/>
      <c r="BLA287" s="59"/>
      <c r="BLB287" s="59"/>
      <c r="BLC287" s="59"/>
      <c r="BLD287" s="59"/>
      <c r="BLE287" s="59"/>
      <c r="BLF287" s="59"/>
      <c r="BLG287" s="59"/>
      <c r="BLH287" s="59"/>
      <c r="BLI287" s="59"/>
      <c r="BLJ287" s="59"/>
      <c r="BLK287" s="59"/>
      <c r="BLL287" s="59"/>
      <c r="BLM287" s="59"/>
      <c r="BLN287" s="59"/>
      <c r="BLO287" s="59"/>
      <c r="BLP287" s="59"/>
      <c r="BLQ287" s="59"/>
      <c r="BLR287" s="59"/>
      <c r="BLS287" s="59"/>
      <c r="BLT287" s="59"/>
      <c r="BLU287" s="59"/>
      <c r="BLV287" s="59"/>
      <c r="BLW287" s="59"/>
      <c r="BLX287" s="59"/>
      <c r="BLY287" s="59"/>
      <c r="BLZ287" s="59"/>
      <c r="BMA287" s="59"/>
      <c r="BMB287" s="59"/>
      <c r="BMC287" s="59"/>
      <c r="BMD287" s="59"/>
      <c r="BME287" s="59"/>
      <c r="BMF287" s="59"/>
      <c r="BMG287" s="59"/>
      <c r="BMH287" s="59"/>
      <c r="BMI287" s="59"/>
      <c r="BMJ287" s="59"/>
      <c r="BMK287" s="59"/>
      <c r="BML287" s="59"/>
      <c r="BMM287" s="59"/>
      <c r="BMN287" s="59"/>
      <c r="BMO287" s="59"/>
      <c r="BMP287" s="59"/>
      <c r="BMQ287" s="59"/>
      <c r="BMR287" s="59"/>
      <c r="BMS287" s="59"/>
      <c r="BMT287" s="59"/>
      <c r="BMU287" s="59"/>
      <c r="BMV287" s="59"/>
      <c r="BMW287" s="59"/>
      <c r="BMX287" s="59"/>
      <c r="BMY287" s="59"/>
      <c r="BMZ287" s="59"/>
      <c r="BNA287" s="59"/>
      <c r="BNB287" s="59"/>
      <c r="BNC287" s="59"/>
      <c r="BND287" s="59"/>
      <c r="BNE287" s="59"/>
      <c r="BNF287" s="59"/>
      <c r="BNG287" s="59"/>
      <c r="BNH287" s="59"/>
      <c r="BNI287" s="59"/>
      <c r="BNJ287" s="59"/>
      <c r="BNK287" s="59"/>
      <c r="BNL287" s="59"/>
      <c r="BNM287" s="59"/>
      <c r="BNN287" s="59"/>
      <c r="BNO287" s="59"/>
      <c r="BNP287" s="59"/>
      <c r="BNQ287" s="59"/>
      <c r="BNR287" s="59"/>
      <c r="BNS287" s="59"/>
      <c r="BNT287" s="59"/>
      <c r="BNU287" s="59"/>
      <c r="BNV287" s="59"/>
      <c r="BNW287" s="59"/>
      <c r="BNX287" s="59"/>
      <c r="BNY287" s="59"/>
      <c r="BNZ287" s="59"/>
      <c r="BOA287" s="59"/>
      <c r="BOB287" s="59"/>
      <c r="BOC287" s="59"/>
      <c r="BOD287" s="59"/>
      <c r="BOE287" s="59"/>
      <c r="BOF287" s="59"/>
      <c r="BOG287" s="59"/>
      <c r="BOH287" s="59"/>
      <c r="BOI287" s="59"/>
      <c r="BOJ287" s="59"/>
      <c r="BOK287" s="59"/>
      <c r="BOL287" s="59"/>
      <c r="BOM287" s="59"/>
      <c r="BON287" s="59"/>
      <c r="BOO287" s="59"/>
      <c r="BOP287" s="59"/>
      <c r="BOQ287" s="59"/>
      <c r="BOR287" s="59"/>
      <c r="BOS287" s="59"/>
      <c r="BOT287" s="59"/>
      <c r="BOU287" s="59"/>
      <c r="BOV287" s="59"/>
      <c r="BOW287" s="59"/>
      <c r="BOX287" s="59"/>
      <c r="BOY287" s="59"/>
      <c r="BOZ287" s="59"/>
      <c r="BPA287" s="59"/>
      <c r="BPB287" s="59"/>
      <c r="BPC287" s="59"/>
      <c r="BPD287" s="59"/>
      <c r="BPE287" s="59"/>
      <c r="BPF287" s="59"/>
      <c r="BPG287" s="59"/>
      <c r="BPH287" s="59"/>
      <c r="BPI287" s="59"/>
      <c r="BPJ287" s="59"/>
      <c r="BPK287" s="59"/>
      <c r="BPL287" s="59"/>
      <c r="BPM287" s="59"/>
      <c r="BPN287" s="59"/>
      <c r="BPO287" s="59"/>
      <c r="BPP287" s="59"/>
      <c r="BPQ287" s="59"/>
      <c r="BPR287" s="59"/>
      <c r="BPS287" s="59"/>
      <c r="BPT287" s="59"/>
      <c r="BPU287" s="59"/>
      <c r="BPV287" s="59"/>
      <c r="BPW287" s="59"/>
      <c r="BPX287" s="59"/>
      <c r="BPY287" s="59"/>
      <c r="BPZ287" s="59"/>
      <c r="BQA287" s="59"/>
      <c r="BQB287" s="59"/>
      <c r="BQC287" s="59"/>
      <c r="BQD287" s="59"/>
      <c r="BQE287" s="59"/>
      <c r="BQF287" s="59"/>
      <c r="BQG287" s="59"/>
      <c r="BQH287" s="59"/>
      <c r="BQI287" s="59"/>
      <c r="BQJ287" s="59"/>
      <c r="BQK287" s="59"/>
      <c r="BQL287" s="59"/>
      <c r="BQM287" s="59"/>
      <c r="BQN287" s="59"/>
      <c r="BQO287" s="59"/>
      <c r="BQP287" s="59"/>
      <c r="BQQ287" s="59"/>
      <c r="BQR287" s="59"/>
      <c r="BQS287" s="59"/>
      <c r="BQT287" s="59"/>
      <c r="BQU287" s="59"/>
      <c r="BQV287" s="59"/>
      <c r="BQW287" s="59"/>
      <c r="BQX287" s="59"/>
      <c r="BQY287" s="59"/>
      <c r="BQZ287" s="59"/>
      <c r="BRA287" s="59"/>
      <c r="BRB287" s="59"/>
      <c r="BRC287" s="59"/>
      <c r="BRD287" s="59"/>
      <c r="BRE287" s="59"/>
      <c r="BRF287" s="59"/>
      <c r="BRG287" s="59"/>
      <c r="BRH287" s="59"/>
      <c r="BRI287" s="59"/>
      <c r="BRJ287" s="59"/>
      <c r="BRK287" s="59"/>
      <c r="BRL287" s="59"/>
      <c r="BRM287" s="59"/>
      <c r="BRN287" s="59"/>
      <c r="BRO287" s="59"/>
      <c r="BRP287" s="59"/>
      <c r="BRQ287" s="59"/>
      <c r="BRR287" s="59"/>
      <c r="BRS287" s="59"/>
      <c r="BRT287" s="59"/>
      <c r="BRU287" s="59"/>
      <c r="BRV287" s="59"/>
      <c r="BRW287" s="59"/>
      <c r="BRX287" s="59"/>
      <c r="BRY287" s="59"/>
      <c r="BRZ287" s="59"/>
      <c r="BSA287" s="59"/>
      <c r="BSB287" s="59"/>
      <c r="BSC287" s="59"/>
      <c r="BSD287" s="59"/>
      <c r="BSE287" s="59"/>
      <c r="BSF287" s="59"/>
      <c r="BSG287" s="59"/>
      <c r="BSH287" s="59"/>
      <c r="BSI287" s="59"/>
      <c r="BSJ287" s="59"/>
      <c r="BSK287" s="59"/>
      <c r="BSL287" s="59"/>
      <c r="BSM287" s="59"/>
      <c r="BSN287" s="59"/>
      <c r="BSO287" s="59"/>
      <c r="BSP287" s="59"/>
      <c r="BSQ287" s="59"/>
      <c r="BSR287" s="59"/>
      <c r="BSS287" s="59"/>
      <c r="BST287" s="59"/>
      <c r="BSU287" s="59"/>
      <c r="BSV287" s="59"/>
      <c r="BSW287" s="59"/>
      <c r="BSX287" s="59"/>
      <c r="BSY287" s="59"/>
      <c r="BSZ287" s="59"/>
      <c r="BTA287" s="59"/>
      <c r="BTB287" s="59"/>
      <c r="BTC287" s="59"/>
      <c r="BTD287" s="59"/>
      <c r="BTE287" s="59"/>
      <c r="BTF287" s="59"/>
      <c r="BTG287" s="59"/>
      <c r="BTH287" s="59"/>
      <c r="BTI287" s="59"/>
      <c r="BTJ287" s="59"/>
      <c r="BTK287" s="59"/>
      <c r="BTL287" s="59"/>
      <c r="BTM287" s="59"/>
      <c r="BTN287" s="59"/>
      <c r="BTO287" s="59"/>
      <c r="BTP287" s="59"/>
      <c r="BTQ287" s="59"/>
      <c r="BTR287" s="59"/>
      <c r="BTS287" s="59"/>
      <c r="BTT287" s="59"/>
      <c r="BTU287" s="59"/>
      <c r="BTV287" s="59"/>
      <c r="BTW287" s="59"/>
      <c r="BTX287" s="59"/>
      <c r="BTY287" s="59"/>
      <c r="BTZ287" s="59"/>
      <c r="BUA287" s="59"/>
      <c r="BUB287" s="59"/>
      <c r="BUC287" s="59"/>
      <c r="BUD287" s="59"/>
      <c r="BUE287" s="59"/>
      <c r="BUF287" s="59"/>
      <c r="BUG287" s="59"/>
      <c r="BUH287" s="59"/>
      <c r="BUI287" s="59"/>
      <c r="BUJ287" s="59"/>
      <c r="BUK287" s="59"/>
      <c r="BUL287" s="59"/>
      <c r="BUM287" s="59"/>
      <c r="BUN287" s="59"/>
      <c r="BUO287" s="59"/>
      <c r="BUP287" s="59"/>
      <c r="BUQ287" s="59"/>
      <c r="BUR287" s="59"/>
      <c r="BUS287" s="59"/>
      <c r="BUT287" s="59"/>
      <c r="BUU287" s="59"/>
      <c r="BUV287" s="59"/>
      <c r="BUW287" s="59"/>
      <c r="BUX287" s="59"/>
      <c r="BUY287" s="59"/>
      <c r="BUZ287" s="59"/>
      <c r="BVA287" s="59"/>
      <c r="BVB287" s="59"/>
      <c r="BVC287" s="59"/>
      <c r="BVD287" s="59"/>
      <c r="BVE287" s="59"/>
      <c r="BVF287" s="59"/>
      <c r="BVG287" s="59"/>
      <c r="BVH287" s="59"/>
      <c r="BVI287" s="59"/>
      <c r="BVJ287" s="59"/>
      <c r="BVK287" s="59"/>
      <c r="BVL287" s="59"/>
      <c r="BVM287" s="59"/>
      <c r="BVN287" s="59"/>
      <c r="BVO287" s="59"/>
      <c r="BVP287" s="59"/>
      <c r="BVQ287" s="59"/>
      <c r="BVR287" s="59"/>
      <c r="BVS287" s="59"/>
      <c r="BVT287" s="59"/>
      <c r="BVU287" s="59"/>
      <c r="BVV287" s="59"/>
      <c r="BVW287" s="59"/>
      <c r="BVX287" s="59"/>
      <c r="BVY287" s="59"/>
      <c r="BVZ287" s="59"/>
      <c r="BWA287" s="59"/>
      <c r="BWB287" s="59"/>
      <c r="BWC287" s="59"/>
      <c r="BWD287" s="59"/>
      <c r="BWE287" s="59"/>
      <c r="BWF287" s="59"/>
      <c r="BWG287" s="59"/>
      <c r="BWH287" s="59"/>
      <c r="BWI287" s="59"/>
      <c r="BWJ287" s="59"/>
      <c r="BWK287" s="59"/>
      <c r="BWL287" s="59"/>
      <c r="BWM287" s="59"/>
      <c r="BWN287" s="59"/>
      <c r="BWO287" s="59"/>
      <c r="BWP287" s="59"/>
      <c r="BWQ287" s="59"/>
      <c r="BWR287" s="59"/>
      <c r="BWS287" s="59"/>
      <c r="BWT287" s="59"/>
      <c r="BWU287" s="59"/>
      <c r="BWV287" s="59"/>
      <c r="BWW287" s="59"/>
      <c r="BWX287" s="59"/>
      <c r="BWY287" s="59"/>
      <c r="BWZ287" s="59"/>
      <c r="BXA287" s="59"/>
      <c r="BXB287" s="59"/>
      <c r="BXC287" s="59"/>
      <c r="BXD287" s="59"/>
      <c r="BXE287" s="59"/>
      <c r="BXF287" s="59"/>
      <c r="BXG287" s="59"/>
      <c r="BXH287" s="59"/>
      <c r="BXI287" s="59"/>
      <c r="BXJ287" s="59"/>
      <c r="BXK287" s="59"/>
      <c r="BXL287" s="59"/>
      <c r="BXM287" s="59"/>
      <c r="BXN287" s="59"/>
      <c r="BXO287" s="59"/>
      <c r="BXP287" s="59"/>
      <c r="BXQ287" s="59"/>
      <c r="BXR287" s="59"/>
      <c r="BXS287" s="59"/>
      <c r="BXT287" s="59"/>
      <c r="BXU287" s="59"/>
      <c r="BXV287" s="59"/>
      <c r="BXW287" s="59"/>
      <c r="BXX287" s="59"/>
      <c r="BXY287" s="59"/>
      <c r="BXZ287" s="59"/>
      <c r="BYA287" s="59"/>
      <c r="BYB287" s="59"/>
      <c r="BYC287" s="59"/>
      <c r="BYD287" s="59"/>
      <c r="BYE287" s="59"/>
      <c r="BYF287" s="59"/>
      <c r="BYG287" s="59"/>
      <c r="BYH287" s="59"/>
      <c r="BYI287" s="59"/>
      <c r="BYJ287" s="59"/>
      <c r="BYK287" s="59"/>
      <c r="BYL287" s="59"/>
      <c r="BYM287" s="59"/>
      <c r="BYN287" s="59"/>
      <c r="BYO287" s="59"/>
      <c r="BYP287" s="59"/>
      <c r="BYQ287" s="59"/>
      <c r="BYR287" s="59"/>
      <c r="BYS287" s="59"/>
      <c r="BYT287" s="59"/>
      <c r="BYU287" s="59"/>
      <c r="BYV287" s="59"/>
      <c r="BYW287" s="59"/>
      <c r="BYX287" s="59"/>
      <c r="BYY287" s="59"/>
      <c r="BYZ287" s="59"/>
      <c r="BZA287" s="59"/>
      <c r="BZB287" s="59"/>
      <c r="BZC287" s="59"/>
      <c r="BZD287" s="59"/>
      <c r="BZE287" s="59"/>
      <c r="BZF287" s="59"/>
      <c r="BZG287" s="59"/>
      <c r="BZH287" s="59"/>
      <c r="BZI287" s="59"/>
      <c r="BZJ287" s="59"/>
      <c r="BZK287" s="59"/>
      <c r="BZL287" s="59"/>
      <c r="BZM287" s="59"/>
      <c r="BZN287" s="59"/>
      <c r="BZO287" s="59"/>
      <c r="BZP287" s="59"/>
      <c r="BZQ287" s="59"/>
      <c r="BZR287" s="59"/>
      <c r="BZS287" s="59"/>
      <c r="BZT287" s="59"/>
      <c r="BZU287" s="59"/>
      <c r="BZV287" s="59"/>
      <c r="BZW287" s="59"/>
      <c r="BZX287" s="59"/>
      <c r="BZY287" s="59"/>
      <c r="BZZ287" s="59"/>
      <c r="CAA287" s="59"/>
      <c r="CAB287" s="59"/>
      <c r="CAC287" s="59"/>
      <c r="CAD287" s="59"/>
      <c r="CAE287" s="59"/>
      <c r="CAF287" s="59"/>
      <c r="CAG287" s="59"/>
      <c r="CAH287" s="59"/>
      <c r="CAI287" s="59"/>
      <c r="CAJ287" s="59"/>
      <c r="CAK287" s="59"/>
      <c r="CAL287" s="59"/>
      <c r="CAM287" s="59"/>
      <c r="CAN287" s="59"/>
      <c r="CAO287" s="59"/>
      <c r="CAP287" s="59"/>
      <c r="CAQ287" s="59"/>
      <c r="CAR287" s="59"/>
      <c r="CAS287" s="59"/>
      <c r="CAT287" s="59"/>
      <c r="CAU287" s="59"/>
      <c r="CAV287" s="59"/>
      <c r="CAW287" s="59"/>
      <c r="CAX287" s="59"/>
      <c r="CAY287" s="59"/>
      <c r="CAZ287" s="59"/>
      <c r="CBA287" s="59"/>
      <c r="CBB287" s="59"/>
      <c r="CBC287" s="59"/>
      <c r="CBD287" s="59"/>
      <c r="CBE287" s="59"/>
      <c r="CBF287" s="59"/>
      <c r="CBG287" s="59"/>
      <c r="CBH287" s="59"/>
      <c r="CBI287" s="59"/>
      <c r="CBJ287" s="59"/>
      <c r="CBK287" s="59"/>
      <c r="CBL287" s="59"/>
      <c r="CBM287" s="59"/>
      <c r="CBN287" s="59"/>
      <c r="CBO287" s="59"/>
      <c r="CBP287" s="59"/>
      <c r="CBQ287" s="59"/>
      <c r="CBR287" s="59"/>
      <c r="CBS287" s="59"/>
      <c r="CBT287" s="59"/>
      <c r="CBU287" s="59"/>
      <c r="CBV287" s="59"/>
      <c r="CBW287" s="59"/>
      <c r="CBX287" s="59"/>
      <c r="CBY287" s="59"/>
      <c r="CBZ287" s="59"/>
      <c r="CCA287" s="59"/>
      <c r="CCB287" s="59"/>
      <c r="CCC287" s="59"/>
      <c r="CCD287" s="59"/>
      <c r="CCE287" s="59"/>
      <c r="CCF287" s="59"/>
      <c r="CCG287" s="59"/>
      <c r="CCH287" s="59"/>
      <c r="CCI287" s="59"/>
      <c r="CCJ287" s="59"/>
      <c r="CCK287" s="59"/>
      <c r="CCL287" s="59"/>
      <c r="CCM287" s="59"/>
      <c r="CCN287" s="59"/>
      <c r="CCO287" s="59"/>
      <c r="CCP287" s="59"/>
      <c r="CCQ287" s="59"/>
      <c r="CCR287" s="59"/>
      <c r="CCS287" s="59"/>
      <c r="CCT287" s="59"/>
      <c r="CCU287" s="59"/>
      <c r="CCV287" s="59"/>
      <c r="CCW287" s="59"/>
      <c r="CCX287" s="59"/>
      <c r="CCY287" s="59"/>
      <c r="CCZ287" s="59"/>
      <c r="CDA287" s="59"/>
      <c r="CDB287" s="59"/>
      <c r="CDC287" s="59"/>
      <c r="CDD287" s="59"/>
      <c r="CDE287" s="59"/>
      <c r="CDF287" s="59"/>
      <c r="CDG287" s="59"/>
      <c r="CDH287" s="59"/>
      <c r="CDI287" s="59"/>
      <c r="CDJ287" s="59"/>
      <c r="CDK287" s="59"/>
      <c r="CDL287" s="59"/>
      <c r="CDM287" s="59"/>
      <c r="CDN287" s="59"/>
      <c r="CDO287" s="59"/>
      <c r="CDP287" s="59"/>
      <c r="CDQ287" s="59"/>
      <c r="CDR287" s="59"/>
      <c r="CDS287" s="59"/>
      <c r="CDT287" s="59"/>
      <c r="CDU287" s="59"/>
      <c r="CDV287" s="59"/>
      <c r="CDW287" s="59"/>
      <c r="CDX287" s="59"/>
      <c r="CDY287" s="59"/>
      <c r="CDZ287" s="59"/>
      <c r="CEA287" s="59"/>
      <c r="CEB287" s="59"/>
      <c r="CEC287" s="59"/>
      <c r="CED287" s="59"/>
      <c r="CEE287" s="59"/>
      <c r="CEF287" s="59"/>
      <c r="CEG287" s="59"/>
      <c r="CEH287" s="59"/>
      <c r="CEI287" s="59"/>
      <c r="CEJ287" s="59"/>
      <c r="CEK287" s="59"/>
      <c r="CEL287" s="59"/>
      <c r="CEM287" s="59"/>
      <c r="CEN287" s="59"/>
      <c r="CEO287" s="59"/>
      <c r="CEP287" s="59"/>
      <c r="CEQ287" s="59"/>
      <c r="CER287" s="59"/>
      <c r="CES287" s="59"/>
      <c r="CET287" s="59"/>
      <c r="CEU287" s="59"/>
      <c r="CEV287" s="59"/>
      <c r="CEW287" s="59"/>
      <c r="CEX287" s="59"/>
      <c r="CEY287" s="59"/>
      <c r="CEZ287" s="59"/>
      <c r="CFA287" s="59"/>
      <c r="CFB287" s="59"/>
      <c r="CFC287" s="59"/>
      <c r="CFD287" s="59"/>
      <c r="CFE287" s="59"/>
      <c r="CFF287" s="59"/>
      <c r="CFG287" s="59"/>
      <c r="CFH287" s="59"/>
      <c r="CFI287" s="59"/>
      <c r="CFJ287" s="59"/>
      <c r="CFK287" s="59"/>
      <c r="CFL287" s="59"/>
      <c r="CFM287" s="59"/>
      <c r="CFN287" s="59"/>
      <c r="CFO287" s="59"/>
      <c r="CFP287" s="59"/>
      <c r="CFQ287" s="59"/>
      <c r="CFR287" s="59"/>
      <c r="CFS287" s="59"/>
      <c r="CFT287" s="59"/>
      <c r="CFU287" s="59"/>
      <c r="CFV287" s="59"/>
      <c r="CFW287" s="59"/>
      <c r="CFX287" s="59"/>
      <c r="CFY287" s="59"/>
      <c r="CFZ287" s="59"/>
      <c r="CGA287" s="59"/>
      <c r="CGB287" s="59"/>
      <c r="CGC287" s="59"/>
      <c r="CGD287" s="59"/>
      <c r="CGE287" s="59"/>
      <c r="CGF287" s="59"/>
      <c r="CGG287" s="59"/>
      <c r="CGH287" s="59"/>
      <c r="CGI287" s="59"/>
      <c r="CGJ287" s="59"/>
      <c r="CGK287" s="59"/>
      <c r="CGL287" s="59"/>
      <c r="CGM287" s="59"/>
      <c r="CGN287" s="59"/>
      <c r="CGO287" s="59"/>
      <c r="CGP287" s="59"/>
      <c r="CGQ287" s="59"/>
      <c r="CGR287" s="59"/>
      <c r="CGS287" s="59"/>
      <c r="CGT287" s="59"/>
      <c r="CGU287" s="59"/>
      <c r="CGV287" s="59"/>
      <c r="CGW287" s="59"/>
      <c r="CGX287" s="59"/>
      <c r="CGY287" s="59"/>
      <c r="CGZ287" s="59"/>
      <c r="CHA287" s="59"/>
      <c r="CHB287" s="59"/>
      <c r="CHC287" s="59"/>
      <c r="CHD287" s="59"/>
      <c r="CHE287" s="59"/>
      <c r="CHF287" s="59"/>
      <c r="CHG287" s="59"/>
      <c r="CHH287" s="59"/>
      <c r="CHI287" s="59"/>
      <c r="CHJ287" s="59"/>
      <c r="CHK287" s="59"/>
      <c r="CHL287" s="59"/>
      <c r="CHM287" s="59"/>
      <c r="CHN287" s="59"/>
      <c r="CHO287" s="59"/>
      <c r="CHP287" s="59"/>
      <c r="CHQ287" s="59"/>
      <c r="CHR287" s="59"/>
      <c r="CHS287" s="59"/>
      <c r="CHT287" s="59"/>
      <c r="CHU287" s="59"/>
      <c r="CHV287" s="59"/>
      <c r="CHW287" s="59"/>
      <c r="CHX287" s="59"/>
      <c r="CHY287" s="59"/>
      <c r="CHZ287" s="59"/>
      <c r="CIA287" s="59"/>
      <c r="CIB287" s="59"/>
      <c r="CIC287" s="59"/>
      <c r="CID287" s="59"/>
      <c r="CIE287" s="59"/>
      <c r="CIF287" s="59"/>
      <c r="CIG287" s="59"/>
      <c r="CIH287" s="59"/>
      <c r="CII287" s="59"/>
      <c r="CIJ287" s="59"/>
      <c r="CIK287" s="59"/>
      <c r="CIL287" s="59"/>
      <c r="CIM287" s="59"/>
      <c r="CIN287" s="59"/>
      <c r="CIO287" s="59"/>
      <c r="CIP287" s="59"/>
      <c r="CIQ287" s="59"/>
      <c r="CIR287" s="59"/>
      <c r="CIS287" s="59"/>
      <c r="CIT287" s="59"/>
      <c r="CIU287" s="59"/>
      <c r="CIV287" s="59"/>
      <c r="CIW287" s="59"/>
      <c r="CIX287" s="59"/>
      <c r="CIY287" s="59"/>
      <c r="CIZ287" s="59"/>
      <c r="CJA287" s="59"/>
      <c r="CJB287" s="59"/>
      <c r="CJC287" s="59"/>
      <c r="CJD287" s="59"/>
      <c r="CJE287" s="59"/>
      <c r="CJF287" s="59"/>
      <c r="CJG287" s="59"/>
      <c r="CJH287" s="59"/>
      <c r="CJI287" s="59"/>
      <c r="CJJ287" s="59"/>
      <c r="CJK287" s="59"/>
      <c r="CJL287" s="59"/>
      <c r="CJM287" s="59"/>
      <c r="CJN287" s="59"/>
      <c r="CJO287" s="59"/>
      <c r="CJP287" s="59"/>
      <c r="CJQ287" s="59"/>
      <c r="CJR287" s="59"/>
      <c r="CJS287" s="59"/>
      <c r="CJT287" s="59"/>
      <c r="CJU287" s="59"/>
      <c r="CJV287" s="59"/>
      <c r="CJW287" s="59"/>
      <c r="CJX287" s="59"/>
      <c r="CJY287" s="59"/>
      <c r="CJZ287" s="59"/>
      <c r="CKA287" s="59"/>
      <c r="CKB287" s="59"/>
      <c r="CKC287" s="59"/>
      <c r="CKD287" s="59"/>
      <c r="CKE287" s="59"/>
      <c r="CKF287" s="59"/>
      <c r="CKG287" s="59"/>
      <c r="CKH287" s="59"/>
      <c r="CKI287" s="59"/>
      <c r="CKJ287" s="59"/>
      <c r="CKK287" s="59"/>
      <c r="CKL287" s="59"/>
      <c r="CKM287" s="59"/>
      <c r="CKN287" s="59"/>
      <c r="CKO287" s="59"/>
      <c r="CKP287" s="59"/>
      <c r="CKQ287" s="59"/>
      <c r="CKR287" s="59"/>
      <c r="CKS287" s="59"/>
      <c r="CKT287" s="59"/>
      <c r="CKU287" s="59"/>
      <c r="CKV287" s="59"/>
      <c r="CKW287" s="59"/>
      <c r="CKX287" s="59"/>
      <c r="CKY287" s="59"/>
      <c r="CKZ287" s="59"/>
      <c r="CLA287" s="59"/>
      <c r="CLB287" s="59"/>
      <c r="CLC287" s="59"/>
      <c r="CLD287" s="59"/>
      <c r="CLE287" s="59"/>
      <c r="CLF287" s="59"/>
      <c r="CLG287" s="59"/>
      <c r="CLH287" s="59"/>
      <c r="CLI287" s="59"/>
      <c r="CLJ287" s="59"/>
      <c r="CLK287" s="59"/>
      <c r="CLL287" s="59"/>
      <c r="CLM287" s="59"/>
      <c r="CLN287" s="59"/>
      <c r="CLO287" s="59"/>
      <c r="CLP287" s="59"/>
      <c r="CLQ287" s="59"/>
      <c r="CLR287" s="59"/>
      <c r="CLS287" s="59"/>
      <c r="CLT287" s="59"/>
      <c r="CLU287" s="59"/>
      <c r="CLV287" s="59"/>
      <c r="CLW287" s="59"/>
      <c r="CLX287" s="59"/>
      <c r="CLY287" s="59"/>
      <c r="CLZ287" s="59"/>
      <c r="CMA287" s="59"/>
      <c r="CMB287" s="59"/>
      <c r="CMC287" s="59"/>
      <c r="CMD287" s="59"/>
      <c r="CME287" s="59"/>
      <c r="CMF287" s="59"/>
      <c r="CMG287" s="59"/>
      <c r="CMH287" s="59"/>
      <c r="CMI287" s="59"/>
      <c r="CMJ287" s="59"/>
      <c r="CMK287" s="59"/>
      <c r="CML287" s="59"/>
      <c r="CMM287" s="59"/>
      <c r="CMN287" s="59"/>
      <c r="CMO287" s="59"/>
      <c r="CMP287" s="59"/>
      <c r="CMQ287" s="59"/>
      <c r="CMR287" s="59"/>
      <c r="CMS287" s="59"/>
      <c r="CMT287" s="59"/>
      <c r="CMU287" s="59"/>
      <c r="CMV287" s="59"/>
      <c r="CMW287" s="59"/>
      <c r="CMX287" s="59"/>
      <c r="CMY287" s="59"/>
      <c r="CMZ287" s="59"/>
      <c r="CNA287" s="59"/>
      <c r="CNB287" s="59"/>
      <c r="CNC287" s="59"/>
      <c r="CND287" s="59"/>
      <c r="CNE287" s="59"/>
      <c r="CNF287" s="59"/>
      <c r="CNG287" s="59"/>
      <c r="CNH287" s="59"/>
      <c r="CNI287" s="59"/>
      <c r="CNJ287" s="59"/>
      <c r="CNK287" s="59"/>
      <c r="CNL287" s="59"/>
      <c r="CNM287" s="59"/>
      <c r="CNN287" s="59"/>
      <c r="CNO287" s="59"/>
      <c r="CNP287" s="59"/>
      <c r="CNQ287" s="59"/>
      <c r="CNR287" s="59"/>
      <c r="CNS287" s="59"/>
      <c r="CNT287" s="59"/>
      <c r="CNU287" s="59"/>
      <c r="CNV287" s="59"/>
      <c r="CNW287" s="59"/>
      <c r="CNX287" s="59"/>
      <c r="CNY287" s="59"/>
      <c r="CNZ287" s="59"/>
      <c r="COA287" s="59"/>
      <c r="COB287" s="59"/>
      <c r="COC287" s="59"/>
      <c r="COD287" s="59"/>
      <c r="COE287" s="59"/>
      <c r="COF287" s="59"/>
      <c r="COG287" s="59"/>
      <c r="COH287" s="59"/>
      <c r="COI287" s="59"/>
      <c r="COJ287" s="59"/>
      <c r="COK287" s="59"/>
      <c r="COL287" s="59"/>
      <c r="COM287" s="59"/>
      <c r="CON287" s="59"/>
      <c r="COO287" s="59"/>
      <c r="COP287" s="59"/>
      <c r="COQ287" s="59"/>
      <c r="COR287" s="59"/>
      <c r="COS287" s="59"/>
      <c r="COT287" s="59"/>
      <c r="COU287" s="59"/>
      <c r="COV287" s="59"/>
      <c r="COW287" s="59"/>
      <c r="COX287" s="59"/>
      <c r="COY287" s="59"/>
      <c r="COZ287" s="59"/>
      <c r="CPA287" s="59"/>
      <c r="CPB287" s="59"/>
      <c r="CPC287" s="59"/>
      <c r="CPD287" s="59"/>
      <c r="CPE287" s="59"/>
      <c r="CPF287" s="59"/>
      <c r="CPG287" s="59"/>
      <c r="CPH287" s="59"/>
      <c r="CPI287" s="59"/>
      <c r="CPJ287" s="59"/>
      <c r="CPK287" s="59"/>
      <c r="CPL287" s="59"/>
      <c r="CPM287" s="59"/>
      <c r="CPN287" s="59"/>
      <c r="CPO287" s="59"/>
      <c r="CPP287" s="59"/>
      <c r="CPQ287" s="59"/>
      <c r="CPR287" s="59"/>
      <c r="CPS287" s="59"/>
      <c r="CPT287" s="59"/>
      <c r="CPU287" s="59"/>
      <c r="CPV287" s="59"/>
      <c r="CPW287" s="59"/>
      <c r="CPX287" s="59"/>
      <c r="CPY287" s="59"/>
      <c r="CPZ287" s="59"/>
      <c r="CQA287" s="59"/>
      <c r="CQB287" s="59"/>
      <c r="CQC287" s="59"/>
      <c r="CQD287" s="59"/>
      <c r="CQE287" s="59"/>
      <c r="CQF287" s="59"/>
      <c r="CQG287" s="59"/>
      <c r="CQH287" s="59"/>
      <c r="CQI287" s="59"/>
      <c r="CQJ287" s="59"/>
      <c r="CQK287" s="59"/>
      <c r="CQL287" s="59"/>
      <c r="CQM287" s="59"/>
      <c r="CQN287" s="59"/>
      <c r="CQO287" s="59"/>
      <c r="CQP287" s="59"/>
      <c r="CQQ287" s="59"/>
      <c r="CQR287" s="59"/>
      <c r="CQS287" s="59"/>
      <c r="CQT287" s="59"/>
      <c r="CQU287" s="59"/>
      <c r="CQV287" s="59"/>
      <c r="CQW287" s="59"/>
      <c r="CQX287" s="59"/>
      <c r="CQY287" s="59"/>
      <c r="CQZ287" s="59"/>
      <c r="CRA287" s="59"/>
      <c r="CRB287" s="59"/>
      <c r="CRC287" s="59"/>
      <c r="CRD287" s="59"/>
      <c r="CRE287" s="59"/>
      <c r="CRF287" s="59"/>
      <c r="CRG287" s="59"/>
      <c r="CRH287" s="59"/>
      <c r="CRI287" s="59"/>
      <c r="CRJ287" s="59"/>
      <c r="CRK287" s="59"/>
      <c r="CRL287" s="59"/>
      <c r="CRM287" s="59"/>
      <c r="CRN287" s="59"/>
      <c r="CRO287" s="59"/>
      <c r="CRP287" s="59"/>
      <c r="CRQ287" s="59"/>
      <c r="CRR287" s="59"/>
      <c r="CRS287" s="59"/>
      <c r="CRT287" s="59"/>
      <c r="CRU287" s="59"/>
      <c r="CRV287" s="59"/>
      <c r="CRW287" s="59"/>
      <c r="CRX287" s="59"/>
      <c r="CRY287" s="59"/>
      <c r="CRZ287" s="59"/>
      <c r="CSA287" s="59"/>
      <c r="CSB287" s="59"/>
      <c r="CSC287" s="59"/>
      <c r="CSD287" s="59"/>
      <c r="CSE287" s="59"/>
      <c r="CSF287" s="59"/>
      <c r="CSG287" s="59"/>
      <c r="CSH287" s="59"/>
      <c r="CSI287" s="59"/>
      <c r="CSJ287" s="59"/>
      <c r="CSK287" s="59"/>
      <c r="CSL287" s="59"/>
      <c r="CSM287" s="59"/>
      <c r="CSN287" s="59"/>
      <c r="CSO287" s="59"/>
      <c r="CSP287" s="59"/>
      <c r="CSQ287" s="59"/>
      <c r="CSR287" s="59"/>
      <c r="CSS287" s="59"/>
      <c r="CST287" s="59"/>
      <c r="CSU287" s="59"/>
      <c r="CSV287" s="59"/>
      <c r="CSW287" s="59"/>
      <c r="CSX287" s="59"/>
      <c r="CSY287" s="59"/>
      <c r="CSZ287" s="59"/>
      <c r="CTA287" s="59"/>
      <c r="CTB287" s="59"/>
      <c r="CTC287" s="59"/>
      <c r="CTD287" s="59"/>
      <c r="CTE287" s="59"/>
      <c r="CTF287" s="59"/>
      <c r="CTG287" s="59"/>
      <c r="CTH287" s="59"/>
      <c r="CTI287" s="59"/>
      <c r="CTJ287" s="59"/>
      <c r="CTK287" s="59"/>
      <c r="CTL287" s="59"/>
      <c r="CTM287" s="59"/>
      <c r="CTN287" s="59"/>
      <c r="CTO287" s="59"/>
      <c r="CTP287" s="59"/>
      <c r="CTQ287" s="59"/>
      <c r="CTR287" s="59"/>
      <c r="CTS287" s="59"/>
      <c r="CTT287" s="59"/>
      <c r="CTU287" s="59"/>
      <c r="CTV287" s="59"/>
      <c r="CTW287" s="59"/>
      <c r="CTX287" s="59"/>
      <c r="CTY287" s="59"/>
      <c r="CTZ287" s="59"/>
      <c r="CUA287" s="59"/>
      <c r="CUB287" s="59"/>
      <c r="CUC287" s="59"/>
      <c r="CUD287" s="59"/>
      <c r="CUE287" s="59"/>
      <c r="CUF287" s="59"/>
      <c r="CUG287" s="59"/>
      <c r="CUH287" s="59"/>
      <c r="CUI287" s="59"/>
      <c r="CUJ287" s="59"/>
      <c r="CUK287" s="59"/>
      <c r="CUL287" s="59"/>
      <c r="CUM287" s="59"/>
      <c r="CUN287" s="59"/>
      <c r="CUO287" s="59"/>
      <c r="CUP287" s="59"/>
      <c r="CUQ287" s="59"/>
      <c r="CUR287" s="59"/>
      <c r="CUS287" s="59"/>
      <c r="CUT287" s="59"/>
      <c r="CUU287" s="59"/>
      <c r="CUV287" s="59"/>
      <c r="CUW287" s="59"/>
      <c r="CUX287" s="59"/>
      <c r="CUY287" s="59"/>
      <c r="CUZ287" s="59"/>
      <c r="CVA287" s="59"/>
      <c r="CVB287" s="59"/>
      <c r="CVC287" s="59"/>
      <c r="CVD287" s="59"/>
      <c r="CVE287" s="59"/>
      <c r="CVF287" s="59"/>
      <c r="CVG287" s="59"/>
      <c r="CVH287" s="59"/>
      <c r="CVI287" s="59"/>
      <c r="CVJ287" s="59"/>
      <c r="CVK287" s="59"/>
      <c r="CVL287" s="59"/>
      <c r="CVM287" s="59"/>
      <c r="CVN287" s="59"/>
      <c r="CVO287" s="59"/>
      <c r="CVP287" s="59"/>
      <c r="CVQ287" s="59"/>
      <c r="CVR287" s="59"/>
      <c r="CVS287" s="59"/>
      <c r="CVT287" s="59"/>
      <c r="CVU287" s="59"/>
      <c r="CVV287" s="59"/>
      <c r="CVW287" s="59"/>
      <c r="CVX287" s="59"/>
      <c r="CVY287" s="59"/>
      <c r="CVZ287" s="59"/>
      <c r="CWA287" s="59"/>
      <c r="CWB287" s="59"/>
      <c r="CWC287" s="59"/>
      <c r="CWD287" s="59"/>
      <c r="CWE287" s="59"/>
      <c r="CWF287" s="59"/>
      <c r="CWG287" s="59"/>
      <c r="CWH287" s="59"/>
      <c r="CWI287" s="59"/>
      <c r="CWJ287" s="59"/>
      <c r="CWK287" s="59"/>
      <c r="CWL287" s="59"/>
      <c r="CWM287" s="59"/>
      <c r="CWN287" s="59"/>
      <c r="CWO287" s="59"/>
      <c r="CWP287" s="59"/>
      <c r="CWQ287" s="59"/>
      <c r="CWR287" s="59"/>
      <c r="CWS287" s="59"/>
    </row>
    <row r="288" spans="1:2645" s="60" customForma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9"/>
      <c r="V288" s="59"/>
      <c r="W288" s="6"/>
      <c r="X288" s="59"/>
      <c r="Y288" s="59"/>
      <c r="Z288" s="59"/>
      <c r="AA288" s="59"/>
      <c r="AB288" s="6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  <c r="JG288" s="59"/>
      <c r="JH288" s="59"/>
      <c r="JI288" s="59"/>
      <c r="JJ288" s="59"/>
      <c r="JK288" s="59"/>
      <c r="JL288" s="59"/>
      <c r="JM288" s="59"/>
      <c r="JN288" s="59"/>
      <c r="JO288" s="59"/>
      <c r="JP288" s="59"/>
      <c r="JQ288" s="59"/>
      <c r="JR288" s="59"/>
      <c r="JS288" s="59"/>
      <c r="JT288" s="59"/>
      <c r="JU288" s="59"/>
      <c r="JV288" s="59"/>
      <c r="JW288" s="59"/>
      <c r="JX288" s="59"/>
      <c r="JY288" s="59"/>
      <c r="JZ288" s="59"/>
      <c r="KA288" s="59"/>
      <c r="KB288" s="59"/>
      <c r="KC288" s="59"/>
      <c r="KD288" s="59"/>
      <c r="KE288" s="59"/>
      <c r="KF288" s="59"/>
      <c r="KG288" s="59"/>
      <c r="KH288" s="59"/>
      <c r="KI288" s="59"/>
      <c r="KJ288" s="59"/>
      <c r="KK288" s="59"/>
      <c r="KL288" s="59"/>
      <c r="KM288" s="59"/>
      <c r="KN288" s="59"/>
      <c r="KO288" s="59"/>
      <c r="KP288" s="59"/>
      <c r="KQ288" s="59"/>
      <c r="KR288" s="59"/>
      <c r="KS288" s="59"/>
      <c r="KT288" s="59"/>
      <c r="KU288" s="59"/>
      <c r="KV288" s="59"/>
      <c r="KW288" s="59"/>
      <c r="KX288" s="59"/>
      <c r="KY288" s="59"/>
      <c r="KZ288" s="59"/>
      <c r="LA288" s="59"/>
      <c r="LB288" s="59"/>
      <c r="LC288" s="59"/>
      <c r="LD288" s="59"/>
      <c r="LE288" s="59"/>
      <c r="LF288" s="59"/>
      <c r="LG288" s="59"/>
      <c r="LH288" s="59"/>
      <c r="LI288" s="59"/>
      <c r="LJ288" s="59"/>
      <c r="LK288" s="59"/>
      <c r="LL288" s="59"/>
      <c r="LM288" s="59"/>
      <c r="LN288" s="59"/>
      <c r="LO288" s="59"/>
      <c r="LP288" s="59"/>
      <c r="LQ288" s="59"/>
      <c r="LR288" s="59"/>
      <c r="LS288" s="59"/>
      <c r="LT288" s="59"/>
      <c r="LU288" s="59"/>
      <c r="LV288" s="59"/>
      <c r="LW288" s="59"/>
      <c r="LX288" s="59"/>
      <c r="LY288" s="59"/>
      <c r="LZ288" s="59"/>
      <c r="MA288" s="59"/>
      <c r="MB288" s="59"/>
      <c r="MC288" s="59"/>
      <c r="MD288" s="59"/>
      <c r="ME288" s="59"/>
      <c r="MF288" s="59"/>
      <c r="MG288" s="59"/>
      <c r="MH288" s="59"/>
      <c r="MI288" s="59"/>
      <c r="MJ288" s="59"/>
      <c r="MK288" s="59"/>
      <c r="ML288" s="59"/>
      <c r="MM288" s="59"/>
      <c r="MN288" s="59"/>
      <c r="MO288" s="59"/>
      <c r="MP288" s="59"/>
      <c r="MQ288" s="59"/>
      <c r="MR288" s="59"/>
      <c r="MS288" s="59"/>
      <c r="MT288" s="59"/>
      <c r="MU288" s="59"/>
      <c r="MV288" s="59"/>
      <c r="MW288" s="59"/>
      <c r="MX288" s="59"/>
      <c r="MY288" s="59"/>
      <c r="MZ288" s="59"/>
      <c r="NA288" s="59"/>
      <c r="NB288" s="59"/>
      <c r="NC288" s="59"/>
      <c r="ND288" s="59"/>
      <c r="NE288" s="59"/>
      <c r="NF288" s="59"/>
      <c r="NG288" s="59"/>
      <c r="NH288" s="59"/>
      <c r="NI288" s="59"/>
      <c r="NJ288" s="59"/>
      <c r="NK288" s="59"/>
      <c r="NL288" s="59"/>
      <c r="NM288" s="59"/>
      <c r="NN288" s="59"/>
      <c r="NO288" s="59"/>
      <c r="NP288" s="59"/>
      <c r="NQ288" s="59"/>
      <c r="NR288" s="59"/>
      <c r="NS288" s="59"/>
      <c r="NT288" s="59"/>
      <c r="NU288" s="59"/>
      <c r="NV288" s="59"/>
      <c r="NW288" s="59"/>
      <c r="NX288" s="59"/>
      <c r="NY288" s="59"/>
      <c r="NZ288" s="59"/>
      <c r="OA288" s="59"/>
      <c r="OB288" s="59"/>
      <c r="OC288" s="59"/>
      <c r="OD288" s="59"/>
      <c r="OE288" s="59"/>
      <c r="OF288" s="59"/>
      <c r="OG288" s="59"/>
      <c r="OH288" s="59"/>
      <c r="OI288" s="59"/>
      <c r="OJ288" s="59"/>
      <c r="OK288" s="59"/>
      <c r="OL288" s="59"/>
      <c r="OM288" s="59"/>
      <c r="ON288" s="59"/>
      <c r="OO288" s="59"/>
      <c r="OP288" s="59"/>
      <c r="OQ288" s="59"/>
      <c r="OR288" s="59"/>
      <c r="OS288" s="59"/>
      <c r="OT288" s="59"/>
      <c r="OU288" s="59"/>
      <c r="OV288" s="59"/>
      <c r="OW288" s="59"/>
      <c r="OX288" s="59"/>
      <c r="OY288" s="59"/>
      <c r="OZ288" s="59"/>
      <c r="PA288" s="59"/>
      <c r="PB288" s="59"/>
      <c r="PC288" s="59"/>
      <c r="PD288" s="59"/>
      <c r="PE288" s="59"/>
      <c r="PF288" s="59"/>
      <c r="PG288" s="59"/>
      <c r="PH288" s="59"/>
      <c r="PI288" s="59"/>
      <c r="PJ288" s="59"/>
      <c r="PK288" s="59"/>
      <c r="PL288" s="59"/>
      <c r="PM288" s="59"/>
      <c r="PN288" s="59"/>
      <c r="PO288" s="59"/>
      <c r="PP288" s="59"/>
      <c r="PQ288" s="59"/>
      <c r="PR288" s="59"/>
      <c r="PS288" s="59"/>
      <c r="PT288" s="59"/>
      <c r="PU288" s="59"/>
      <c r="PV288" s="59"/>
      <c r="PW288" s="59"/>
      <c r="PX288" s="59"/>
      <c r="PY288" s="59"/>
      <c r="PZ288" s="59"/>
      <c r="QA288" s="59"/>
      <c r="QB288" s="59"/>
      <c r="QC288" s="59"/>
      <c r="QD288" s="59"/>
      <c r="QE288" s="59"/>
      <c r="QF288" s="59"/>
      <c r="QG288" s="59"/>
      <c r="QH288" s="59"/>
      <c r="QI288" s="59"/>
      <c r="QJ288" s="59"/>
      <c r="QK288" s="59"/>
      <c r="QL288" s="59"/>
      <c r="QM288" s="59"/>
      <c r="QN288" s="59"/>
      <c r="QO288" s="59"/>
      <c r="QP288" s="59"/>
      <c r="QQ288" s="59"/>
      <c r="QR288" s="59"/>
      <c r="QS288" s="59"/>
      <c r="QT288" s="59"/>
      <c r="QU288" s="59"/>
      <c r="QV288" s="59"/>
      <c r="QW288" s="59"/>
      <c r="QX288" s="59"/>
      <c r="QY288" s="59"/>
      <c r="QZ288" s="59"/>
      <c r="RA288" s="59"/>
      <c r="RB288" s="59"/>
      <c r="RC288" s="59"/>
      <c r="RD288" s="59"/>
      <c r="RE288" s="59"/>
      <c r="RF288" s="59"/>
      <c r="RG288" s="59"/>
      <c r="RH288" s="59"/>
      <c r="RI288" s="59"/>
      <c r="RJ288" s="59"/>
      <c r="RK288" s="59"/>
      <c r="RL288" s="59"/>
      <c r="RM288" s="59"/>
      <c r="RN288" s="59"/>
      <c r="RO288" s="59"/>
      <c r="RP288" s="59"/>
      <c r="RQ288" s="59"/>
      <c r="RR288" s="59"/>
      <c r="RS288" s="59"/>
      <c r="RT288" s="59"/>
      <c r="RU288" s="59"/>
      <c r="RV288" s="59"/>
      <c r="RW288" s="59"/>
      <c r="RX288" s="59"/>
      <c r="RY288" s="59"/>
      <c r="RZ288" s="59"/>
      <c r="SA288" s="59"/>
      <c r="SB288" s="59"/>
      <c r="SC288" s="59"/>
      <c r="SD288" s="59"/>
      <c r="SE288" s="59"/>
      <c r="SF288" s="59"/>
      <c r="SG288" s="59"/>
      <c r="SH288" s="59"/>
      <c r="SI288" s="59"/>
      <c r="SJ288" s="59"/>
      <c r="SK288" s="59"/>
      <c r="SL288" s="59"/>
      <c r="SM288" s="59"/>
      <c r="SN288" s="59"/>
      <c r="SO288" s="59"/>
      <c r="SP288" s="59"/>
      <c r="SQ288" s="59"/>
      <c r="SR288" s="59"/>
      <c r="SS288" s="59"/>
      <c r="ST288" s="59"/>
      <c r="SU288" s="59"/>
      <c r="SV288" s="59"/>
      <c r="SW288" s="59"/>
      <c r="SX288" s="59"/>
      <c r="SY288" s="59"/>
      <c r="SZ288" s="59"/>
      <c r="TA288" s="59"/>
      <c r="TB288" s="59"/>
      <c r="TC288" s="59"/>
      <c r="TD288" s="59"/>
      <c r="TE288" s="59"/>
      <c r="TF288" s="59"/>
      <c r="TG288" s="59"/>
      <c r="TH288" s="59"/>
      <c r="TI288" s="59"/>
      <c r="TJ288" s="59"/>
      <c r="TK288" s="59"/>
      <c r="TL288" s="59"/>
      <c r="TM288" s="59"/>
      <c r="TN288" s="59"/>
      <c r="TO288" s="59"/>
      <c r="TP288" s="59"/>
      <c r="TQ288" s="59"/>
      <c r="TR288" s="59"/>
      <c r="TS288" s="59"/>
      <c r="TT288" s="59"/>
      <c r="TU288" s="59"/>
      <c r="TV288" s="59"/>
      <c r="TW288" s="59"/>
      <c r="TX288" s="59"/>
      <c r="TY288" s="59"/>
      <c r="TZ288" s="59"/>
      <c r="UA288" s="59"/>
      <c r="UB288" s="59"/>
      <c r="UC288" s="59"/>
      <c r="UD288" s="59"/>
      <c r="UE288" s="59"/>
      <c r="UF288" s="59"/>
      <c r="UG288" s="59"/>
      <c r="UH288" s="59"/>
      <c r="UI288" s="59"/>
      <c r="UJ288" s="59"/>
      <c r="UK288" s="59"/>
      <c r="UL288" s="59"/>
      <c r="UM288" s="59"/>
      <c r="UN288" s="59"/>
      <c r="UO288" s="59"/>
      <c r="UP288" s="59"/>
      <c r="UQ288" s="59"/>
      <c r="UR288" s="59"/>
      <c r="US288" s="59"/>
      <c r="UT288" s="59"/>
      <c r="UU288" s="59"/>
      <c r="UV288" s="59"/>
      <c r="UW288" s="59"/>
      <c r="UX288" s="59"/>
      <c r="UY288" s="59"/>
      <c r="UZ288" s="59"/>
      <c r="VA288" s="59"/>
      <c r="VB288" s="59"/>
      <c r="VC288" s="59"/>
      <c r="VD288" s="59"/>
      <c r="VE288" s="59"/>
      <c r="VF288" s="59"/>
      <c r="VG288" s="59"/>
      <c r="VH288" s="59"/>
      <c r="VI288" s="59"/>
      <c r="VJ288" s="59"/>
      <c r="VK288" s="59"/>
      <c r="VL288" s="59"/>
      <c r="VM288" s="59"/>
      <c r="VN288" s="59"/>
      <c r="VO288" s="59"/>
      <c r="VP288" s="59"/>
      <c r="VQ288" s="59"/>
      <c r="VR288" s="59"/>
      <c r="VS288" s="59"/>
      <c r="VT288" s="59"/>
      <c r="VU288" s="59"/>
      <c r="VV288" s="59"/>
      <c r="VW288" s="59"/>
      <c r="VX288" s="59"/>
      <c r="VY288" s="59"/>
      <c r="VZ288" s="59"/>
      <c r="WA288" s="59"/>
      <c r="WB288" s="59"/>
      <c r="WC288" s="59"/>
      <c r="WD288" s="59"/>
      <c r="WE288" s="59"/>
      <c r="WF288" s="59"/>
      <c r="WG288" s="59"/>
      <c r="WH288" s="59"/>
      <c r="WI288" s="59"/>
      <c r="WJ288" s="59"/>
      <c r="WK288" s="59"/>
      <c r="WL288" s="59"/>
      <c r="WM288" s="59"/>
      <c r="WN288" s="59"/>
      <c r="WO288" s="59"/>
      <c r="WP288" s="59"/>
      <c r="WQ288" s="59"/>
      <c r="WR288" s="59"/>
      <c r="WS288" s="59"/>
      <c r="WT288" s="59"/>
      <c r="WU288" s="59"/>
      <c r="WV288" s="59"/>
      <c r="WW288" s="59"/>
      <c r="WX288" s="59"/>
      <c r="WY288" s="59"/>
      <c r="WZ288" s="59"/>
      <c r="XA288" s="59"/>
      <c r="XB288" s="59"/>
      <c r="XC288" s="59"/>
      <c r="XD288" s="59"/>
      <c r="XE288" s="59"/>
      <c r="XF288" s="59"/>
      <c r="XG288" s="59"/>
      <c r="XH288" s="59"/>
      <c r="XI288" s="59"/>
      <c r="XJ288" s="59"/>
      <c r="XK288" s="59"/>
      <c r="XL288" s="59"/>
      <c r="XM288" s="59"/>
      <c r="XN288" s="59"/>
      <c r="XO288" s="59"/>
      <c r="XP288" s="59"/>
      <c r="XQ288" s="59"/>
      <c r="XR288" s="59"/>
      <c r="XS288" s="59"/>
      <c r="XT288" s="59"/>
      <c r="XU288" s="59"/>
      <c r="XV288" s="59"/>
      <c r="XW288" s="59"/>
      <c r="XX288" s="59"/>
      <c r="XY288" s="59"/>
      <c r="XZ288" s="59"/>
      <c r="YA288" s="59"/>
      <c r="YB288" s="59"/>
      <c r="YC288" s="59"/>
      <c r="YD288" s="59"/>
      <c r="YE288" s="59"/>
      <c r="YF288" s="59"/>
      <c r="YG288" s="59"/>
      <c r="YH288" s="59"/>
      <c r="YI288" s="59"/>
      <c r="YJ288" s="59"/>
      <c r="YK288" s="59"/>
      <c r="YL288" s="59"/>
      <c r="YM288" s="59"/>
      <c r="YN288" s="59"/>
      <c r="YO288" s="59"/>
      <c r="YP288" s="59"/>
      <c r="YQ288" s="59"/>
      <c r="YR288" s="59"/>
      <c r="YS288" s="59"/>
      <c r="YT288" s="59"/>
      <c r="YU288" s="59"/>
      <c r="YV288" s="59"/>
      <c r="YW288" s="59"/>
      <c r="YX288" s="59"/>
      <c r="YY288" s="59"/>
      <c r="YZ288" s="59"/>
      <c r="ZA288" s="59"/>
      <c r="ZB288" s="59"/>
      <c r="ZC288" s="59"/>
      <c r="ZD288" s="59"/>
      <c r="ZE288" s="59"/>
      <c r="ZF288" s="59"/>
      <c r="ZG288" s="59"/>
      <c r="ZH288" s="59"/>
      <c r="ZI288" s="59"/>
      <c r="ZJ288" s="59"/>
      <c r="ZK288" s="59"/>
      <c r="ZL288" s="59"/>
      <c r="ZM288" s="59"/>
      <c r="ZN288" s="59"/>
      <c r="ZO288" s="59"/>
      <c r="ZP288" s="59"/>
      <c r="ZQ288" s="59"/>
      <c r="ZR288" s="59"/>
      <c r="ZS288" s="59"/>
      <c r="ZT288" s="59"/>
      <c r="ZU288" s="59"/>
      <c r="ZV288" s="59"/>
      <c r="ZW288" s="59"/>
      <c r="ZX288" s="59"/>
      <c r="ZY288" s="59"/>
      <c r="ZZ288" s="59"/>
      <c r="AAA288" s="59"/>
      <c r="AAB288" s="59"/>
      <c r="AAC288" s="59"/>
      <c r="AAD288" s="59"/>
      <c r="AAE288" s="59"/>
      <c r="AAF288" s="59"/>
      <c r="AAG288" s="59"/>
      <c r="AAH288" s="59"/>
      <c r="AAI288" s="59"/>
      <c r="AAJ288" s="59"/>
      <c r="AAK288" s="59"/>
      <c r="AAL288" s="59"/>
      <c r="AAM288" s="59"/>
      <c r="AAN288" s="59"/>
      <c r="AAO288" s="59"/>
      <c r="AAP288" s="59"/>
      <c r="AAQ288" s="59"/>
      <c r="AAR288" s="59"/>
      <c r="AAS288" s="59"/>
      <c r="AAT288" s="59"/>
      <c r="AAU288" s="59"/>
      <c r="AAV288" s="59"/>
      <c r="AAW288" s="59"/>
      <c r="AAX288" s="59"/>
      <c r="AAY288" s="59"/>
      <c r="AAZ288" s="59"/>
      <c r="ABA288" s="59"/>
      <c r="ABB288" s="59"/>
      <c r="ABC288" s="59"/>
      <c r="ABD288" s="59"/>
      <c r="ABE288" s="59"/>
      <c r="ABF288" s="59"/>
      <c r="ABG288" s="59"/>
      <c r="ABH288" s="59"/>
      <c r="ABI288" s="59"/>
      <c r="ABJ288" s="59"/>
      <c r="ABK288" s="59"/>
      <c r="ABL288" s="59"/>
      <c r="ABM288" s="59"/>
      <c r="ABN288" s="59"/>
      <c r="ABO288" s="59"/>
      <c r="ABP288" s="59"/>
      <c r="ABQ288" s="59"/>
      <c r="ABR288" s="59"/>
      <c r="ABS288" s="59"/>
      <c r="ABT288" s="59"/>
      <c r="ABU288" s="59"/>
      <c r="ABV288" s="59"/>
      <c r="ABW288" s="59"/>
      <c r="ABX288" s="59"/>
      <c r="ABY288" s="59"/>
      <c r="ABZ288" s="59"/>
      <c r="ACA288" s="59"/>
      <c r="ACB288" s="59"/>
      <c r="ACC288" s="59"/>
      <c r="ACD288" s="59"/>
      <c r="ACE288" s="59"/>
      <c r="ACF288" s="59"/>
      <c r="ACG288" s="59"/>
      <c r="ACH288" s="59"/>
      <c r="ACI288" s="59"/>
      <c r="ACJ288" s="59"/>
      <c r="ACK288" s="59"/>
      <c r="ACL288" s="59"/>
      <c r="ACM288" s="59"/>
      <c r="ACN288" s="59"/>
      <c r="ACO288" s="59"/>
      <c r="ACP288" s="59"/>
      <c r="ACQ288" s="59"/>
      <c r="ACR288" s="59"/>
      <c r="ACS288" s="59"/>
      <c r="ACT288" s="59"/>
      <c r="ACU288" s="59"/>
      <c r="ACV288" s="59"/>
      <c r="ACW288" s="59"/>
      <c r="ACX288" s="59"/>
      <c r="ACY288" s="59"/>
      <c r="ACZ288" s="59"/>
      <c r="ADA288" s="59"/>
      <c r="ADB288" s="59"/>
      <c r="ADC288" s="59"/>
      <c r="ADD288" s="59"/>
      <c r="ADE288" s="59"/>
      <c r="ADF288" s="59"/>
      <c r="ADG288" s="59"/>
      <c r="ADH288" s="59"/>
      <c r="ADI288" s="59"/>
      <c r="ADJ288" s="59"/>
      <c r="ADK288" s="59"/>
      <c r="ADL288" s="59"/>
      <c r="ADM288" s="59"/>
      <c r="ADN288" s="59"/>
      <c r="ADO288" s="59"/>
      <c r="ADP288" s="59"/>
      <c r="ADQ288" s="59"/>
      <c r="ADR288" s="59"/>
      <c r="ADS288" s="59"/>
      <c r="ADT288" s="59"/>
      <c r="ADU288" s="59"/>
      <c r="ADV288" s="59"/>
      <c r="ADW288" s="59"/>
      <c r="ADX288" s="59"/>
      <c r="ADY288" s="59"/>
      <c r="ADZ288" s="59"/>
      <c r="AEA288" s="59"/>
      <c r="AEB288" s="59"/>
      <c r="AEC288" s="59"/>
      <c r="AED288" s="59"/>
      <c r="AEE288" s="59"/>
      <c r="AEF288" s="59"/>
      <c r="AEG288" s="59"/>
      <c r="AEH288" s="59"/>
      <c r="AEI288" s="59"/>
      <c r="AEJ288" s="59"/>
      <c r="AEK288" s="59"/>
      <c r="AEL288" s="59"/>
      <c r="AEM288" s="59"/>
      <c r="AEN288" s="59"/>
      <c r="AEO288" s="59"/>
      <c r="AEP288" s="59"/>
      <c r="AEQ288" s="59"/>
      <c r="AER288" s="59"/>
      <c r="AES288" s="59"/>
      <c r="AET288" s="59"/>
      <c r="AEU288" s="59"/>
      <c r="AEV288" s="59"/>
      <c r="AEW288" s="59"/>
      <c r="AEX288" s="59"/>
      <c r="AEY288" s="59"/>
      <c r="AEZ288" s="59"/>
      <c r="AFA288" s="59"/>
      <c r="AFB288" s="59"/>
      <c r="AFC288" s="59"/>
      <c r="AFD288" s="59"/>
      <c r="AFE288" s="59"/>
      <c r="AFF288" s="59"/>
      <c r="AFG288" s="59"/>
      <c r="AFH288" s="59"/>
      <c r="AFI288" s="59"/>
      <c r="AFJ288" s="59"/>
      <c r="AFK288" s="59"/>
      <c r="AFL288" s="59"/>
      <c r="AFM288" s="59"/>
      <c r="AFN288" s="59"/>
      <c r="AFO288" s="59"/>
      <c r="AFP288" s="59"/>
      <c r="AFQ288" s="59"/>
      <c r="AFR288" s="59"/>
      <c r="AFS288" s="59"/>
      <c r="AFT288" s="59"/>
      <c r="AFU288" s="59"/>
      <c r="AFV288" s="59"/>
      <c r="AFW288" s="59"/>
      <c r="AFX288" s="59"/>
      <c r="AFY288" s="59"/>
      <c r="AFZ288" s="59"/>
      <c r="AGA288" s="59"/>
      <c r="AGB288" s="59"/>
      <c r="AGC288" s="59"/>
      <c r="AGD288" s="59"/>
      <c r="AGE288" s="59"/>
      <c r="AGF288" s="59"/>
      <c r="AGG288" s="59"/>
      <c r="AGH288" s="59"/>
      <c r="AGI288" s="59"/>
      <c r="AGJ288" s="59"/>
      <c r="AGK288" s="59"/>
      <c r="AGL288" s="59"/>
      <c r="AGM288" s="59"/>
      <c r="AGN288" s="59"/>
      <c r="AGO288" s="59"/>
      <c r="AGP288" s="59"/>
      <c r="AGQ288" s="59"/>
      <c r="AGR288" s="59"/>
      <c r="AGS288" s="59"/>
      <c r="AGT288" s="59"/>
      <c r="AGU288" s="59"/>
      <c r="AGV288" s="59"/>
      <c r="AGW288" s="59"/>
      <c r="AGX288" s="59"/>
      <c r="AGY288" s="59"/>
      <c r="AGZ288" s="59"/>
      <c r="AHA288" s="59"/>
      <c r="AHB288" s="59"/>
      <c r="AHC288" s="59"/>
      <c r="AHD288" s="59"/>
      <c r="AHE288" s="59"/>
      <c r="AHF288" s="59"/>
      <c r="AHG288" s="59"/>
      <c r="AHH288" s="59"/>
      <c r="AHI288" s="59"/>
      <c r="AHJ288" s="59"/>
      <c r="AHK288" s="59"/>
      <c r="AHL288" s="59"/>
      <c r="AHM288" s="59"/>
      <c r="AHN288" s="59"/>
      <c r="AHO288" s="59"/>
      <c r="AHP288" s="59"/>
      <c r="AHQ288" s="59"/>
      <c r="AHR288" s="59"/>
      <c r="AHS288" s="59"/>
      <c r="AHT288" s="59"/>
      <c r="AHU288" s="59"/>
      <c r="AHV288" s="59"/>
      <c r="AHW288" s="59"/>
      <c r="AHX288" s="59"/>
      <c r="AHY288" s="59"/>
      <c r="AHZ288" s="59"/>
      <c r="AIA288" s="59"/>
      <c r="AIB288" s="59"/>
      <c r="AIC288" s="59"/>
      <c r="AID288" s="59"/>
      <c r="AIE288" s="59"/>
      <c r="AIF288" s="59"/>
      <c r="AIG288" s="59"/>
      <c r="AIH288" s="59"/>
      <c r="AII288" s="59"/>
      <c r="AIJ288" s="59"/>
      <c r="AIK288" s="59"/>
      <c r="AIL288" s="59"/>
      <c r="AIM288" s="59"/>
      <c r="AIN288" s="59"/>
      <c r="AIO288" s="59"/>
      <c r="AIP288" s="59"/>
      <c r="AIQ288" s="59"/>
      <c r="AIR288" s="59"/>
      <c r="AIS288" s="59"/>
      <c r="AIT288" s="59"/>
      <c r="AIU288" s="59"/>
      <c r="AIV288" s="59"/>
      <c r="AIW288" s="59"/>
      <c r="AIX288" s="59"/>
      <c r="AIY288" s="59"/>
      <c r="AIZ288" s="59"/>
      <c r="AJA288" s="59"/>
      <c r="AJB288" s="59"/>
      <c r="AJC288" s="59"/>
      <c r="AJD288" s="59"/>
      <c r="AJE288" s="59"/>
      <c r="AJF288" s="59"/>
      <c r="AJG288" s="59"/>
      <c r="AJH288" s="59"/>
      <c r="AJI288" s="59"/>
      <c r="AJJ288" s="59"/>
      <c r="AJK288" s="59"/>
      <c r="AJL288" s="59"/>
      <c r="AJM288" s="59"/>
      <c r="AJN288" s="59"/>
      <c r="AJO288" s="59"/>
      <c r="AJP288" s="59"/>
      <c r="AJQ288" s="59"/>
      <c r="AJR288" s="59"/>
      <c r="AJS288" s="59"/>
      <c r="AJT288" s="59"/>
      <c r="AJU288" s="59"/>
      <c r="AJV288" s="59"/>
      <c r="AJW288" s="59"/>
      <c r="AJX288" s="59"/>
      <c r="AJY288" s="59"/>
      <c r="AJZ288" s="59"/>
      <c r="AKA288" s="59"/>
      <c r="AKB288" s="59"/>
      <c r="AKC288" s="59"/>
      <c r="AKD288" s="59"/>
      <c r="AKE288" s="59"/>
      <c r="AKF288" s="59"/>
      <c r="AKG288" s="59"/>
      <c r="AKH288" s="59"/>
      <c r="AKI288" s="59"/>
      <c r="AKJ288" s="59"/>
      <c r="AKK288" s="59"/>
      <c r="AKL288" s="59"/>
      <c r="AKM288" s="59"/>
      <c r="AKN288" s="59"/>
      <c r="AKO288" s="59"/>
      <c r="AKP288" s="59"/>
      <c r="AKQ288" s="59"/>
      <c r="AKR288" s="59"/>
      <c r="AKS288" s="59"/>
      <c r="AKT288" s="59"/>
      <c r="AKU288" s="59"/>
      <c r="AKV288" s="59"/>
      <c r="AKW288" s="59"/>
      <c r="AKX288" s="59"/>
      <c r="AKY288" s="59"/>
      <c r="AKZ288" s="59"/>
      <c r="ALA288" s="59"/>
      <c r="ALB288" s="59"/>
      <c r="ALC288" s="59"/>
      <c r="ALD288" s="59"/>
      <c r="ALE288" s="59"/>
      <c r="ALF288" s="59"/>
      <c r="ALG288" s="59"/>
      <c r="ALH288" s="59"/>
      <c r="ALI288" s="59"/>
      <c r="ALJ288" s="59"/>
      <c r="ALK288" s="59"/>
      <c r="ALL288" s="59"/>
      <c r="ALM288" s="59"/>
      <c r="ALN288" s="59"/>
      <c r="ALO288" s="59"/>
      <c r="ALP288" s="59"/>
      <c r="ALQ288" s="59"/>
      <c r="ALR288" s="59"/>
      <c r="ALS288" s="59"/>
      <c r="ALT288" s="59"/>
      <c r="ALU288" s="59"/>
      <c r="ALV288" s="59"/>
      <c r="ALW288" s="59"/>
      <c r="ALX288" s="59"/>
      <c r="ALY288" s="59"/>
      <c r="ALZ288" s="59"/>
      <c r="AMA288" s="59"/>
      <c r="AMB288" s="59"/>
      <c r="AMC288" s="59"/>
      <c r="AMD288" s="59"/>
      <c r="AME288" s="59"/>
      <c r="AMF288" s="59"/>
      <c r="AMG288" s="59"/>
      <c r="AMH288" s="59"/>
      <c r="AMI288" s="59"/>
      <c r="AMJ288" s="59"/>
      <c r="AMK288" s="59"/>
      <c r="AML288" s="59"/>
      <c r="AMM288" s="59"/>
      <c r="AMN288" s="59"/>
      <c r="AMO288" s="59"/>
      <c r="AMP288" s="59"/>
      <c r="AMQ288" s="59"/>
      <c r="AMR288" s="59"/>
      <c r="AMS288" s="59"/>
      <c r="AMT288" s="59"/>
      <c r="AMU288" s="59"/>
      <c r="AMV288" s="59"/>
      <c r="AMW288" s="59"/>
      <c r="AMX288" s="59"/>
      <c r="AMY288" s="59"/>
      <c r="AMZ288" s="59"/>
      <c r="ANA288" s="59"/>
      <c r="ANB288" s="59"/>
      <c r="ANC288" s="59"/>
      <c r="AND288" s="59"/>
      <c r="ANE288" s="59"/>
      <c r="ANF288" s="59"/>
      <c r="ANG288" s="59"/>
      <c r="ANH288" s="59"/>
      <c r="ANI288" s="59"/>
      <c r="ANJ288" s="59"/>
      <c r="ANK288" s="59"/>
      <c r="ANL288" s="59"/>
      <c r="ANM288" s="59"/>
      <c r="ANN288" s="59"/>
      <c r="ANO288" s="59"/>
      <c r="ANP288" s="59"/>
      <c r="ANQ288" s="59"/>
      <c r="ANR288" s="59"/>
      <c r="ANS288" s="59"/>
      <c r="ANT288" s="59"/>
      <c r="ANU288" s="59"/>
      <c r="ANV288" s="59"/>
      <c r="ANW288" s="59"/>
      <c r="ANX288" s="59"/>
      <c r="ANY288" s="59"/>
      <c r="ANZ288" s="59"/>
      <c r="AOA288" s="59"/>
      <c r="AOB288" s="59"/>
      <c r="AOC288" s="59"/>
      <c r="AOD288" s="59"/>
      <c r="AOE288" s="59"/>
      <c r="AOF288" s="59"/>
      <c r="AOG288" s="59"/>
      <c r="AOH288" s="59"/>
      <c r="AOI288" s="59"/>
      <c r="AOJ288" s="59"/>
      <c r="AOK288" s="59"/>
      <c r="AOL288" s="59"/>
      <c r="AOM288" s="59"/>
      <c r="AON288" s="59"/>
      <c r="AOO288" s="59"/>
      <c r="AOP288" s="59"/>
      <c r="AOQ288" s="59"/>
      <c r="AOR288" s="59"/>
      <c r="AOS288" s="59"/>
      <c r="AOT288" s="59"/>
      <c r="AOU288" s="59"/>
      <c r="AOV288" s="59"/>
      <c r="AOW288" s="59"/>
      <c r="AOX288" s="59"/>
      <c r="AOY288" s="59"/>
      <c r="AOZ288" s="59"/>
      <c r="APA288" s="59"/>
      <c r="APB288" s="59"/>
      <c r="APC288" s="59"/>
      <c r="APD288" s="59"/>
      <c r="APE288" s="59"/>
      <c r="APF288" s="59"/>
      <c r="APG288" s="59"/>
      <c r="APH288" s="59"/>
      <c r="API288" s="59"/>
      <c r="APJ288" s="59"/>
      <c r="APK288" s="59"/>
      <c r="APL288" s="59"/>
      <c r="APM288" s="59"/>
      <c r="APN288" s="59"/>
      <c r="APO288" s="59"/>
      <c r="APP288" s="59"/>
      <c r="APQ288" s="59"/>
      <c r="APR288" s="59"/>
      <c r="APS288" s="59"/>
      <c r="APT288" s="59"/>
      <c r="APU288" s="59"/>
      <c r="APV288" s="59"/>
      <c r="APW288" s="59"/>
      <c r="APX288" s="59"/>
      <c r="APY288" s="59"/>
      <c r="APZ288" s="59"/>
      <c r="AQA288" s="59"/>
      <c r="AQB288" s="59"/>
      <c r="AQC288" s="59"/>
      <c r="AQD288" s="59"/>
      <c r="AQE288" s="59"/>
      <c r="AQF288" s="59"/>
      <c r="AQG288" s="59"/>
      <c r="AQH288" s="59"/>
      <c r="AQI288" s="59"/>
      <c r="AQJ288" s="59"/>
      <c r="AQK288" s="59"/>
      <c r="AQL288" s="59"/>
      <c r="AQM288" s="59"/>
      <c r="AQN288" s="59"/>
      <c r="AQO288" s="59"/>
      <c r="AQP288" s="59"/>
      <c r="AQQ288" s="59"/>
      <c r="AQR288" s="59"/>
      <c r="AQS288" s="59"/>
      <c r="AQT288" s="59"/>
      <c r="AQU288" s="59"/>
      <c r="AQV288" s="59"/>
      <c r="AQW288" s="59"/>
      <c r="AQX288" s="59"/>
      <c r="AQY288" s="59"/>
      <c r="AQZ288" s="59"/>
      <c r="ARA288" s="59"/>
      <c r="ARB288" s="59"/>
      <c r="ARC288" s="59"/>
      <c r="ARD288" s="59"/>
      <c r="ARE288" s="59"/>
      <c r="ARF288" s="59"/>
      <c r="ARG288" s="59"/>
      <c r="ARH288" s="59"/>
      <c r="ARI288" s="59"/>
      <c r="ARJ288" s="59"/>
      <c r="ARK288" s="59"/>
      <c r="ARL288" s="59"/>
      <c r="ARM288" s="59"/>
      <c r="ARN288" s="59"/>
      <c r="ARO288" s="59"/>
      <c r="ARP288" s="59"/>
      <c r="ARQ288" s="59"/>
      <c r="ARR288" s="59"/>
      <c r="ARS288" s="59"/>
      <c r="ART288" s="59"/>
      <c r="ARU288" s="59"/>
      <c r="ARV288" s="59"/>
      <c r="ARW288" s="59"/>
      <c r="ARX288" s="59"/>
      <c r="ARY288" s="59"/>
      <c r="ARZ288" s="59"/>
      <c r="ASA288" s="59"/>
      <c r="ASB288" s="59"/>
      <c r="ASC288" s="59"/>
      <c r="ASD288" s="59"/>
      <c r="ASE288" s="59"/>
      <c r="ASF288" s="59"/>
      <c r="ASG288" s="59"/>
      <c r="ASH288" s="59"/>
      <c r="ASI288" s="59"/>
      <c r="ASJ288" s="59"/>
      <c r="ASK288" s="59"/>
      <c r="ASL288" s="59"/>
      <c r="ASM288" s="59"/>
      <c r="ASN288" s="59"/>
      <c r="ASO288" s="59"/>
      <c r="ASP288" s="59"/>
      <c r="ASQ288" s="59"/>
      <c r="ASR288" s="59"/>
      <c r="ASS288" s="59"/>
      <c r="AST288" s="59"/>
      <c r="ASU288" s="59"/>
      <c r="ASV288" s="59"/>
      <c r="ASW288" s="59"/>
      <c r="ASX288" s="59"/>
      <c r="ASY288" s="59"/>
      <c r="ASZ288" s="59"/>
      <c r="ATA288" s="59"/>
      <c r="ATB288" s="59"/>
      <c r="ATC288" s="59"/>
      <c r="ATD288" s="59"/>
      <c r="ATE288" s="59"/>
      <c r="ATF288" s="59"/>
      <c r="ATG288" s="59"/>
      <c r="ATH288" s="59"/>
      <c r="ATI288" s="59"/>
      <c r="ATJ288" s="59"/>
      <c r="ATK288" s="59"/>
      <c r="ATL288" s="59"/>
      <c r="ATM288" s="59"/>
      <c r="ATN288" s="59"/>
      <c r="ATO288" s="59"/>
      <c r="ATP288" s="59"/>
      <c r="ATQ288" s="59"/>
      <c r="ATR288" s="59"/>
      <c r="ATS288" s="59"/>
      <c r="ATT288" s="59"/>
      <c r="ATU288" s="59"/>
      <c r="ATV288" s="59"/>
      <c r="ATW288" s="59"/>
      <c r="ATX288" s="59"/>
      <c r="ATY288" s="59"/>
      <c r="ATZ288" s="59"/>
      <c r="AUA288" s="59"/>
      <c r="AUB288" s="59"/>
      <c r="AUC288" s="59"/>
      <c r="AUD288" s="59"/>
      <c r="AUE288" s="59"/>
      <c r="AUF288" s="59"/>
      <c r="AUG288" s="59"/>
      <c r="AUH288" s="59"/>
      <c r="AUI288" s="59"/>
      <c r="AUJ288" s="59"/>
      <c r="AUK288" s="59"/>
      <c r="AUL288" s="59"/>
      <c r="AUM288" s="59"/>
      <c r="AUN288" s="59"/>
      <c r="AUO288" s="59"/>
      <c r="AUP288" s="59"/>
      <c r="AUQ288" s="59"/>
      <c r="AUR288" s="59"/>
      <c r="AUS288" s="59"/>
      <c r="AUT288" s="59"/>
      <c r="AUU288" s="59"/>
      <c r="AUV288" s="59"/>
      <c r="AUW288" s="59"/>
      <c r="AUX288" s="59"/>
      <c r="AUY288" s="59"/>
      <c r="AUZ288" s="59"/>
      <c r="AVA288" s="59"/>
      <c r="AVB288" s="59"/>
      <c r="AVC288" s="59"/>
      <c r="AVD288" s="59"/>
      <c r="AVE288" s="59"/>
      <c r="AVF288" s="59"/>
      <c r="AVG288" s="59"/>
      <c r="AVH288" s="59"/>
      <c r="AVI288" s="59"/>
      <c r="AVJ288" s="59"/>
      <c r="AVK288" s="59"/>
      <c r="AVL288" s="59"/>
      <c r="AVM288" s="59"/>
      <c r="AVN288" s="59"/>
      <c r="AVO288" s="59"/>
      <c r="AVP288" s="59"/>
      <c r="AVQ288" s="59"/>
      <c r="AVR288" s="59"/>
      <c r="AVS288" s="59"/>
      <c r="AVT288" s="59"/>
      <c r="AVU288" s="59"/>
      <c r="AVV288" s="59"/>
      <c r="AVW288" s="59"/>
      <c r="AVX288" s="59"/>
      <c r="AVY288" s="59"/>
      <c r="AVZ288" s="59"/>
      <c r="AWA288" s="59"/>
      <c r="AWB288" s="59"/>
      <c r="AWC288" s="59"/>
      <c r="AWD288" s="59"/>
      <c r="AWE288" s="59"/>
      <c r="AWF288" s="59"/>
      <c r="AWG288" s="59"/>
      <c r="AWH288" s="59"/>
      <c r="AWI288" s="59"/>
      <c r="AWJ288" s="59"/>
      <c r="AWK288" s="59"/>
      <c r="AWL288" s="59"/>
      <c r="AWM288" s="59"/>
      <c r="AWN288" s="59"/>
      <c r="AWO288" s="59"/>
      <c r="AWP288" s="59"/>
      <c r="AWQ288" s="59"/>
      <c r="AWR288" s="59"/>
      <c r="AWS288" s="59"/>
      <c r="AWT288" s="59"/>
      <c r="AWU288" s="59"/>
      <c r="AWV288" s="59"/>
      <c r="AWW288" s="59"/>
      <c r="AWX288" s="59"/>
      <c r="AWY288" s="59"/>
      <c r="AWZ288" s="59"/>
      <c r="AXA288" s="59"/>
      <c r="AXB288" s="59"/>
      <c r="AXC288" s="59"/>
      <c r="AXD288" s="59"/>
      <c r="AXE288" s="59"/>
      <c r="AXF288" s="59"/>
      <c r="AXG288" s="59"/>
      <c r="AXH288" s="59"/>
      <c r="AXI288" s="59"/>
      <c r="AXJ288" s="59"/>
      <c r="AXK288" s="59"/>
      <c r="AXL288" s="59"/>
      <c r="AXM288" s="59"/>
      <c r="AXN288" s="59"/>
      <c r="AXO288" s="59"/>
      <c r="AXP288" s="59"/>
      <c r="AXQ288" s="59"/>
      <c r="AXR288" s="59"/>
      <c r="AXS288" s="59"/>
      <c r="AXT288" s="59"/>
      <c r="AXU288" s="59"/>
      <c r="AXV288" s="59"/>
      <c r="AXW288" s="59"/>
      <c r="AXX288" s="59"/>
      <c r="AXY288" s="59"/>
      <c r="AXZ288" s="59"/>
      <c r="AYA288" s="59"/>
      <c r="AYB288" s="59"/>
      <c r="AYC288" s="59"/>
      <c r="AYD288" s="59"/>
      <c r="AYE288" s="59"/>
      <c r="AYF288" s="59"/>
      <c r="AYG288" s="59"/>
      <c r="AYH288" s="59"/>
      <c r="AYI288" s="59"/>
      <c r="AYJ288" s="59"/>
      <c r="AYK288" s="59"/>
      <c r="AYL288" s="59"/>
      <c r="AYM288" s="59"/>
      <c r="AYN288" s="59"/>
      <c r="AYO288" s="59"/>
      <c r="AYP288" s="59"/>
      <c r="AYQ288" s="59"/>
      <c r="AYR288" s="59"/>
      <c r="AYS288" s="59"/>
      <c r="AYT288" s="59"/>
      <c r="AYU288" s="59"/>
      <c r="AYV288" s="59"/>
      <c r="AYW288" s="59"/>
      <c r="AYX288" s="59"/>
      <c r="AYY288" s="59"/>
      <c r="AYZ288" s="59"/>
      <c r="AZA288" s="59"/>
      <c r="AZB288" s="59"/>
      <c r="AZC288" s="59"/>
      <c r="AZD288" s="59"/>
      <c r="AZE288" s="59"/>
      <c r="AZF288" s="59"/>
      <c r="AZG288" s="59"/>
      <c r="AZH288" s="59"/>
      <c r="AZI288" s="59"/>
      <c r="AZJ288" s="59"/>
      <c r="AZK288" s="59"/>
      <c r="AZL288" s="59"/>
      <c r="AZM288" s="59"/>
      <c r="AZN288" s="59"/>
      <c r="AZO288" s="59"/>
      <c r="AZP288" s="59"/>
      <c r="AZQ288" s="59"/>
      <c r="AZR288" s="59"/>
      <c r="AZS288" s="59"/>
      <c r="AZT288" s="59"/>
      <c r="AZU288" s="59"/>
      <c r="AZV288" s="59"/>
      <c r="AZW288" s="59"/>
      <c r="AZX288" s="59"/>
      <c r="AZY288" s="59"/>
      <c r="AZZ288" s="59"/>
      <c r="BAA288" s="59"/>
      <c r="BAB288" s="59"/>
      <c r="BAC288" s="59"/>
      <c r="BAD288" s="59"/>
      <c r="BAE288" s="59"/>
      <c r="BAF288" s="59"/>
      <c r="BAG288" s="59"/>
      <c r="BAH288" s="59"/>
      <c r="BAI288" s="59"/>
      <c r="BAJ288" s="59"/>
      <c r="BAK288" s="59"/>
      <c r="BAL288" s="59"/>
      <c r="BAM288" s="59"/>
      <c r="BAN288" s="59"/>
      <c r="BAO288" s="59"/>
      <c r="BAP288" s="59"/>
      <c r="BAQ288" s="59"/>
      <c r="BAR288" s="59"/>
      <c r="BAS288" s="59"/>
      <c r="BAT288" s="59"/>
      <c r="BAU288" s="59"/>
      <c r="BAV288" s="59"/>
      <c r="BAW288" s="59"/>
      <c r="BAX288" s="59"/>
      <c r="BAY288" s="59"/>
      <c r="BAZ288" s="59"/>
      <c r="BBA288" s="59"/>
      <c r="BBB288" s="59"/>
      <c r="BBC288" s="59"/>
      <c r="BBD288" s="59"/>
      <c r="BBE288" s="59"/>
      <c r="BBF288" s="59"/>
      <c r="BBG288" s="59"/>
      <c r="BBH288" s="59"/>
      <c r="BBI288" s="59"/>
      <c r="BBJ288" s="59"/>
      <c r="BBK288" s="59"/>
      <c r="BBL288" s="59"/>
      <c r="BBM288" s="59"/>
      <c r="BBN288" s="59"/>
      <c r="BBO288" s="59"/>
      <c r="BBP288" s="59"/>
      <c r="BBQ288" s="59"/>
      <c r="BBR288" s="59"/>
      <c r="BBS288" s="59"/>
      <c r="BBT288" s="59"/>
      <c r="BBU288" s="59"/>
      <c r="BBV288" s="59"/>
      <c r="BBW288" s="59"/>
      <c r="BBX288" s="59"/>
      <c r="BBY288" s="59"/>
      <c r="BBZ288" s="59"/>
      <c r="BCA288" s="59"/>
      <c r="BCB288" s="59"/>
      <c r="BCC288" s="59"/>
      <c r="BCD288" s="59"/>
      <c r="BCE288" s="59"/>
      <c r="BCF288" s="59"/>
      <c r="BCG288" s="59"/>
      <c r="BCH288" s="59"/>
      <c r="BCI288" s="59"/>
      <c r="BCJ288" s="59"/>
      <c r="BCK288" s="59"/>
      <c r="BCL288" s="59"/>
      <c r="BCM288" s="59"/>
      <c r="BCN288" s="59"/>
      <c r="BCO288" s="59"/>
      <c r="BCP288" s="59"/>
      <c r="BCQ288" s="59"/>
      <c r="BCR288" s="59"/>
      <c r="BCS288" s="59"/>
      <c r="BCT288" s="59"/>
      <c r="BCU288" s="59"/>
      <c r="BCV288" s="59"/>
      <c r="BCW288" s="59"/>
      <c r="BCX288" s="59"/>
      <c r="BCY288" s="59"/>
      <c r="BCZ288" s="59"/>
      <c r="BDA288" s="59"/>
      <c r="BDB288" s="59"/>
      <c r="BDC288" s="59"/>
      <c r="BDD288" s="59"/>
      <c r="BDE288" s="59"/>
      <c r="BDF288" s="59"/>
      <c r="BDG288" s="59"/>
      <c r="BDH288" s="59"/>
      <c r="BDI288" s="59"/>
      <c r="BDJ288" s="59"/>
      <c r="BDK288" s="59"/>
      <c r="BDL288" s="59"/>
      <c r="BDM288" s="59"/>
      <c r="BDN288" s="59"/>
      <c r="BDO288" s="59"/>
      <c r="BDP288" s="59"/>
      <c r="BDQ288" s="59"/>
      <c r="BDR288" s="59"/>
      <c r="BDS288" s="59"/>
      <c r="BDT288" s="59"/>
      <c r="BDU288" s="59"/>
      <c r="BDV288" s="59"/>
      <c r="BDW288" s="59"/>
      <c r="BDX288" s="59"/>
      <c r="BDY288" s="59"/>
      <c r="BDZ288" s="59"/>
      <c r="BEA288" s="59"/>
      <c r="BEB288" s="59"/>
      <c r="BEC288" s="59"/>
      <c r="BED288" s="59"/>
      <c r="BEE288" s="59"/>
      <c r="BEF288" s="59"/>
      <c r="BEG288" s="59"/>
      <c r="BEH288" s="59"/>
      <c r="BEI288" s="59"/>
      <c r="BEJ288" s="59"/>
      <c r="BEK288" s="59"/>
      <c r="BEL288" s="59"/>
      <c r="BEM288" s="59"/>
      <c r="BEN288" s="59"/>
      <c r="BEO288" s="59"/>
      <c r="BEP288" s="59"/>
      <c r="BEQ288" s="59"/>
      <c r="BER288" s="59"/>
      <c r="BES288" s="59"/>
      <c r="BET288" s="59"/>
      <c r="BEU288" s="59"/>
      <c r="BEV288" s="59"/>
      <c r="BEW288" s="59"/>
      <c r="BEX288" s="59"/>
      <c r="BEY288" s="59"/>
      <c r="BEZ288" s="59"/>
      <c r="BFA288" s="59"/>
      <c r="BFB288" s="59"/>
      <c r="BFC288" s="59"/>
      <c r="BFD288" s="59"/>
      <c r="BFE288" s="59"/>
      <c r="BFF288" s="59"/>
      <c r="BFG288" s="59"/>
      <c r="BFH288" s="59"/>
      <c r="BFI288" s="59"/>
      <c r="BFJ288" s="59"/>
      <c r="BFK288" s="59"/>
      <c r="BFL288" s="59"/>
      <c r="BFM288" s="59"/>
      <c r="BFN288" s="59"/>
      <c r="BFO288" s="59"/>
      <c r="BFP288" s="59"/>
      <c r="BFQ288" s="59"/>
      <c r="BFR288" s="59"/>
      <c r="BFS288" s="59"/>
      <c r="BFT288" s="59"/>
      <c r="BFU288" s="59"/>
      <c r="BFV288" s="59"/>
      <c r="BFW288" s="59"/>
      <c r="BFX288" s="59"/>
      <c r="BFY288" s="59"/>
      <c r="BFZ288" s="59"/>
      <c r="BGA288" s="59"/>
      <c r="BGB288" s="59"/>
      <c r="BGC288" s="59"/>
      <c r="BGD288" s="59"/>
      <c r="BGE288" s="59"/>
      <c r="BGF288" s="59"/>
      <c r="BGG288" s="59"/>
      <c r="BGH288" s="59"/>
      <c r="BGI288" s="59"/>
      <c r="BGJ288" s="59"/>
      <c r="BGK288" s="59"/>
      <c r="BGL288" s="59"/>
      <c r="BGM288" s="59"/>
      <c r="BGN288" s="59"/>
      <c r="BGO288" s="59"/>
      <c r="BGP288" s="59"/>
      <c r="BGQ288" s="59"/>
      <c r="BGR288" s="59"/>
      <c r="BGS288" s="59"/>
      <c r="BGT288" s="59"/>
      <c r="BGU288" s="59"/>
      <c r="BGV288" s="59"/>
      <c r="BGW288" s="59"/>
      <c r="BGX288" s="59"/>
      <c r="BGY288" s="59"/>
      <c r="BGZ288" s="59"/>
      <c r="BHA288" s="59"/>
      <c r="BHB288" s="59"/>
      <c r="BHC288" s="59"/>
      <c r="BHD288" s="59"/>
      <c r="BHE288" s="59"/>
      <c r="BHF288" s="59"/>
      <c r="BHG288" s="59"/>
      <c r="BHH288" s="59"/>
      <c r="BHI288" s="59"/>
      <c r="BHJ288" s="59"/>
      <c r="BHK288" s="59"/>
      <c r="BHL288" s="59"/>
      <c r="BHM288" s="59"/>
      <c r="BHN288" s="59"/>
      <c r="BHO288" s="59"/>
      <c r="BHP288" s="59"/>
      <c r="BHQ288" s="59"/>
      <c r="BHR288" s="59"/>
      <c r="BHS288" s="59"/>
      <c r="BHT288" s="59"/>
      <c r="BHU288" s="59"/>
      <c r="BHV288" s="59"/>
      <c r="BHW288" s="59"/>
      <c r="BHX288" s="59"/>
      <c r="BHY288" s="59"/>
      <c r="BHZ288" s="59"/>
      <c r="BIA288" s="59"/>
      <c r="BIB288" s="59"/>
      <c r="BIC288" s="59"/>
      <c r="BID288" s="59"/>
      <c r="BIE288" s="59"/>
      <c r="BIF288" s="59"/>
      <c r="BIG288" s="59"/>
      <c r="BIH288" s="59"/>
      <c r="BII288" s="59"/>
      <c r="BIJ288" s="59"/>
      <c r="BIK288" s="59"/>
      <c r="BIL288" s="59"/>
      <c r="BIM288" s="59"/>
      <c r="BIN288" s="59"/>
      <c r="BIO288" s="59"/>
      <c r="BIP288" s="59"/>
      <c r="BIQ288" s="59"/>
      <c r="BIR288" s="59"/>
      <c r="BIS288" s="59"/>
      <c r="BIT288" s="59"/>
      <c r="BIU288" s="59"/>
      <c r="BIV288" s="59"/>
      <c r="BIW288" s="59"/>
      <c r="BIX288" s="59"/>
      <c r="BIY288" s="59"/>
      <c r="BIZ288" s="59"/>
      <c r="BJA288" s="59"/>
      <c r="BJB288" s="59"/>
      <c r="BJC288" s="59"/>
      <c r="BJD288" s="59"/>
      <c r="BJE288" s="59"/>
      <c r="BJF288" s="59"/>
      <c r="BJG288" s="59"/>
      <c r="BJH288" s="59"/>
      <c r="BJI288" s="59"/>
      <c r="BJJ288" s="59"/>
      <c r="BJK288" s="59"/>
      <c r="BJL288" s="59"/>
      <c r="BJM288" s="59"/>
      <c r="BJN288" s="59"/>
      <c r="BJO288" s="59"/>
      <c r="BJP288" s="59"/>
      <c r="BJQ288" s="59"/>
      <c r="BJR288" s="59"/>
      <c r="BJS288" s="59"/>
      <c r="BJT288" s="59"/>
      <c r="BJU288" s="59"/>
      <c r="BJV288" s="59"/>
      <c r="BJW288" s="59"/>
      <c r="BJX288" s="59"/>
      <c r="BJY288" s="59"/>
      <c r="BJZ288" s="59"/>
      <c r="BKA288" s="59"/>
      <c r="BKB288" s="59"/>
      <c r="BKC288" s="59"/>
      <c r="BKD288" s="59"/>
      <c r="BKE288" s="59"/>
      <c r="BKF288" s="59"/>
      <c r="BKG288" s="59"/>
      <c r="BKH288" s="59"/>
      <c r="BKI288" s="59"/>
      <c r="BKJ288" s="59"/>
      <c r="BKK288" s="59"/>
      <c r="BKL288" s="59"/>
      <c r="BKM288" s="59"/>
      <c r="BKN288" s="59"/>
      <c r="BKO288" s="59"/>
      <c r="BKP288" s="59"/>
      <c r="BKQ288" s="59"/>
      <c r="BKR288" s="59"/>
      <c r="BKS288" s="59"/>
      <c r="BKT288" s="59"/>
      <c r="BKU288" s="59"/>
      <c r="BKV288" s="59"/>
      <c r="BKW288" s="59"/>
      <c r="BKX288" s="59"/>
      <c r="BKY288" s="59"/>
      <c r="BKZ288" s="59"/>
      <c r="BLA288" s="59"/>
      <c r="BLB288" s="59"/>
      <c r="BLC288" s="59"/>
      <c r="BLD288" s="59"/>
      <c r="BLE288" s="59"/>
      <c r="BLF288" s="59"/>
      <c r="BLG288" s="59"/>
      <c r="BLH288" s="59"/>
      <c r="BLI288" s="59"/>
      <c r="BLJ288" s="59"/>
      <c r="BLK288" s="59"/>
      <c r="BLL288" s="59"/>
      <c r="BLM288" s="59"/>
      <c r="BLN288" s="59"/>
      <c r="BLO288" s="59"/>
      <c r="BLP288" s="59"/>
      <c r="BLQ288" s="59"/>
      <c r="BLR288" s="59"/>
      <c r="BLS288" s="59"/>
      <c r="BLT288" s="59"/>
      <c r="BLU288" s="59"/>
      <c r="BLV288" s="59"/>
      <c r="BLW288" s="59"/>
      <c r="BLX288" s="59"/>
      <c r="BLY288" s="59"/>
      <c r="BLZ288" s="59"/>
      <c r="BMA288" s="59"/>
      <c r="BMB288" s="59"/>
      <c r="BMC288" s="59"/>
      <c r="BMD288" s="59"/>
      <c r="BME288" s="59"/>
      <c r="BMF288" s="59"/>
      <c r="BMG288" s="59"/>
      <c r="BMH288" s="59"/>
      <c r="BMI288" s="59"/>
      <c r="BMJ288" s="59"/>
      <c r="BMK288" s="59"/>
      <c r="BML288" s="59"/>
      <c r="BMM288" s="59"/>
      <c r="BMN288" s="59"/>
      <c r="BMO288" s="59"/>
      <c r="BMP288" s="59"/>
      <c r="BMQ288" s="59"/>
      <c r="BMR288" s="59"/>
      <c r="BMS288" s="59"/>
      <c r="BMT288" s="59"/>
      <c r="BMU288" s="59"/>
      <c r="BMV288" s="59"/>
      <c r="BMW288" s="59"/>
      <c r="BMX288" s="59"/>
      <c r="BMY288" s="59"/>
      <c r="BMZ288" s="59"/>
      <c r="BNA288" s="59"/>
      <c r="BNB288" s="59"/>
      <c r="BNC288" s="59"/>
      <c r="BND288" s="59"/>
      <c r="BNE288" s="59"/>
      <c r="BNF288" s="59"/>
      <c r="BNG288" s="59"/>
      <c r="BNH288" s="59"/>
      <c r="BNI288" s="59"/>
      <c r="BNJ288" s="59"/>
      <c r="BNK288" s="59"/>
      <c r="BNL288" s="59"/>
      <c r="BNM288" s="59"/>
      <c r="BNN288" s="59"/>
      <c r="BNO288" s="59"/>
      <c r="BNP288" s="59"/>
      <c r="BNQ288" s="59"/>
      <c r="BNR288" s="59"/>
      <c r="BNS288" s="59"/>
      <c r="BNT288" s="59"/>
      <c r="BNU288" s="59"/>
      <c r="BNV288" s="59"/>
      <c r="BNW288" s="59"/>
      <c r="BNX288" s="59"/>
      <c r="BNY288" s="59"/>
      <c r="BNZ288" s="59"/>
      <c r="BOA288" s="59"/>
      <c r="BOB288" s="59"/>
      <c r="BOC288" s="59"/>
      <c r="BOD288" s="59"/>
      <c r="BOE288" s="59"/>
      <c r="BOF288" s="59"/>
      <c r="BOG288" s="59"/>
      <c r="BOH288" s="59"/>
      <c r="BOI288" s="59"/>
      <c r="BOJ288" s="59"/>
      <c r="BOK288" s="59"/>
      <c r="BOL288" s="59"/>
      <c r="BOM288" s="59"/>
      <c r="BON288" s="59"/>
      <c r="BOO288" s="59"/>
      <c r="BOP288" s="59"/>
      <c r="BOQ288" s="59"/>
      <c r="BOR288" s="59"/>
      <c r="BOS288" s="59"/>
      <c r="BOT288" s="59"/>
      <c r="BOU288" s="59"/>
      <c r="BOV288" s="59"/>
      <c r="BOW288" s="59"/>
      <c r="BOX288" s="59"/>
      <c r="BOY288" s="59"/>
      <c r="BOZ288" s="59"/>
      <c r="BPA288" s="59"/>
      <c r="BPB288" s="59"/>
      <c r="BPC288" s="59"/>
      <c r="BPD288" s="59"/>
      <c r="BPE288" s="59"/>
      <c r="BPF288" s="59"/>
      <c r="BPG288" s="59"/>
      <c r="BPH288" s="59"/>
      <c r="BPI288" s="59"/>
      <c r="BPJ288" s="59"/>
      <c r="BPK288" s="59"/>
      <c r="BPL288" s="59"/>
      <c r="BPM288" s="59"/>
      <c r="BPN288" s="59"/>
      <c r="BPO288" s="59"/>
      <c r="BPP288" s="59"/>
      <c r="BPQ288" s="59"/>
      <c r="BPR288" s="59"/>
      <c r="BPS288" s="59"/>
      <c r="BPT288" s="59"/>
      <c r="BPU288" s="59"/>
      <c r="BPV288" s="59"/>
      <c r="BPW288" s="59"/>
      <c r="BPX288" s="59"/>
      <c r="BPY288" s="59"/>
      <c r="BPZ288" s="59"/>
      <c r="BQA288" s="59"/>
      <c r="BQB288" s="59"/>
      <c r="BQC288" s="59"/>
      <c r="BQD288" s="59"/>
      <c r="BQE288" s="59"/>
      <c r="BQF288" s="59"/>
      <c r="BQG288" s="59"/>
      <c r="BQH288" s="59"/>
      <c r="BQI288" s="59"/>
      <c r="BQJ288" s="59"/>
      <c r="BQK288" s="59"/>
      <c r="BQL288" s="59"/>
      <c r="BQM288" s="59"/>
      <c r="BQN288" s="59"/>
      <c r="BQO288" s="59"/>
      <c r="BQP288" s="59"/>
      <c r="BQQ288" s="59"/>
      <c r="BQR288" s="59"/>
      <c r="BQS288" s="59"/>
      <c r="BQT288" s="59"/>
      <c r="BQU288" s="59"/>
      <c r="BQV288" s="59"/>
      <c r="BQW288" s="59"/>
      <c r="BQX288" s="59"/>
      <c r="BQY288" s="59"/>
      <c r="BQZ288" s="59"/>
      <c r="BRA288" s="59"/>
      <c r="BRB288" s="59"/>
      <c r="BRC288" s="59"/>
      <c r="BRD288" s="59"/>
      <c r="BRE288" s="59"/>
      <c r="BRF288" s="59"/>
      <c r="BRG288" s="59"/>
      <c r="BRH288" s="59"/>
      <c r="BRI288" s="59"/>
      <c r="BRJ288" s="59"/>
      <c r="BRK288" s="59"/>
      <c r="BRL288" s="59"/>
      <c r="BRM288" s="59"/>
      <c r="BRN288" s="59"/>
      <c r="BRO288" s="59"/>
      <c r="BRP288" s="59"/>
      <c r="BRQ288" s="59"/>
      <c r="BRR288" s="59"/>
      <c r="BRS288" s="59"/>
      <c r="BRT288" s="59"/>
      <c r="BRU288" s="59"/>
      <c r="BRV288" s="59"/>
      <c r="BRW288" s="59"/>
      <c r="BRX288" s="59"/>
      <c r="BRY288" s="59"/>
      <c r="BRZ288" s="59"/>
      <c r="BSA288" s="59"/>
      <c r="BSB288" s="59"/>
      <c r="BSC288" s="59"/>
      <c r="BSD288" s="59"/>
      <c r="BSE288" s="59"/>
      <c r="BSF288" s="59"/>
      <c r="BSG288" s="59"/>
      <c r="BSH288" s="59"/>
      <c r="BSI288" s="59"/>
      <c r="BSJ288" s="59"/>
      <c r="BSK288" s="59"/>
      <c r="BSL288" s="59"/>
      <c r="BSM288" s="59"/>
      <c r="BSN288" s="59"/>
      <c r="BSO288" s="59"/>
      <c r="BSP288" s="59"/>
      <c r="BSQ288" s="59"/>
      <c r="BSR288" s="59"/>
      <c r="BSS288" s="59"/>
      <c r="BST288" s="59"/>
      <c r="BSU288" s="59"/>
      <c r="BSV288" s="59"/>
      <c r="BSW288" s="59"/>
      <c r="BSX288" s="59"/>
      <c r="BSY288" s="59"/>
      <c r="BSZ288" s="59"/>
      <c r="BTA288" s="59"/>
      <c r="BTB288" s="59"/>
      <c r="BTC288" s="59"/>
      <c r="BTD288" s="59"/>
      <c r="BTE288" s="59"/>
      <c r="BTF288" s="59"/>
      <c r="BTG288" s="59"/>
      <c r="BTH288" s="59"/>
      <c r="BTI288" s="59"/>
      <c r="BTJ288" s="59"/>
      <c r="BTK288" s="59"/>
      <c r="BTL288" s="59"/>
      <c r="BTM288" s="59"/>
      <c r="BTN288" s="59"/>
      <c r="BTO288" s="59"/>
      <c r="BTP288" s="59"/>
      <c r="BTQ288" s="59"/>
      <c r="BTR288" s="59"/>
      <c r="BTS288" s="59"/>
      <c r="BTT288" s="59"/>
      <c r="BTU288" s="59"/>
      <c r="BTV288" s="59"/>
      <c r="BTW288" s="59"/>
      <c r="BTX288" s="59"/>
      <c r="BTY288" s="59"/>
      <c r="BTZ288" s="59"/>
      <c r="BUA288" s="59"/>
      <c r="BUB288" s="59"/>
      <c r="BUC288" s="59"/>
      <c r="BUD288" s="59"/>
      <c r="BUE288" s="59"/>
      <c r="BUF288" s="59"/>
      <c r="BUG288" s="59"/>
      <c r="BUH288" s="59"/>
      <c r="BUI288" s="59"/>
      <c r="BUJ288" s="59"/>
      <c r="BUK288" s="59"/>
      <c r="BUL288" s="59"/>
      <c r="BUM288" s="59"/>
      <c r="BUN288" s="59"/>
      <c r="BUO288" s="59"/>
      <c r="BUP288" s="59"/>
      <c r="BUQ288" s="59"/>
      <c r="BUR288" s="59"/>
      <c r="BUS288" s="59"/>
      <c r="BUT288" s="59"/>
      <c r="BUU288" s="59"/>
      <c r="BUV288" s="59"/>
      <c r="BUW288" s="59"/>
      <c r="BUX288" s="59"/>
      <c r="BUY288" s="59"/>
      <c r="BUZ288" s="59"/>
      <c r="BVA288" s="59"/>
      <c r="BVB288" s="59"/>
      <c r="BVC288" s="59"/>
      <c r="BVD288" s="59"/>
      <c r="BVE288" s="59"/>
      <c r="BVF288" s="59"/>
      <c r="BVG288" s="59"/>
      <c r="BVH288" s="59"/>
      <c r="BVI288" s="59"/>
      <c r="BVJ288" s="59"/>
      <c r="BVK288" s="59"/>
      <c r="BVL288" s="59"/>
      <c r="BVM288" s="59"/>
      <c r="BVN288" s="59"/>
      <c r="BVO288" s="59"/>
      <c r="BVP288" s="59"/>
      <c r="BVQ288" s="59"/>
      <c r="BVR288" s="59"/>
      <c r="BVS288" s="59"/>
      <c r="BVT288" s="59"/>
      <c r="BVU288" s="59"/>
      <c r="BVV288" s="59"/>
      <c r="BVW288" s="59"/>
      <c r="BVX288" s="59"/>
      <c r="BVY288" s="59"/>
      <c r="BVZ288" s="59"/>
      <c r="BWA288" s="59"/>
      <c r="BWB288" s="59"/>
      <c r="BWC288" s="59"/>
      <c r="BWD288" s="59"/>
      <c r="BWE288" s="59"/>
      <c r="BWF288" s="59"/>
      <c r="BWG288" s="59"/>
      <c r="BWH288" s="59"/>
      <c r="BWI288" s="59"/>
      <c r="BWJ288" s="59"/>
      <c r="BWK288" s="59"/>
      <c r="BWL288" s="59"/>
      <c r="BWM288" s="59"/>
      <c r="BWN288" s="59"/>
      <c r="BWO288" s="59"/>
      <c r="BWP288" s="59"/>
      <c r="BWQ288" s="59"/>
      <c r="BWR288" s="59"/>
      <c r="BWS288" s="59"/>
      <c r="BWT288" s="59"/>
      <c r="BWU288" s="59"/>
      <c r="BWV288" s="59"/>
      <c r="BWW288" s="59"/>
      <c r="BWX288" s="59"/>
      <c r="BWY288" s="59"/>
      <c r="BWZ288" s="59"/>
      <c r="BXA288" s="59"/>
      <c r="BXB288" s="59"/>
      <c r="BXC288" s="59"/>
      <c r="BXD288" s="59"/>
      <c r="BXE288" s="59"/>
      <c r="BXF288" s="59"/>
      <c r="BXG288" s="59"/>
      <c r="BXH288" s="59"/>
      <c r="BXI288" s="59"/>
      <c r="BXJ288" s="59"/>
      <c r="BXK288" s="59"/>
      <c r="BXL288" s="59"/>
      <c r="BXM288" s="59"/>
      <c r="BXN288" s="59"/>
      <c r="BXO288" s="59"/>
      <c r="BXP288" s="59"/>
      <c r="BXQ288" s="59"/>
      <c r="BXR288" s="59"/>
      <c r="BXS288" s="59"/>
      <c r="BXT288" s="59"/>
      <c r="BXU288" s="59"/>
      <c r="BXV288" s="59"/>
      <c r="BXW288" s="59"/>
      <c r="BXX288" s="59"/>
      <c r="BXY288" s="59"/>
      <c r="BXZ288" s="59"/>
      <c r="BYA288" s="59"/>
      <c r="BYB288" s="59"/>
      <c r="BYC288" s="59"/>
      <c r="BYD288" s="59"/>
      <c r="BYE288" s="59"/>
      <c r="BYF288" s="59"/>
      <c r="BYG288" s="59"/>
      <c r="BYH288" s="59"/>
      <c r="BYI288" s="59"/>
      <c r="BYJ288" s="59"/>
      <c r="BYK288" s="59"/>
      <c r="BYL288" s="59"/>
      <c r="BYM288" s="59"/>
      <c r="BYN288" s="59"/>
      <c r="BYO288" s="59"/>
      <c r="BYP288" s="59"/>
      <c r="BYQ288" s="59"/>
      <c r="BYR288" s="59"/>
      <c r="BYS288" s="59"/>
      <c r="BYT288" s="59"/>
      <c r="BYU288" s="59"/>
      <c r="BYV288" s="59"/>
      <c r="BYW288" s="59"/>
      <c r="BYX288" s="59"/>
      <c r="BYY288" s="59"/>
      <c r="BYZ288" s="59"/>
      <c r="BZA288" s="59"/>
      <c r="BZB288" s="59"/>
      <c r="BZC288" s="59"/>
      <c r="BZD288" s="59"/>
      <c r="BZE288" s="59"/>
      <c r="BZF288" s="59"/>
      <c r="BZG288" s="59"/>
      <c r="BZH288" s="59"/>
      <c r="BZI288" s="59"/>
      <c r="BZJ288" s="59"/>
      <c r="BZK288" s="59"/>
      <c r="BZL288" s="59"/>
      <c r="BZM288" s="59"/>
      <c r="BZN288" s="59"/>
      <c r="BZO288" s="59"/>
      <c r="BZP288" s="59"/>
      <c r="BZQ288" s="59"/>
      <c r="BZR288" s="59"/>
      <c r="BZS288" s="59"/>
      <c r="BZT288" s="59"/>
      <c r="BZU288" s="59"/>
      <c r="BZV288" s="59"/>
      <c r="BZW288" s="59"/>
      <c r="BZX288" s="59"/>
      <c r="BZY288" s="59"/>
      <c r="BZZ288" s="59"/>
      <c r="CAA288" s="59"/>
      <c r="CAB288" s="59"/>
      <c r="CAC288" s="59"/>
      <c r="CAD288" s="59"/>
      <c r="CAE288" s="59"/>
      <c r="CAF288" s="59"/>
      <c r="CAG288" s="59"/>
      <c r="CAH288" s="59"/>
      <c r="CAI288" s="59"/>
      <c r="CAJ288" s="59"/>
      <c r="CAK288" s="59"/>
      <c r="CAL288" s="59"/>
      <c r="CAM288" s="59"/>
      <c r="CAN288" s="59"/>
      <c r="CAO288" s="59"/>
      <c r="CAP288" s="59"/>
      <c r="CAQ288" s="59"/>
      <c r="CAR288" s="59"/>
      <c r="CAS288" s="59"/>
      <c r="CAT288" s="59"/>
      <c r="CAU288" s="59"/>
      <c r="CAV288" s="59"/>
      <c r="CAW288" s="59"/>
      <c r="CAX288" s="59"/>
      <c r="CAY288" s="59"/>
      <c r="CAZ288" s="59"/>
      <c r="CBA288" s="59"/>
      <c r="CBB288" s="59"/>
      <c r="CBC288" s="59"/>
      <c r="CBD288" s="59"/>
      <c r="CBE288" s="59"/>
      <c r="CBF288" s="59"/>
      <c r="CBG288" s="59"/>
      <c r="CBH288" s="59"/>
      <c r="CBI288" s="59"/>
      <c r="CBJ288" s="59"/>
      <c r="CBK288" s="59"/>
      <c r="CBL288" s="59"/>
      <c r="CBM288" s="59"/>
      <c r="CBN288" s="59"/>
      <c r="CBO288" s="59"/>
      <c r="CBP288" s="59"/>
      <c r="CBQ288" s="59"/>
      <c r="CBR288" s="59"/>
      <c r="CBS288" s="59"/>
      <c r="CBT288" s="59"/>
      <c r="CBU288" s="59"/>
      <c r="CBV288" s="59"/>
      <c r="CBW288" s="59"/>
      <c r="CBX288" s="59"/>
      <c r="CBY288" s="59"/>
      <c r="CBZ288" s="59"/>
      <c r="CCA288" s="59"/>
      <c r="CCB288" s="59"/>
      <c r="CCC288" s="59"/>
      <c r="CCD288" s="59"/>
      <c r="CCE288" s="59"/>
      <c r="CCF288" s="59"/>
      <c r="CCG288" s="59"/>
      <c r="CCH288" s="59"/>
      <c r="CCI288" s="59"/>
      <c r="CCJ288" s="59"/>
      <c r="CCK288" s="59"/>
      <c r="CCL288" s="59"/>
      <c r="CCM288" s="59"/>
      <c r="CCN288" s="59"/>
      <c r="CCO288" s="59"/>
      <c r="CCP288" s="59"/>
      <c r="CCQ288" s="59"/>
      <c r="CCR288" s="59"/>
      <c r="CCS288" s="59"/>
      <c r="CCT288" s="59"/>
      <c r="CCU288" s="59"/>
      <c r="CCV288" s="59"/>
      <c r="CCW288" s="59"/>
      <c r="CCX288" s="59"/>
      <c r="CCY288" s="59"/>
      <c r="CCZ288" s="59"/>
      <c r="CDA288" s="59"/>
      <c r="CDB288" s="59"/>
      <c r="CDC288" s="59"/>
      <c r="CDD288" s="59"/>
      <c r="CDE288" s="59"/>
      <c r="CDF288" s="59"/>
      <c r="CDG288" s="59"/>
      <c r="CDH288" s="59"/>
      <c r="CDI288" s="59"/>
      <c r="CDJ288" s="59"/>
      <c r="CDK288" s="59"/>
      <c r="CDL288" s="59"/>
      <c r="CDM288" s="59"/>
      <c r="CDN288" s="59"/>
      <c r="CDO288" s="59"/>
      <c r="CDP288" s="59"/>
      <c r="CDQ288" s="59"/>
      <c r="CDR288" s="59"/>
      <c r="CDS288" s="59"/>
      <c r="CDT288" s="59"/>
      <c r="CDU288" s="59"/>
      <c r="CDV288" s="59"/>
      <c r="CDW288" s="59"/>
      <c r="CDX288" s="59"/>
      <c r="CDY288" s="59"/>
      <c r="CDZ288" s="59"/>
      <c r="CEA288" s="59"/>
      <c r="CEB288" s="59"/>
      <c r="CEC288" s="59"/>
      <c r="CED288" s="59"/>
      <c r="CEE288" s="59"/>
      <c r="CEF288" s="59"/>
      <c r="CEG288" s="59"/>
      <c r="CEH288" s="59"/>
      <c r="CEI288" s="59"/>
      <c r="CEJ288" s="59"/>
      <c r="CEK288" s="59"/>
      <c r="CEL288" s="59"/>
      <c r="CEM288" s="59"/>
      <c r="CEN288" s="59"/>
      <c r="CEO288" s="59"/>
      <c r="CEP288" s="59"/>
      <c r="CEQ288" s="59"/>
      <c r="CER288" s="59"/>
      <c r="CES288" s="59"/>
      <c r="CET288" s="59"/>
      <c r="CEU288" s="59"/>
      <c r="CEV288" s="59"/>
      <c r="CEW288" s="59"/>
      <c r="CEX288" s="59"/>
      <c r="CEY288" s="59"/>
      <c r="CEZ288" s="59"/>
      <c r="CFA288" s="59"/>
      <c r="CFB288" s="59"/>
      <c r="CFC288" s="59"/>
      <c r="CFD288" s="59"/>
      <c r="CFE288" s="59"/>
      <c r="CFF288" s="59"/>
      <c r="CFG288" s="59"/>
      <c r="CFH288" s="59"/>
      <c r="CFI288" s="59"/>
      <c r="CFJ288" s="59"/>
      <c r="CFK288" s="59"/>
      <c r="CFL288" s="59"/>
      <c r="CFM288" s="59"/>
      <c r="CFN288" s="59"/>
      <c r="CFO288" s="59"/>
      <c r="CFP288" s="59"/>
      <c r="CFQ288" s="59"/>
      <c r="CFR288" s="59"/>
      <c r="CFS288" s="59"/>
      <c r="CFT288" s="59"/>
      <c r="CFU288" s="59"/>
      <c r="CFV288" s="59"/>
      <c r="CFW288" s="59"/>
      <c r="CFX288" s="59"/>
      <c r="CFY288" s="59"/>
      <c r="CFZ288" s="59"/>
      <c r="CGA288" s="59"/>
      <c r="CGB288" s="59"/>
      <c r="CGC288" s="59"/>
      <c r="CGD288" s="59"/>
      <c r="CGE288" s="59"/>
      <c r="CGF288" s="59"/>
      <c r="CGG288" s="59"/>
      <c r="CGH288" s="59"/>
      <c r="CGI288" s="59"/>
      <c r="CGJ288" s="59"/>
      <c r="CGK288" s="59"/>
      <c r="CGL288" s="59"/>
      <c r="CGM288" s="59"/>
      <c r="CGN288" s="59"/>
      <c r="CGO288" s="59"/>
      <c r="CGP288" s="59"/>
      <c r="CGQ288" s="59"/>
      <c r="CGR288" s="59"/>
      <c r="CGS288" s="59"/>
      <c r="CGT288" s="59"/>
      <c r="CGU288" s="59"/>
      <c r="CGV288" s="59"/>
      <c r="CGW288" s="59"/>
      <c r="CGX288" s="59"/>
      <c r="CGY288" s="59"/>
      <c r="CGZ288" s="59"/>
      <c r="CHA288" s="59"/>
      <c r="CHB288" s="59"/>
      <c r="CHC288" s="59"/>
      <c r="CHD288" s="59"/>
      <c r="CHE288" s="59"/>
      <c r="CHF288" s="59"/>
      <c r="CHG288" s="59"/>
      <c r="CHH288" s="59"/>
      <c r="CHI288" s="59"/>
      <c r="CHJ288" s="59"/>
      <c r="CHK288" s="59"/>
      <c r="CHL288" s="59"/>
      <c r="CHM288" s="59"/>
      <c r="CHN288" s="59"/>
      <c r="CHO288" s="59"/>
      <c r="CHP288" s="59"/>
      <c r="CHQ288" s="59"/>
      <c r="CHR288" s="59"/>
      <c r="CHS288" s="59"/>
      <c r="CHT288" s="59"/>
      <c r="CHU288" s="59"/>
      <c r="CHV288" s="59"/>
      <c r="CHW288" s="59"/>
      <c r="CHX288" s="59"/>
      <c r="CHY288" s="59"/>
      <c r="CHZ288" s="59"/>
      <c r="CIA288" s="59"/>
      <c r="CIB288" s="59"/>
      <c r="CIC288" s="59"/>
      <c r="CID288" s="59"/>
      <c r="CIE288" s="59"/>
      <c r="CIF288" s="59"/>
      <c r="CIG288" s="59"/>
      <c r="CIH288" s="59"/>
      <c r="CII288" s="59"/>
      <c r="CIJ288" s="59"/>
      <c r="CIK288" s="59"/>
      <c r="CIL288" s="59"/>
      <c r="CIM288" s="59"/>
      <c r="CIN288" s="59"/>
      <c r="CIO288" s="59"/>
      <c r="CIP288" s="59"/>
      <c r="CIQ288" s="59"/>
      <c r="CIR288" s="59"/>
      <c r="CIS288" s="59"/>
      <c r="CIT288" s="59"/>
      <c r="CIU288" s="59"/>
      <c r="CIV288" s="59"/>
      <c r="CIW288" s="59"/>
      <c r="CIX288" s="59"/>
      <c r="CIY288" s="59"/>
      <c r="CIZ288" s="59"/>
      <c r="CJA288" s="59"/>
      <c r="CJB288" s="59"/>
      <c r="CJC288" s="59"/>
      <c r="CJD288" s="59"/>
      <c r="CJE288" s="59"/>
      <c r="CJF288" s="59"/>
      <c r="CJG288" s="59"/>
      <c r="CJH288" s="59"/>
      <c r="CJI288" s="59"/>
      <c r="CJJ288" s="59"/>
      <c r="CJK288" s="59"/>
      <c r="CJL288" s="59"/>
      <c r="CJM288" s="59"/>
      <c r="CJN288" s="59"/>
      <c r="CJO288" s="59"/>
      <c r="CJP288" s="59"/>
      <c r="CJQ288" s="59"/>
      <c r="CJR288" s="59"/>
      <c r="CJS288" s="59"/>
      <c r="CJT288" s="59"/>
      <c r="CJU288" s="59"/>
      <c r="CJV288" s="59"/>
      <c r="CJW288" s="59"/>
      <c r="CJX288" s="59"/>
      <c r="CJY288" s="59"/>
      <c r="CJZ288" s="59"/>
      <c r="CKA288" s="59"/>
      <c r="CKB288" s="59"/>
      <c r="CKC288" s="59"/>
      <c r="CKD288" s="59"/>
      <c r="CKE288" s="59"/>
      <c r="CKF288" s="59"/>
      <c r="CKG288" s="59"/>
      <c r="CKH288" s="59"/>
      <c r="CKI288" s="59"/>
      <c r="CKJ288" s="59"/>
      <c r="CKK288" s="59"/>
      <c r="CKL288" s="59"/>
      <c r="CKM288" s="59"/>
      <c r="CKN288" s="59"/>
      <c r="CKO288" s="59"/>
      <c r="CKP288" s="59"/>
      <c r="CKQ288" s="59"/>
      <c r="CKR288" s="59"/>
      <c r="CKS288" s="59"/>
      <c r="CKT288" s="59"/>
      <c r="CKU288" s="59"/>
      <c r="CKV288" s="59"/>
      <c r="CKW288" s="59"/>
      <c r="CKX288" s="59"/>
      <c r="CKY288" s="59"/>
      <c r="CKZ288" s="59"/>
      <c r="CLA288" s="59"/>
      <c r="CLB288" s="59"/>
      <c r="CLC288" s="59"/>
      <c r="CLD288" s="59"/>
      <c r="CLE288" s="59"/>
      <c r="CLF288" s="59"/>
      <c r="CLG288" s="59"/>
      <c r="CLH288" s="59"/>
      <c r="CLI288" s="59"/>
      <c r="CLJ288" s="59"/>
      <c r="CLK288" s="59"/>
      <c r="CLL288" s="59"/>
      <c r="CLM288" s="59"/>
      <c r="CLN288" s="59"/>
      <c r="CLO288" s="59"/>
      <c r="CLP288" s="59"/>
      <c r="CLQ288" s="59"/>
      <c r="CLR288" s="59"/>
      <c r="CLS288" s="59"/>
      <c r="CLT288" s="59"/>
      <c r="CLU288" s="59"/>
      <c r="CLV288" s="59"/>
      <c r="CLW288" s="59"/>
      <c r="CLX288" s="59"/>
      <c r="CLY288" s="59"/>
      <c r="CLZ288" s="59"/>
      <c r="CMA288" s="59"/>
      <c r="CMB288" s="59"/>
      <c r="CMC288" s="59"/>
      <c r="CMD288" s="59"/>
      <c r="CME288" s="59"/>
      <c r="CMF288" s="59"/>
      <c r="CMG288" s="59"/>
      <c r="CMH288" s="59"/>
      <c r="CMI288" s="59"/>
      <c r="CMJ288" s="59"/>
      <c r="CMK288" s="59"/>
      <c r="CML288" s="59"/>
      <c r="CMM288" s="59"/>
      <c r="CMN288" s="59"/>
      <c r="CMO288" s="59"/>
      <c r="CMP288" s="59"/>
      <c r="CMQ288" s="59"/>
      <c r="CMR288" s="59"/>
      <c r="CMS288" s="59"/>
      <c r="CMT288" s="59"/>
      <c r="CMU288" s="59"/>
      <c r="CMV288" s="59"/>
      <c r="CMW288" s="59"/>
      <c r="CMX288" s="59"/>
      <c r="CMY288" s="59"/>
      <c r="CMZ288" s="59"/>
      <c r="CNA288" s="59"/>
      <c r="CNB288" s="59"/>
      <c r="CNC288" s="59"/>
      <c r="CND288" s="59"/>
      <c r="CNE288" s="59"/>
      <c r="CNF288" s="59"/>
      <c r="CNG288" s="59"/>
      <c r="CNH288" s="59"/>
      <c r="CNI288" s="59"/>
      <c r="CNJ288" s="59"/>
      <c r="CNK288" s="59"/>
      <c r="CNL288" s="59"/>
      <c r="CNM288" s="59"/>
      <c r="CNN288" s="59"/>
      <c r="CNO288" s="59"/>
      <c r="CNP288" s="59"/>
      <c r="CNQ288" s="59"/>
      <c r="CNR288" s="59"/>
      <c r="CNS288" s="59"/>
      <c r="CNT288" s="59"/>
      <c r="CNU288" s="59"/>
      <c r="CNV288" s="59"/>
      <c r="CNW288" s="59"/>
      <c r="CNX288" s="59"/>
      <c r="CNY288" s="59"/>
      <c r="CNZ288" s="59"/>
      <c r="COA288" s="59"/>
      <c r="COB288" s="59"/>
      <c r="COC288" s="59"/>
      <c r="COD288" s="59"/>
      <c r="COE288" s="59"/>
      <c r="COF288" s="59"/>
      <c r="COG288" s="59"/>
      <c r="COH288" s="59"/>
      <c r="COI288" s="59"/>
      <c r="COJ288" s="59"/>
      <c r="COK288" s="59"/>
      <c r="COL288" s="59"/>
      <c r="COM288" s="59"/>
      <c r="CON288" s="59"/>
      <c r="COO288" s="59"/>
      <c r="COP288" s="59"/>
      <c r="COQ288" s="59"/>
      <c r="COR288" s="59"/>
      <c r="COS288" s="59"/>
      <c r="COT288" s="59"/>
      <c r="COU288" s="59"/>
      <c r="COV288" s="59"/>
      <c r="COW288" s="59"/>
      <c r="COX288" s="59"/>
      <c r="COY288" s="59"/>
      <c r="COZ288" s="59"/>
      <c r="CPA288" s="59"/>
      <c r="CPB288" s="59"/>
      <c r="CPC288" s="59"/>
      <c r="CPD288" s="59"/>
      <c r="CPE288" s="59"/>
      <c r="CPF288" s="59"/>
      <c r="CPG288" s="59"/>
      <c r="CPH288" s="59"/>
      <c r="CPI288" s="59"/>
      <c r="CPJ288" s="59"/>
      <c r="CPK288" s="59"/>
      <c r="CPL288" s="59"/>
      <c r="CPM288" s="59"/>
      <c r="CPN288" s="59"/>
      <c r="CPO288" s="59"/>
      <c r="CPP288" s="59"/>
      <c r="CPQ288" s="59"/>
      <c r="CPR288" s="59"/>
      <c r="CPS288" s="59"/>
      <c r="CPT288" s="59"/>
      <c r="CPU288" s="59"/>
      <c r="CPV288" s="59"/>
      <c r="CPW288" s="59"/>
      <c r="CPX288" s="59"/>
      <c r="CPY288" s="59"/>
      <c r="CPZ288" s="59"/>
      <c r="CQA288" s="59"/>
      <c r="CQB288" s="59"/>
      <c r="CQC288" s="59"/>
      <c r="CQD288" s="59"/>
      <c r="CQE288" s="59"/>
      <c r="CQF288" s="59"/>
      <c r="CQG288" s="59"/>
      <c r="CQH288" s="59"/>
      <c r="CQI288" s="59"/>
      <c r="CQJ288" s="59"/>
      <c r="CQK288" s="59"/>
      <c r="CQL288" s="59"/>
      <c r="CQM288" s="59"/>
      <c r="CQN288" s="59"/>
      <c r="CQO288" s="59"/>
      <c r="CQP288" s="59"/>
      <c r="CQQ288" s="59"/>
      <c r="CQR288" s="59"/>
      <c r="CQS288" s="59"/>
      <c r="CQT288" s="59"/>
      <c r="CQU288" s="59"/>
      <c r="CQV288" s="59"/>
      <c r="CQW288" s="59"/>
      <c r="CQX288" s="59"/>
      <c r="CQY288" s="59"/>
      <c r="CQZ288" s="59"/>
      <c r="CRA288" s="59"/>
      <c r="CRB288" s="59"/>
      <c r="CRC288" s="59"/>
      <c r="CRD288" s="59"/>
      <c r="CRE288" s="59"/>
      <c r="CRF288" s="59"/>
      <c r="CRG288" s="59"/>
      <c r="CRH288" s="59"/>
      <c r="CRI288" s="59"/>
      <c r="CRJ288" s="59"/>
      <c r="CRK288" s="59"/>
      <c r="CRL288" s="59"/>
      <c r="CRM288" s="59"/>
      <c r="CRN288" s="59"/>
      <c r="CRO288" s="59"/>
      <c r="CRP288" s="59"/>
      <c r="CRQ288" s="59"/>
      <c r="CRR288" s="59"/>
      <c r="CRS288" s="59"/>
      <c r="CRT288" s="59"/>
      <c r="CRU288" s="59"/>
      <c r="CRV288" s="59"/>
      <c r="CRW288" s="59"/>
      <c r="CRX288" s="59"/>
      <c r="CRY288" s="59"/>
      <c r="CRZ288" s="59"/>
      <c r="CSA288" s="59"/>
      <c r="CSB288" s="59"/>
      <c r="CSC288" s="59"/>
      <c r="CSD288" s="59"/>
      <c r="CSE288" s="59"/>
      <c r="CSF288" s="59"/>
      <c r="CSG288" s="59"/>
      <c r="CSH288" s="59"/>
      <c r="CSI288" s="59"/>
      <c r="CSJ288" s="59"/>
      <c r="CSK288" s="59"/>
      <c r="CSL288" s="59"/>
      <c r="CSM288" s="59"/>
      <c r="CSN288" s="59"/>
      <c r="CSO288" s="59"/>
      <c r="CSP288" s="59"/>
      <c r="CSQ288" s="59"/>
      <c r="CSR288" s="59"/>
      <c r="CSS288" s="59"/>
      <c r="CST288" s="59"/>
      <c r="CSU288" s="59"/>
      <c r="CSV288" s="59"/>
      <c r="CSW288" s="59"/>
      <c r="CSX288" s="59"/>
      <c r="CSY288" s="59"/>
      <c r="CSZ288" s="59"/>
      <c r="CTA288" s="59"/>
      <c r="CTB288" s="59"/>
      <c r="CTC288" s="59"/>
      <c r="CTD288" s="59"/>
      <c r="CTE288" s="59"/>
      <c r="CTF288" s="59"/>
      <c r="CTG288" s="59"/>
      <c r="CTH288" s="59"/>
      <c r="CTI288" s="59"/>
      <c r="CTJ288" s="59"/>
      <c r="CTK288" s="59"/>
      <c r="CTL288" s="59"/>
      <c r="CTM288" s="59"/>
      <c r="CTN288" s="59"/>
      <c r="CTO288" s="59"/>
      <c r="CTP288" s="59"/>
      <c r="CTQ288" s="59"/>
      <c r="CTR288" s="59"/>
      <c r="CTS288" s="59"/>
      <c r="CTT288" s="59"/>
      <c r="CTU288" s="59"/>
      <c r="CTV288" s="59"/>
      <c r="CTW288" s="59"/>
      <c r="CTX288" s="59"/>
      <c r="CTY288" s="59"/>
      <c r="CTZ288" s="59"/>
      <c r="CUA288" s="59"/>
      <c r="CUB288" s="59"/>
      <c r="CUC288" s="59"/>
      <c r="CUD288" s="59"/>
      <c r="CUE288" s="59"/>
      <c r="CUF288" s="59"/>
      <c r="CUG288" s="59"/>
      <c r="CUH288" s="59"/>
      <c r="CUI288" s="59"/>
      <c r="CUJ288" s="59"/>
      <c r="CUK288" s="59"/>
      <c r="CUL288" s="59"/>
      <c r="CUM288" s="59"/>
      <c r="CUN288" s="59"/>
      <c r="CUO288" s="59"/>
      <c r="CUP288" s="59"/>
      <c r="CUQ288" s="59"/>
      <c r="CUR288" s="59"/>
      <c r="CUS288" s="59"/>
      <c r="CUT288" s="59"/>
      <c r="CUU288" s="59"/>
      <c r="CUV288" s="59"/>
      <c r="CUW288" s="59"/>
      <c r="CUX288" s="59"/>
      <c r="CUY288" s="59"/>
      <c r="CUZ288" s="59"/>
      <c r="CVA288" s="59"/>
      <c r="CVB288" s="59"/>
      <c r="CVC288" s="59"/>
      <c r="CVD288" s="59"/>
      <c r="CVE288" s="59"/>
      <c r="CVF288" s="59"/>
      <c r="CVG288" s="59"/>
      <c r="CVH288" s="59"/>
      <c r="CVI288" s="59"/>
      <c r="CVJ288" s="59"/>
      <c r="CVK288" s="59"/>
      <c r="CVL288" s="59"/>
      <c r="CVM288" s="59"/>
      <c r="CVN288" s="59"/>
      <c r="CVO288" s="59"/>
      <c r="CVP288" s="59"/>
      <c r="CVQ288" s="59"/>
      <c r="CVR288" s="59"/>
      <c r="CVS288" s="59"/>
      <c r="CVT288" s="59"/>
      <c r="CVU288" s="59"/>
      <c r="CVV288" s="59"/>
      <c r="CVW288" s="59"/>
      <c r="CVX288" s="59"/>
      <c r="CVY288" s="59"/>
      <c r="CVZ288" s="59"/>
      <c r="CWA288" s="59"/>
      <c r="CWB288" s="59"/>
      <c r="CWC288" s="59"/>
      <c r="CWD288" s="59"/>
      <c r="CWE288" s="59"/>
      <c r="CWF288" s="59"/>
      <c r="CWG288" s="59"/>
      <c r="CWH288" s="59"/>
      <c r="CWI288" s="59"/>
      <c r="CWJ288" s="59"/>
      <c r="CWK288" s="59"/>
      <c r="CWL288" s="59"/>
      <c r="CWM288" s="59"/>
      <c r="CWN288" s="59"/>
      <c r="CWO288" s="59"/>
      <c r="CWP288" s="59"/>
      <c r="CWQ288" s="59"/>
      <c r="CWR288" s="59"/>
      <c r="CWS288" s="59"/>
    </row>
    <row r="289" spans="1:2645" s="60" customForma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9"/>
      <c r="V289" s="59"/>
      <c r="W289" s="6"/>
      <c r="X289" s="59"/>
      <c r="Y289" s="6"/>
      <c r="Z289" s="6"/>
      <c r="AA289" s="59"/>
      <c r="AB289" s="6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  <c r="JG289" s="59"/>
      <c r="JH289" s="59"/>
      <c r="JI289" s="59"/>
      <c r="JJ289" s="59"/>
      <c r="JK289" s="59"/>
      <c r="JL289" s="59"/>
      <c r="JM289" s="59"/>
      <c r="JN289" s="59"/>
      <c r="JO289" s="59"/>
      <c r="JP289" s="59"/>
      <c r="JQ289" s="59"/>
      <c r="JR289" s="59"/>
      <c r="JS289" s="59"/>
      <c r="JT289" s="59"/>
      <c r="JU289" s="59"/>
      <c r="JV289" s="59"/>
      <c r="JW289" s="59"/>
      <c r="JX289" s="59"/>
      <c r="JY289" s="59"/>
      <c r="JZ289" s="59"/>
      <c r="KA289" s="59"/>
      <c r="KB289" s="59"/>
      <c r="KC289" s="59"/>
      <c r="KD289" s="59"/>
      <c r="KE289" s="59"/>
      <c r="KF289" s="59"/>
      <c r="KG289" s="59"/>
      <c r="KH289" s="59"/>
      <c r="KI289" s="59"/>
      <c r="KJ289" s="59"/>
      <c r="KK289" s="59"/>
      <c r="KL289" s="59"/>
      <c r="KM289" s="59"/>
      <c r="KN289" s="59"/>
      <c r="KO289" s="59"/>
      <c r="KP289" s="59"/>
      <c r="KQ289" s="59"/>
      <c r="KR289" s="59"/>
      <c r="KS289" s="59"/>
      <c r="KT289" s="59"/>
      <c r="KU289" s="59"/>
      <c r="KV289" s="59"/>
      <c r="KW289" s="59"/>
      <c r="KX289" s="59"/>
      <c r="KY289" s="59"/>
      <c r="KZ289" s="59"/>
      <c r="LA289" s="59"/>
      <c r="LB289" s="59"/>
      <c r="LC289" s="59"/>
      <c r="LD289" s="59"/>
      <c r="LE289" s="59"/>
      <c r="LF289" s="59"/>
      <c r="LG289" s="59"/>
      <c r="LH289" s="59"/>
      <c r="LI289" s="59"/>
      <c r="LJ289" s="59"/>
      <c r="LK289" s="59"/>
      <c r="LL289" s="59"/>
      <c r="LM289" s="59"/>
      <c r="LN289" s="59"/>
      <c r="LO289" s="59"/>
      <c r="LP289" s="59"/>
      <c r="LQ289" s="59"/>
      <c r="LR289" s="59"/>
      <c r="LS289" s="59"/>
      <c r="LT289" s="59"/>
      <c r="LU289" s="59"/>
      <c r="LV289" s="59"/>
      <c r="LW289" s="59"/>
      <c r="LX289" s="59"/>
      <c r="LY289" s="59"/>
      <c r="LZ289" s="59"/>
      <c r="MA289" s="59"/>
      <c r="MB289" s="59"/>
      <c r="MC289" s="59"/>
      <c r="MD289" s="59"/>
      <c r="ME289" s="59"/>
      <c r="MF289" s="59"/>
      <c r="MG289" s="59"/>
      <c r="MH289" s="59"/>
      <c r="MI289" s="59"/>
      <c r="MJ289" s="59"/>
      <c r="MK289" s="59"/>
      <c r="ML289" s="59"/>
      <c r="MM289" s="59"/>
      <c r="MN289" s="59"/>
      <c r="MO289" s="59"/>
      <c r="MP289" s="59"/>
      <c r="MQ289" s="59"/>
      <c r="MR289" s="59"/>
      <c r="MS289" s="59"/>
      <c r="MT289" s="59"/>
      <c r="MU289" s="59"/>
      <c r="MV289" s="59"/>
      <c r="MW289" s="59"/>
      <c r="MX289" s="59"/>
      <c r="MY289" s="59"/>
      <c r="MZ289" s="59"/>
      <c r="NA289" s="59"/>
      <c r="NB289" s="59"/>
      <c r="NC289" s="59"/>
      <c r="ND289" s="59"/>
      <c r="NE289" s="59"/>
      <c r="NF289" s="59"/>
      <c r="NG289" s="59"/>
      <c r="NH289" s="59"/>
      <c r="NI289" s="59"/>
      <c r="NJ289" s="59"/>
      <c r="NK289" s="59"/>
      <c r="NL289" s="59"/>
      <c r="NM289" s="59"/>
      <c r="NN289" s="59"/>
      <c r="NO289" s="59"/>
      <c r="NP289" s="59"/>
      <c r="NQ289" s="59"/>
      <c r="NR289" s="59"/>
      <c r="NS289" s="59"/>
      <c r="NT289" s="59"/>
      <c r="NU289" s="59"/>
      <c r="NV289" s="59"/>
      <c r="NW289" s="59"/>
      <c r="NX289" s="59"/>
      <c r="NY289" s="59"/>
      <c r="NZ289" s="59"/>
      <c r="OA289" s="59"/>
      <c r="OB289" s="59"/>
      <c r="OC289" s="59"/>
      <c r="OD289" s="59"/>
      <c r="OE289" s="59"/>
      <c r="OF289" s="59"/>
      <c r="OG289" s="59"/>
      <c r="OH289" s="59"/>
      <c r="OI289" s="59"/>
      <c r="OJ289" s="59"/>
      <c r="OK289" s="59"/>
      <c r="OL289" s="59"/>
      <c r="OM289" s="59"/>
      <c r="ON289" s="59"/>
      <c r="OO289" s="59"/>
      <c r="OP289" s="59"/>
      <c r="OQ289" s="59"/>
      <c r="OR289" s="59"/>
      <c r="OS289" s="59"/>
      <c r="OT289" s="59"/>
      <c r="OU289" s="59"/>
      <c r="OV289" s="59"/>
      <c r="OW289" s="59"/>
      <c r="OX289" s="59"/>
      <c r="OY289" s="59"/>
      <c r="OZ289" s="59"/>
      <c r="PA289" s="59"/>
      <c r="PB289" s="59"/>
      <c r="PC289" s="59"/>
      <c r="PD289" s="59"/>
      <c r="PE289" s="59"/>
      <c r="PF289" s="59"/>
      <c r="PG289" s="59"/>
      <c r="PH289" s="59"/>
      <c r="PI289" s="59"/>
      <c r="PJ289" s="59"/>
      <c r="PK289" s="59"/>
      <c r="PL289" s="59"/>
      <c r="PM289" s="59"/>
      <c r="PN289" s="59"/>
      <c r="PO289" s="59"/>
      <c r="PP289" s="59"/>
      <c r="PQ289" s="59"/>
      <c r="PR289" s="59"/>
      <c r="PS289" s="59"/>
      <c r="PT289" s="59"/>
      <c r="PU289" s="59"/>
      <c r="PV289" s="59"/>
      <c r="PW289" s="59"/>
      <c r="PX289" s="59"/>
      <c r="PY289" s="59"/>
      <c r="PZ289" s="59"/>
      <c r="QA289" s="59"/>
      <c r="QB289" s="59"/>
      <c r="QC289" s="59"/>
      <c r="QD289" s="59"/>
      <c r="QE289" s="59"/>
      <c r="QF289" s="59"/>
      <c r="QG289" s="59"/>
      <c r="QH289" s="59"/>
      <c r="QI289" s="59"/>
      <c r="QJ289" s="59"/>
      <c r="QK289" s="59"/>
      <c r="QL289" s="59"/>
      <c r="QM289" s="59"/>
      <c r="QN289" s="59"/>
      <c r="QO289" s="59"/>
      <c r="QP289" s="59"/>
      <c r="QQ289" s="59"/>
      <c r="QR289" s="59"/>
      <c r="QS289" s="59"/>
      <c r="QT289" s="59"/>
      <c r="QU289" s="59"/>
      <c r="QV289" s="59"/>
      <c r="QW289" s="59"/>
      <c r="QX289" s="59"/>
      <c r="QY289" s="59"/>
      <c r="QZ289" s="59"/>
      <c r="RA289" s="59"/>
      <c r="RB289" s="59"/>
      <c r="RC289" s="59"/>
      <c r="RD289" s="59"/>
      <c r="RE289" s="59"/>
      <c r="RF289" s="59"/>
      <c r="RG289" s="59"/>
      <c r="RH289" s="59"/>
      <c r="RI289" s="59"/>
      <c r="RJ289" s="59"/>
      <c r="RK289" s="59"/>
      <c r="RL289" s="59"/>
      <c r="RM289" s="59"/>
      <c r="RN289" s="59"/>
      <c r="RO289" s="59"/>
      <c r="RP289" s="59"/>
      <c r="RQ289" s="59"/>
      <c r="RR289" s="59"/>
      <c r="RS289" s="59"/>
      <c r="RT289" s="59"/>
      <c r="RU289" s="59"/>
      <c r="RV289" s="59"/>
      <c r="RW289" s="59"/>
      <c r="RX289" s="59"/>
      <c r="RY289" s="59"/>
      <c r="RZ289" s="59"/>
      <c r="SA289" s="59"/>
      <c r="SB289" s="59"/>
      <c r="SC289" s="59"/>
      <c r="SD289" s="59"/>
      <c r="SE289" s="59"/>
      <c r="SF289" s="59"/>
      <c r="SG289" s="59"/>
      <c r="SH289" s="59"/>
      <c r="SI289" s="59"/>
      <c r="SJ289" s="59"/>
      <c r="SK289" s="59"/>
      <c r="SL289" s="59"/>
      <c r="SM289" s="59"/>
      <c r="SN289" s="59"/>
      <c r="SO289" s="59"/>
      <c r="SP289" s="59"/>
      <c r="SQ289" s="59"/>
      <c r="SR289" s="59"/>
      <c r="SS289" s="59"/>
      <c r="ST289" s="59"/>
      <c r="SU289" s="59"/>
      <c r="SV289" s="59"/>
      <c r="SW289" s="59"/>
      <c r="SX289" s="59"/>
      <c r="SY289" s="59"/>
      <c r="SZ289" s="59"/>
      <c r="TA289" s="59"/>
      <c r="TB289" s="59"/>
      <c r="TC289" s="59"/>
      <c r="TD289" s="59"/>
      <c r="TE289" s="59"/>
      <c r="TF289" s="59"/>
      <c r="TG289" s="59"/>
      <c r="TH289" s="59"/>
      <c r="TI289" s="59"/>
      <c r="TJ289" s="59"/>
      <c r="TK289" s="59"/>
      <c r="TL289" s="59"/>
      <c r="TM289" s="59"/>
      <c r="TN289" s="59"/>
      <c r="TO289" s="59"/>
      <c r="TP289" s="59"/>
      <c r="TQ289" s="59"/>
      <c r="TR289" s="59"/>
      <c r="TS289" s="59"/>
      <c r="TT289" s="59"/>
      <c r="TU289" s="59"/>
      <c r="TV289" s="59"/>
      <c r="TW289" s="59"/>
      <c r="TX289" s="59"/>
      <c r="TY289" s="59"/>
      <c r="TZ289" s="59"/>
      <c r="UA289" s="59"/>
      <c r="UB289" s="59"/>
      <c r="UC289" s="59"/>
      <c r="UD289" s="59"/>
      <c r="UE289" s="59"/>
      <c r="UF289" s="59"/>
      <c r="UG289" s="59"/>
      <c r="UH289" s="59"/>
      <c r="UI289" s="59"/>
      <c r="UJ289" s="59"/>
      <c r="UK289" s="59"/>
      <c r="UL289" s="59"/>
      <c r="UM289" s="59"/>
      <c r="UN289" s="59"/>
      <c r="UO289" s="59"/>
      <c r="UP289" s="59"/>
      <c r="UQ289" s="59"/>
      <c r="UR289" s="59"/>
      <c r="US289" s="59"/>
      <c r="UT289" s="59"/>
      <c r="UU289" s="59"/>
      <c r="UV289" s="59"/>
      <c r="UW289" s="59"/>
      <c r="UX289" s="59"/>
      <c r="UY289" s="59"/>
      <c r="UZ289" s="59"/>
      <c r="VA289" s="59"/>
      <c r="VB289" s="59"/>
      <c r="VC289" s="59"/>
      <c r="VD289" s="59"/>
      <c r="VE289" s="59"/>
      <c r="VF289" s="59"/>
      <c r="VG289" s="59"/>
      <c r="VH289" s="59"/>
      <c r="VI289" s="59"/>
      <c r="VJ289" s="59"/>
      <c r="VK289" s="59"/>
      <c r="VL289" s="59"/>
      <c r="VM289" s="59"/>
      <c r="VN289" s="59"/>
      <c r="VO289" s="59"/>
      <c r="VP289" s="59"/>
      <c r="VQ289" s="59"/>
      <c r="VR289" s="59"/>
      <c r="VS289" s="59"/>
      <c r="VT289" s="59"/>
      <c r="VU289" s="59"/>
      <c r="VV289" s="59"/>
      <c r="VW289" s="59"/>
      <c r="VX289" s="59"/>
      <c r="VY289" s="59"/>
      <c r="VZ289" s="59"/>
      <c r="WA289" s="59"/>
      <c r="WB289" s="59"/>
      <c r="WC289" s="59"/>
      <c r="WD289" s="59"/>
      <c r="WE289" s="59"/>
      <c r="WF289" s="59"/>
      <c r="WG289" s="59"/>
      <c r="WH289" s="59"/>
      <c r="WI289" s="59"/>
      <c r="WJ289" s="59"/>
      <c r="WK289" s="59"/>
      <c r="WL289" s="59"/>
      <c r="WM289" s="59"/>
      <c r="WN289" s="59"/>
      <c r="WO289" s="59"/>
      <c r="WP289" s="59"/>
      <c r="WQ289" s="59"/>
      <c r="WR289" s="59"/>
      <c r="WS289" s="59"/>
      <c r="WT289" s="59"/>
      <c r="WU289" s="59"/>
      <c r="WV289" s="59"/>
      <c r="WW289" s="59"/>
      <c r="WX289" s="59"/>
      <c r="WY289" s="59"/>
      <c r="WZ289" s="59"/>
      <c r="XA289" s="59"/>
      <c r="XB289" s="59"/>
      <c r="XC289" s="59"/>
      <c r="XD289" s="59"/>
      <c r="XE289" s="59"/>
      <c r="XF289" s="59"/>
      <c r="XG289" s="59"/>
      <c r="XH289" s="59"/>
      <c r="XI289" s="59"/>
      <c r="XJ289" s="59"/>
      <c r="XK289" s="59"/>
      <c r="XL289" s="59"/>
      <c r="XM289" s="59"/>
      <c r="XN289" s="59"/>
      <c r="XO289" s="59"/>
      <c r="XP289" s="59"/>
      <c r="XQ289" s="59"/>
      <c r="XR289" s="59"/>
      <c r="XS289" s="59"/>
      <c r="XT289" s="59"/>
      <c r="XU289" s="59"/>
      <c r="XV289" s="59"/>
      <c r="XW289" s="59"/>
      <c r="XX289" s="59"/>
      <c r="XY289" s="59"/>
      <c r="XZ289" s="59"/>
      <c r="YA289" s="59"/>
      <c r="YB289" s="59"/>
      <c r="YC289" s="59"/>
      <c r="YD289" s="59"/>
      <c r="YE289" s="59"/>
      <c r="YF289" s="59"/>
      <c r="YG289" s="59"/>
      <c r="YH289" s="59"/>
      <c r="YI289" s="59"/>
      <c r="YJ289" s="59"/>
      <c r="YK289" s="59"/>
      <c r="YL289" s="59"/>
      <c r="YM289" s="59"/>
      <c r="YN289" s="59"/>
      <c r="YO289" s="59"/>
      <c r="YP289" s="59"/>
      <c r="YQ289" s="59"/>
      <c r="YR289" s="59"/>
      <c r="YS289" s="59"/>
      <c r="YT289" s="59"/>
      <c r="YU289" s="59"/>
      <c r="YV289" s="59"/>
      <c r="YW289" s="59"/>
      <c r="YX289" s="59"/>
      <c r="YY289" s="59"/>
      <c r="YZ289" s="59"/>
      <c r="ZA289" s="59"/>
      <c r="ZB289" s="59"/>
      <c r="ZC289" s="59"/>
      <c r="ZD289" s="59"/>
      <c r="ZE289" s="59"/>
      <c r="ZF289" s="59"/>
      <c r="ZG289" s="59"/>
      <c r="ZH289" s="59"/>
      <c r="ZI289" s="59"/>
      <c r="ZJ289" s="59"/>
      <c r="ZK289" s="59"/>
      <c r="ZL289" s="59"/>
      <c r="ZM289" s="59"/>
      <c r="ZN289" s="59"/>
      <c r="ZO289" s="59"/>
      <c r="ZP289" s="59"/>
      <c r="ZQ289" s="59"/>
      <c r="ZR289" s="59"/>
      <c r="ZS289" s="59"/>
      <c r="ZT289" s="59"/>
      <c r="ZU289" s="59"/>
      <c r="ZV289" s="59"/>
      <c r="ZW289" s="59"/>
      <c r="ZX289" s="59"/>
      <c r="ZY289" s="59"/>
      <c r="ZZ289" s="59"/>
      <c r="AAA289" s="59"/>
      <c r="AAB289" s="59"/>
      <c r="AAC289" s="59"/>
      <c r="AAD289" s="59"/>
      <c r="AAE289" s="59"/>
      <c r="AAF289" s="59"/>
      <c r="AAG289" s="59"/>
      <c r="AAH289" s="59"/>
      <c r="AAI289" s="59"/>
      <c r="AAJ289" s="59"/>
      <c r="AAK289" s="59"/>
      <c r="AAL289" s="59"/>
      <c r="AAM289" s="59"/>
      <c r="AAN289" s="59"/>
      <c r="AAO289" s="59"/>
      <c r="AAP289" s="59"/>
      <c r="AAQ289" s="59"/>
      <c r="AAR289" s="59"/>
      <c r="AAS289" s="59"/>
      <c r="AAT289" s="59"/>
      <c r="AAU289" s="59"/>
      <c r="AAV289" s="59"/>
      <c r="AAW289" s="59"/>
      <c r="AAX289" s="59"/>
      <c r="AAY289" s="59"/>
      <c r="AAZ289" s="59"/>
      <c r="ABA289" s="59"/>
      <c r="ABB289" s="59"/>
      <c r="ABC289" s="59"/>
      <c r="ABD289" s="59"/>
      <c r="ABE289" s="59"/>
      <c r="ABF289" s="59"/>
      <c r="ABG289" s="59"/>
      <c r="ABH289" s="59"/>
      <c r="ABI289" s="59"/>
      <c r="ABJ289" s="59"/>
      <c r="ABK289" s="59"/>
      <c r="ABL289" s="59"/>
      <c r="ABM289" s="59"/>
      <c r="ABN289" s="59"/>
      <c r="ABO289" s="59"/>
      <c r="ABP289" s="59"/>
      <c r="ABQ289" s="59"/>
      <c r="ABR289" s="59"/>
      <c r="ABS289" s="59"/>
      <c r="ABT289" s="59"/>
      <c r="ABU289" s="59"/>
      <c r="ABV289" s="59"/>
      <c r="ABW289" s="59"/>
      <c r="ABX289" s="59"/>
      <c r="ABY289" s="59"/>
      <c r="ABZ289" s="59"/>
      <c r="ACA289" s="59"/>
      <c r="ACB289" s="59"/>
      <c r="ACC289" s="59"/>
      <c r="ACD289" s="59"/>
      <c r="ACE289" s="59"/>
      <c r="ACF289" s="59"/>
      <c r="ACG289" s="59"/>
      <c r="ACH289" s="59"/>
      <c r="ACI289" s="59"/>
      <c r="ACJ289" s="59"/>
      <c r="ACK289" s="59"/>
      <c r="ACL289" s="59"/>
      <c r="ACM289" s="59"/>
      <c r="ACN289" s="59"/>
      <c r="ACO289" s="59"/>
      <c r="ACP289" s="59"/>
      <c r="ACQ289" s="59"/>
      <c r="ACR289" s="59"/>
      <c r="ACS289" s="59"/>
      <c r="ACT289" s="59"/>
      <c r="ACU289" s="59"/>
      <c r="ACV289" s="59"/>
      <c r="ACW289" s="59"/>
      <c r="ACX289" s="59"/>
      <c r="ACY289" s="59"/>
      <c r="ACZ289" s="59"/>
      <c r="ADA289" s="59"/>
      <c r="ADB289" s="59"/>
      <c r="ADC289" s="59"/>
      <c r="ADD289" s="59"/>
      <c r="ADE289" s="59"/>
      <c r="ADF289" s="59"/>
      <c r="ADG289" s="59"/>
      <c r="ADH289" s="59"/>
      <c r="ADI289" s="59"/>
      <c r="ADJ289" s="59"/>
      <c r="ADK289" s="59"/>
      <c r="ADL289" s="59"/>
      <c r="ADM289" s="59"/>
      <c r="ADN289" s="59"/>
      <c r="ADO289" s="59"/>
      <c r="ADP289" s="59"/>
      <c r="ADQ289" s="59"/>
      <c r="ADR289" s="59"/>
      <c r="ADS289" s="59"/>
      <c r="ADT289" s="59"/>
      <c r="ADU289" s="59"/>
      <c r="ADV289" s="59"/>
      <c r="ADW289" s="59"/>
      <c r="ADX289" s="59"/>
      <c r="ADY289" s="59"/>
      <c r="ADZ289" s="59"/>
      <c r="AEA289" s="59"/>
      <c r="AEB289" s="59"/>
      <c r="AEC289" s="59"/>
      <c r="AED289" s="59"/>
      <c r="AEE289" s="59"/>
      <c r="AEF289" s="59"/>
      <c r="AEG289" s="59"/>
      <c r="AEH289" s="59"/>
      <c r="AEI289" s="59"/>
      <c r="AEJ289" s="59"/>
      <c r="AEK289" s="59"/>
      <c r="AEL289" s="59"/>
      <c r="AEM289" s="59"/>
      <c r="AEN289" s="59"/>
      <c r="AEO289" s="59"/>
      <c r="AEP289" s="59"/>
      <c r="AEQ289" s="59"/>
      <c r="AER289" s="59"/>
      <c r="AES289" s="59"/>
      <c r="AET289" s="59"/>
      <c r="AEU289" s="59"/>
      <c r="AEV289" s="59"/>
      <c r="AEW289" s="59"/>
      <c r="AEX289" s="59"/>
      <c r="AEY289" s="59"/>
      <c r="AEZ289" s="59"/>
      <c r="AFA289" s="59"/>
      <c r="AFB289" s="59"/>
      <c r="AFC289" s="59"/>
      <c r="AFD289" s="59"/>
      <c r="AFE289" s="59"/>
      <c r="AFF289" s="59"/>
      <c r="AFG289" s="59"/>
      <c r="AFH289" s="59"/>
      <c r="AFI289" s="59"/>
      <c r="AFJ289" s="59"/>
      <c r="AFK289" s="59"/>
      <c r="AFL289" s="59"/>
      <c r="AFM289" s="59"/>
      <c r="AFN289" s="59"/>
      <c r="AFO289" s="59"/>
      <c r="AFP289" s="59"/>
      <c r="AFQ289" s="59"/>
      <c r="AFR289" s="59"/>
      <c r="AFS289" s="59"/>
      <c r="AFT289" s="59"/>
      <c r="AFU289" s="59"/>
      <c r="AFV289" s="59"/>
      <c r="AFW289" s="59"/>
      <c r="AFX289" s="59"/>
      <c r="AFY289" s="59"/>
      <c r="AFZ289" s="59"/>
      <c r="AGA289" s="59"/>
      <c r="AGB289" s="59"/>
      <c r="AGC289" s="59"/>
      <c r="AGD289" s="59"/>
      <c r="AGE289" s="59"/>
      <c r="AGF289" s="59"/>
      <c r="AGG289" s="59"/>
      <c r="AGH289" s="59"/>
      <c r="AGI289" s="59"/>
      <c r="AGJ289" s="59"/>
      <c r="AGK289" s="59"/>
      <c r="AGL289" s="59"/>
      <c r="AGM289" s="59"/>
      <c r="AGN289" s="59"/>
      <c r="AGO289" s="59"/>
      <c r="AGP289" s="59"/>
      <c r="AGQ289" s="59"/>
      <c r="AGR289" s="59"/>
      <c r="AGS289" s="59"/>
      <c r="AGT289" s="59"/>
      <c r="AGU289" s="59"/>
      <c r="AGV289" s="59"/>
      <c r="AGW289" s="59"/>
      <c r="AGX289" s="59"/>
      <c r="AGY289" s="59"/>
      <c r="AGZ289" s="59"/>
      <c r="AHA289" s="59"/>
      <c r="AHB289" s="59"/>
      <c r="AHC289" s="59"/>
      <c r="AHD289" s="59"/>
      <c r="AHE289" s="59"/>
      <c r="AHF289" s="59"/>
      <c r="AHG289" s="59"/>
      <c r="AHH289" s="59"/>
      <c r="AHI289" s="59"/>
      <c r="AHJ289" s="59"/>
      <c r="AHK289" s="59"/>
      <c r="AHL289" s="59"/>
      <c r="AHM289" s="59"/>
      <c r="AHN289" s="59"/>
      <c r="AHO289" s="59"/>
      <c r="AHP289" s="59"/>
      <c r="AHQ289" s="59"/>
      <c r="AHR289" s="59"/>
      <c r="AHS289" s="59"/>
      <c r="AHT289" s="59"/>
      <c r="AHU289" s="59"/>
      <c r="AHV289" s="59"/>
      <c r="AHW289" s="59"/>
      <c r="AHX289" s="59"/>
      <c r="AHY289" s="59"/>
      <c r="AHZ289" s="59"/>
      <c r="AIA289" s="59"/>
      <c r="AIB289" s="59"/>
      <c r="AIC289" s="59"/>
      <c r="AID289" s="59"/>
      <c r="AIE289" s="59"/>
      <c r="AIF289" s="59"/>
      <c r="AIG289" s="59"/>
      <c r="AIH289" s="59"/>
      <c r="AII289" s="59"/>
      <c r="AIJ289" s="59"/>
      <c r="AIK289" s="59"/>
      <c r="AIL289" s="59"/>
      <c r="AIM289" s="59"/>
      <c r="AIN289" s="59"/>
      <c r="AIO289" s="59"/>
      <c r="AIP289" s="59"/>
      <c r="AIQ289" s="59"/>
      <c r="AIR289" s="59"/>
      <c r="AIS289" s="59"/>
      <c r="AIT289" s="59"/>
      <c r="AIU289" s="59"/>
      <c r="AIV289" s="59"/>
      <c r="AIW289" s="59"/>
      <c r="AIX289" s="59"/>
      <c r="AIY289" s="59"/>
      <c r="AIZ289" s="59"/>
      <c r="AJA289" s="59"/>
      <c r="AJB289" s="59"/>
      <c r="AJC289" s="59"/>
      <c r="AJD289" s="59"/>
      <c r="AJE289" s="59"/>
      <c r="AJF289" s="59"/>
      <c r="AJG289" s="59"/>
      <c r="AJH289" s="59"/>
      <c r="AJI289" s="59"/>
      <c r="AJJ289" s="59"/>
      <c r="AJK289" s="59"/>
      <c r="AJL289" s="59"/>
      <c r="AJM289" s="59"/>
      <c r="AJN289" s="59"/>
      <c r="AJO289" s="59"/>
      <c r="AJP289" s="59"/>
      <c r="AJQ289" s="59"/>
      <c r="AJR289" s="59"/>
      <c r="AJS289" s="59"/>
      <c r="AJT289" s="59"/>
      <c r="AJU289" s="59"/>
      <c r="AJV289" s="59"/>
      <c r="AJW289" s="59"/>
      <c r="AJX289" s="59"/>
      <c r="AJY289" s="59"/>
      <c r="AJZ289" s="59"/>
      <c r="AKA289" s="59"/>
      <c r="AKB289" s="59"/>
      <c r="AKC289" s="59"/>
      <c r="AKD289" s="59"/>
      <c r="AKE289" s="59"/>
      <c r="AKF289" s="59"/>
      <c r="AKG289" s="59"/>
      <c r="AKH289" s="59"/>
      <c r="AKI289" s="59"/>
      <c r="AKJ289" s="59"/>
      <c r="AKK289" s="59"/>
      <c r="AKL289" s="59"/>
      <c r="AKM289" s="59"/>
      <c r="AKN289" s="59"/>
      <c r="AKO289" s="59"/>
      <c r="AKP289" s="59"/>
      <c r="AKQ289" s="59"/>
      <c r="AKR289" s="59"/>
      <c r="AKS289" s="59"/>
      <c r="AKT289" s="59"/>
      <c r="AKU289" s="59"/>
      <c r="AKV289" s="59"/>
      <c r="AKW289" s="59"/>
      <c r="AKX289" s="59"/>
      <c r="AKY289" s="59"/>
      <c r="AKZ289" s="59"/>
      <c r="ALA289" s="59"/>
      <c r="ALB289" s="59"/>
      <c r="ALC289" s="59"/>
      <c r="ALD289" s="59"/>
      <c r="ALE289" s="59"/>
      <c r="ALF289" s="59"/>
      <c r="ALG289" s="59"/>
      <c r="ALH289" s="59"/>
      <c r="ALI289" s="59"/>
      <c r="ALJ289" s="59"/>
      <c r="ALK289" s="59"/>
      <c r="ALL289" s="59"/>
      <c r="ALM289" s="59"/>
      <c r="ALN289" s="59"/>
      <c r="ALO289" s="59"/>
      <c r="ALP289" s="59"/>
      <c r="ALQ289" s="59"/>
      <c r="ALR289" s="59"/>
      <c r="ALS289" s="59"/>
      <c r="ALT289" s="59"/>
      <c r="ALU289" s="59"/>
      <c r="ALV289" s="59"/>
      <c r="ALW289" s="59"/>
      <c r="ALX289" s="59"/>
      <c r="ALY289" s="59"/>
      <c r="ALZ289" s="59"/>
      <c r="AMA289" s="59"/>
      <c r="AMB289" s="59"/>
      <c r="AMC289" s="59"/>
      <c r="AMD289" s="59"/>
      <c r="AME289" s="59"/>
      <c r="AMF289" s="59"/>
      <c r="AMG289" s="59"/>
      <c r="AMH289" s="59"/>
      <c r="AMI289" s="59"/>
      <c r="AMJ289" s="59"/>
      <c r="AMK289" s="59"/>
      <c r="AML289" s="59"/>
      <c r="AMM289" s="59"/>
      <c r="AMN289" s="59"/>
      <c r="AMO289" s="59"/>
      <c r="AMP289" s="59"/>
      <c r="AMQ289" s="59"/>
      <c r="AMR289" s="59"/>
      <c r="AMS289" s="59"/>
      <c r="AMT289" s="59"/>
      <c r="AMU289" s="59"/>
      <c r="AMV289" s="59"/>
      <c r="AMW289" s="59"/>
      <c r="AMX289" s="59"/>
      <c r="AMY289" s="59"/>
      <c r="AMZ289" s="59"/>
      <c r="ANA289" s="59"/>
      <c r="ANB289" s="59"/>
      <c r="ANC289" s="59"/>
      <c r="AND289" s="59"/>
      <c r="ANE289" s="59"/>
      <c r="ANF289" s="59"/>
      <c r="ANG289" s="59"/>
      <c r="ANH289" s="59"/>
      <c r="ANI289" s="59"/>
      <c r="ANJ289" s="59"/>
      <c r="ANK289" s="59"/>
      <c r="ANL289" s="59"/>
      <c r="ANM289" s="59"/>
      <c r="ANN289" s="59"/>
      <c r="ANO289" s="59"/>
      <c r="ANP289" s="59"/>
      <c r="ANQ289" s="59"/>
      <c r="ANR289" s="59"/>
      <c r="ANS289" s="59"/>
      <c r="ANT289" s="59"/>
      <c r="ANU289" s="59"/>
      <c r="ANV289" s="59"/>
      <c r="ANW289" s="59"/>
      <c r="ANX289" s="59"/>
      <c r="ANY289" s="59"/>
      <c r="ANZ289" s="59"/>
      <c r="AOA289" s="59"/>
      <c r="AOB289" s="59"/>
      <c r="AOC289" s="59"/>
      <c r="AOD289" s="59"/>
      <c r="AOE289" s="59"/>
      <c r="AOF289" s="59"/>
      <c r="AOG289" s="59"/>
      <c r="AOH289" s="59"/>
      <c r="AOI289" s="59"/>
      <c r="AOJ289" s="59"/>
      <c r="AOK289" s="59"/>
      <c r="AOL289" s="59"/>
      <c r="AOM289" s="59"/>
      <c r="AON289" s="59"/>
      <c r="AOO289" s="59"/>
      <c r="AOP289" s="59"/>
      <c r="AOQ289" s="59"/>
      <c r="AOR289" s="59"/>
      <c r="AOS289" s="59"/>
      <c r="AOT289" s="59"/>
      <c r="AOU289" s="59"/>
      <c r="AOV289" s="59"/>
      <c r="AOW289" s="59"/>
      <c r="AOX289" s="59"/>
      <c r="AOY289" s="59"/>
      <c r="AOZ289" s="59"/>
      <c r="APA289" s="59"/>
      <c r="APB289" s="59"/>
      <c r="APC289" s="59"/>
      <c r="APD289" s="59"/>
      <c r="APE289" s="59"/>
      <c r="APF289" s="59"/>
      <c r="APG289" s="59"/>
      <c r="APH289" s="59"/>
      <c r="API289" s="59"/>
      <c r="APJ289" s="59"/>
      <c r="APK289" s="59"/>
      <c r="APL289" s="59"/>
      <c r="APM289" s="59"/>
      <c r="APN289" s="59"/>
      <c r="APO289" s="59"/>
      <c r="APP289" s="59"/>
      <c r="APQ289" s="59"/>
      <c r="APR289" s="59"/>
      <c r="APS289" s="59"/>
      <c r="APT289" s="59"/>
      <c r="APU289" s="59"/>
      <c r="APV289" s="59"/>
      <c r="APW289" s="59"/>
      <c r="APX289" s="59"/>
      <c r="APY289" s="59"/>
      <c r="APZ289" s="59"/>
      <c r="AQA289" s="59"/>
      <c r="AQB289" s="59"/>
      <c r="AQC289" s="59"/>
      <c r="AQD289" s="59"/>
      <c r="AQE289" s="59"/>
      <c r="AQF289" s="59"/>
      <c r="AQG289" s="59"/>
      <c r="AQH289" s="59"/>
      <c r="AQI289" s="59"/>
      <c r="AQJ289" s="59"/>
      <c r="AQK289" s="59"/>
      <c r="AQL289" s="59"/>
      <c r="AQM289" s="59"/>
      <c r="AQN289" s="59"/>
      <c r="AQO289" s="59"/>
      <c r="AQP289" s="59"/>
      <c r="AQQ289" s="59"/>
      <c r="AQR289" s="59"/>
      <c r="AQS289" s="59"/>
      <c r="AQT289" s="59"/>
      <c r="AQU289" s="59"/>
      <c r="AQV289" s="59"/>
      <c r="AQW289" s="59"/>
      <c r="AQX289" s="59"/>
      <c r="AQY289" s="59"/>
      <c r="AQZ289" s="59"/>
      <c r="ARA289" s="59"/>
      <c r="ARB289" s="59"/>
      <c r="ARC289" s="59"/>
      <c r="ARD289" s="59"/>
      <c r="ARE289" s="59"/>
      <c r="ARF289" s="59"/>
      <c r="ARG289" s="59"/>
      <c r="ARH289" s="59"/>
      <c r="ARI289" s="59"/>
      <c r="ARJ289" s="59"/>
      <c r="ARK289" s="59"/>
      <c r="ARL289" s="59"/>
      <c r="ARM289" s="59"/>
      <c r="ARN289" s="59"/>
      <c r="ARO289" s="59"/>
      <c r="ARP289" s="59"/>
      <c r="ARQ289" s="59"/>
      <c r="ARR289" s="59"/>
      <c r="ARS289" s="59"/>
      <c r="ART289" s="59"/>
      <c r="ARU289" s="59"/>
      <c r="ARV289" s="59"/>
      <c r="ARW289" s="59"/>
      <c r="ARX289" s="59"/>
      <c r="ARY289" s="59"/>
      <c r="ARZ289" s="59"/>
      <c r="ASA289" s="59"/>
      <c r="ASB289" s="59"/>
      <c r="ASC289" s="59"/>
      <c r="ASD289" s="59"/>
      <c r="ASE289" s="59"/>
      <c r="ASF289" s="59"/>
      <c r="ASG289" s="59"/>
      <c r="ASH289" s="59"/>
      <c r="ASI289" s="59"/>
      <c r="ASJ289" s="59"/>
      <c r="ASK289" s="59"/>
      <c r="ASL289" s="59"/>
      <c r="ASM289" s="59"/>
      <c r="ASN289" s="59"/>
      <c r="ASO289" s="59"/>
      <c r="ASP289" s="59"/>
      <c r="ASQ289" s="59"/>
      <c r="ASR289" s="59"/>
      <c r="ASS289" s="59"/>
      <c r="AST289" s="59"/>
      <c r="ASU289" s="59"/>
      <c r="ASV289" s="59"/>
      <c r="ASW289" s="59"/>
      <c r="ASX289" s="59"/>
      <c r="ASY289" s="59"/>
      <c r="ASZ289" s="59"/>
      <c r="ATA289" s="59"/>
      <c r="ATB289" s="59"/>
      <c r="ATC289" s="59"/>
      <c r="ATD289" s="59"/>
      <c r="ATE289" s="59"/>
      <c r="ATF289" s="59"/>
      <c r="ATG289" s="59"/>
      <c r="ATH289" s="59"/>
      <c r="ATI289" s="59"/>
      <c r="ATJ289" s="59"/>
      <c r="ATK289" s="59"/>
      <c r="ATL289" s="59"/>
      <c r="ATM289" s="59"/>
      <c r="ATN289" s="59"/>
      <c r="ATO289" s="59"/>
      <c r="ATP289" s="59"/>
      <c r="ATQ289" s="59"/>
      <c r="ATR289" s="59"/>
      <c r="ATS289" s="59"/>
      <c r="ATT289" s="59"/>
      <c r="ATU289" s="59"/>
      <c r="ATV289" s="59"/>
      <c r="ATW289" s="59"/>
      <c r="ATX289" s="59"/>
      <c r="ATY289" s="59"/>
      <c r="ATZ289" s="59"/>
      <c r="AUA289" s="59"/>
      <c r="AUB289" s="59"/>
      <c r="AUC289" s="59"/>
      <c r="AUD289" s="59"/>
      <c r="AUE289" s="59"/>
      <c r="AUF289" s="59"/>
      <c r="AUG289" s="59"/>
      <c r="AUH289" s="59"/>
      <c r="AUI289" s="59"/>
      <c r="AUJ289" s="59"/>
      <c r="AUK289" s="59"/>
      <c r="AUL289" s="59"/>
      <c r="AUM289" s="59"/>
      <c r="AUN289" s="59"/>
      <c r="AUO289" s="59"/>
      <c r="AUP289" s="59"/>
      <c r="AUQ289" s="59"/>
      <c r="AUR289" s="59"/>
      <c r="AUS289" s="59"/>
      <c r="AUT289" s="59"/>
      <c r="AUU289" s="59"/>
      <c r="AUV289" s="59"/>
      <c r="AUW289" s="59"/>
      <c r="AUX289" s="59"/>
      <c r="AUY289" s="59"/>
      <c r="AUZ289" s="59"/>
      <c r="AVA289" s="59"/>
      <c r="AVB289" s="59"/>
      <c r="AVC289" s="59"/>
      <c r="AVD289" s="59"/>
      <c r="AVE289" s="59"/>
      <c r="AVF289" s="59"/>
      <c r="AVG289" s="59"/>
      <c r="AVH289" s="59"/>
      <c r="AVI289" s="59"/>
      <c r="AVJ289" s="59"/>
      <c r="AVK289" s="59"/>
      <c r="AVL289" s="59"/>
      <c r="AVM289" s="59"/>
      <c r="AVN289" s="59"/>
      <c r="AVO289" s="59"/>
      <c r="AVP289" s="59"/>
      <c r="AVQ289" s="59"/>
      <c r="AVR289" s="59"/>
      <c r="AVS289" s="59"/>
      <c r="AVT289" s="59"/>
      <c r="AVU289" s="59"/>
      <c r="AVV289" s="59"/>
      <c r="AVW289" s="59"/>
      <c r="AVX289" s="59"/>
      <c r="AVY289" s="59"/>
      <c r="AVZ289" s="59"/>
      <c r="AWA289" s="59"/>
      <c r="AWB289" s="59"/>
      <c r="AWC289" s="59"/>
      <c r="AWD289" s="59"/>
      <c r="AWE289" s="59"/>
      <c r="AWF289" s="59"/>
      <c r="AWG289" s="59"/>
      <c r="AWH289" s="59"/>
      <c r="AWI289" s="59"/>
      <c r="AWJ289" s="59"/>
      <c r="AWK289" s="59"/>
      <c r="AWL289" s="59"/>
      <c r="AWM289" s="59"/>
      <c r="AWN289" s="59"/>
      <c r="AWO289" s="59"/>
      <c r="AWP289" s="59"/>
      <c r="AWQ289" s="59"/>
      <c r="AWR289" s="59"/>
      <c r="AWS289" s="59"/>
      <c r="AWT289" s="59"/>
      <c r="AWU289" s="59"/>
      <c r="AWV289" s="59"/>
      <c r="AWW289" s="59"/>
      <c r="AWX289" s="59"/>
      <c r="AWY289" s="59"/>
      <c r="AWZ289" s="59"/>
      <c r="AXA289" s="59"/>
      <c r="AXB289" s="59"/>
      <c r="AXC289" s="59"/>
      <c r="AXD289" s="59"/>
      <c r="AXE289" s="59"/>
      <c r="AXF289" s="59"/>
      <c r="AXG289" s="59"/>
      <c r="AXH289" s="59"/>
      <c r="AXI289" s="59"/>
      <c r="AXJ289" s="59"/>
      <c r="AXK289" s="59"/>
      <c r="AXL289" s="59"/>
      <c r="AXM289" s="59"/>
      <c r="AXN289" s="59"/>
      <c r="AXO289" s="59"/>
      <c r="AXP289" s="59"/>
      <c r="AXQ289" s="59"/>
      <c r="AXR289" s="59"/>
      <c r="AXS289" s="59"/>
      <c r="AXT289" s="59"/>
      <c r="AXU289" s="59"/>
      <c r="AXV289" s="59"/>
      <c r="AXW289" s="59"/>
      <c r="AXX289" s="59"/>
      <c r="AXY289" s="59"/>
      <c r="AXZ289" s="59"/>
      <c r="AYA289" s="59"/>
      <c r="AYB289" s="59"/>
      <c r="AYC289" s="59"/>
      <c r="AYD289" s="59"/>
      <c r="AYE289" s="59"/>
      <c r="AYF289" s="59"/>
      <c r="AYG289" s="59"/>
      <c r="AYH289" s="59"/>
      <c r="AYI289" s="59"/>
      <c r="AYJ289" s="59"/>
      <c r="AYK289" s="59"/>
      <c r="AYL289" s="59"/>
      <c r="AYM289" s="59"/>
      <c r="AYN289" s="59"/>
      <c r="AYO289" s="59"/>
      <c r="AYP289" s="59"/>
      <c r="AYQ289" s="59"/>
      <c r="AYR289" s="59"/>
      <c r="AYS289" s="59"/>
      <c r="AYT289" s="59"/>
      <c r="AYU289" s="59"/>
      <c r="AYV289" s="59"/>
      <c r="AYW289" s="59"/>
      <c r="AYX289" s="59"/>
      <c r="AYY289" s="59"/>
      <c r="AYZ289" s="59"/>
      <c r="AZA289" s="59"/>
      <c r="AZB289" s="59"/>
      <c r="AZC289" s="59"/>
      <c r="AZD289" s="59"/>
      <c r="AZE289" s="59"/>
      <c r="AZF289" s="59"/>
      <c r="AZG289" s="59"/>
      <c r="AZH289" s="59"/>
      <c r="AZI289" s="59"/>
      <c r="AZJ289" s="59"/>
      <c r="AZK289" s="59"/>
      <c r="AZL289" s="59"/>
      <c r="AZM289" s="59"/>
      <c r="AZN289" s="59"/>
      <c r="AZO289" s="59"/>
      <c r="AZP289" s="59"/>
      <c r="AZQ289" s="59"/>
      <c r="AZR289" s="59"/>
      <c r="AZS289" s="59"/>
      <c r="AZT289" s="59"/>
      <c r="AZU289" s="59"/>
      <c r="AZV289" s="59"/>
      <c r="AZW289" s="59"/>
      <c r="AZX289" s="59"/>
      <c r="AZY289" s="59"/>
      <c r="AZZ289" s="59"/>
      <c r="BAA289" s="59"/>
      <c r="BAB289" s="59"/>
      <c r="BAC289" s="59"/>
      <c r="BAD289" s="59"/>
      <c r="BAE289" s="59"/>
      <c r="BAF289" s="59"/>
      <c r="BAG289" s="59"/>
      <c r="BAH289" s="59"/>
      <c r="BAI289" s="59"/>
      <c r="BAJ289" s="59"/>
      <c r="BAK289" s="59"/>
      <c r="BAL289" s="59"/>
      <c r="BAM289" s="59"/>
      <c r="BAN289" s="59"/>
      <c r="BAO289" s="59"/>
      <c r="BAP289" s="59"/>
      <c r="BAQ289" s="59"/>
      <c r="BAR289" s="59"/>
      <c r="BAS289" s="59"/>
      <c r="BAT289" s="59"/>
      <c r="BAU289" s="59"/>
      <c r="BAV289" s="59"/>
      <c r="BAW289" s="59"/>
      <c r="BAX289" s="59"/>
      <c r="BAY289" s="59"/>
      <c r="BAZ289" s="59"/>
      <c r="BBA289" s="59"/>
      <c r="BBB289" s="59"/>
      <c r="BBC289" s="59"/>
      <c r="BBD289" s="59"/>
      <c r="BBE289" s="59"/>
      <c r="BBF289" s="59"/>
      <c r="BBG289" s="59"/>
      <c r="BBH289" s="59"/>
      <c r="BBI289" s="59"/>
      <c r="BBJ289" s="59"/>
      <c r="BBK289" s="59"/>
      <c r="BBL289" s="59"/>
      <c r="BBM289" s="59"/>
      <c r="BBN289" s="59"/>
      <c r="BBO289" s="59"/>
      <c r="BBP289" s="59"/>
      <c r="BBQ289" s="59"/>
      <c r="BBR289" s="59"/>
      <c r="BBS289" s="59"/>
      <c r="BBT289" s="59"/>
      <c r="BBU289" s="59"/>
      <c r="BBV289" s="59"/>
      <c r="BBW289" s="59"/>
      <c r="BBX289" s="59"/>
      <c r="BBY289" s="59"/>
      <c r="BBZ289" s="59"/>
      <c r="BCA289" s="59"/>
      <c r="BCB289" s="59"/>
      <c r="BCC289" s="59"/>
      <c r="BCD289" s="59"/>
      <c r="BCE289" s="59"/>
      <c r="BCF289" s="59"/>
      <c r="BCG289" s="59"/>
      <c r="BCH289" s="59"/>
      <c r="BCI289" s="59"/>
      <c r="BCJ289" s="59"/>
      <c r="BCK289" s="59"/>
      <c r="BCL289" s="59"/>
      <c r="BCM289" s="59"/>
      <c r="BCN289" s="59"/>
      <c r="BCO289" s="59"/>
      <c r="BCP289" s="59"/>
      <c r="BCQ289" s="59"/>
      <c r="BCR289" s="59"/>
      <c r="BCS289" s="59"/>
      <c r="BCT289" s="59"/>
      <c r="BCU289" s="59"/>
      <c r="BCV289" s="59"/>
      <c r="BCW289" s="59"/>
      <c r="BCX289" s="59"/>
      <c r="BCY289" s="59"/>
      <c r="BCZ289" s="59"/>
      <c r="BDA289" s="59"/>
      <c r="BDB289" s="59"/>
      <c r="BDC289" s="59"/>
      <c r="BDD289" s="59"/>
      <c r="BDE289" s="59"/>
      <c r="BDF289" s="59"/>
      <c r="BDG289" s="59"/>
      <c r="BDH289" s="59"/>
      <c r="BDI289" s="59"/>
      <c r="BDJ289" s="59"/>
      <c r="BDK289" s="59"/>
      <c r="BDL289" s="59"/>
      <c r="BDM289" s="59"/>
      <c r="BDN289" s="59"/>
      <c r="BDO289" s="59"/>
      <c r="BDP289" s="59"/>
      <c r="BDQ289" s="59"/>
      <c r="BDR289" s="59"/>
      <c r="BDS289" s="59"/>
      <c r="BDT289" s="59"/>
      <c r="BDU289" s="59"/>
      <c r="BDV289" s="59"/>
      <c r="BDW289" s="59"/>
      <c r="BDX289" s="59"/>
      <c r="BDY289" s="59"/>
      <c r="BDZ289" s="59"/>
      <c r="BEA289" s="59"/>
      <c r="BEB289" s="59"/>
      <c r="BEC289" s="59"/>
      <c r="BED289" s="59"/>
      <c r="BEE289" s="59"/>
      <c r="BEF289" s="59"/>
      <c r="BEG289" s="59"/>
      <c r="BEH289" s="59"/>
      <c r="BEI289" s="59"/>
      <c r="BEJ289" s="59"/>
      <c r="BEK289" s="59"/>
      <c r="BEL289" s="59"/>
      <c r="BEM289" s="59"/>
      <c r="BEN289" s="59"/>
      <c r="BEO289" s="59"/>
      <c r="BEP289" s="59"/>
      <c r="BEQ289" s="59"/>
      <c r="BER289" s="59"/>
      <c r="BES289" s="59"/>
      <c r="BET289" s="59"/>
      <c r="BEU289" s="59"/>
      <c r="BEV289" s="59"/>
      <c r="BEW289" s="59"/>
      <c r="BEX289" s="59"/>
      <c r="BEY289" s="59"/>
      <c r="BEZ289" s="59"/>
      <c r="BFA289" s="59"/>
      <c r="BFB289" s="59"/>
      <c r="BFC289" s="59"/>
      <c r="BFD289" s="59"/>
      <c r="BFE289" s="59"/>
      <c r="BFF289" s="59"/>
      <c r="BFG289" s="59"/>
      <c r="BFH289" s="59"/>
      <c r="BFI289" s="59"/>
      <c r="BFJ289" s="59"/>
      <c r="BFK289" s="59"/>
      <c r="BFL289" s="59"/>
      <c r="BFM289" s="59"/>
      <c r="BFN289" s="59"/>
      <c r="BFO289" s="59"/>
      <c r="BFP289" s="59"/>
      <c r="BFQ289" s="59"/>
      <c r="BFR289" s="59"/>
      <c r="BFS289" s="59"/>
      <c r="BFT289" s="59"/>
      <c r="BFU289" s="59"/>
      <c r="BFV289" s="59"/>
      <c r="BFW289" s="59"/>
      <c r="BFX289" s="59"/>
      <c r="BFY289" s="59"/>
      <c r="BFZ289" s="59"/>
      <c r="BGA289" s="59"/>
      <c r="BGB289" s="59"/>
      <c r="BGC289" s="59"/>
      <c r="BGD289" s="59"/>
      <c r="BGE289" s="59"/>
      <c r="BGF289" s="59"/>
      <c r="BGG289" s="59"/>
      <c r="BGH289" s="59"/>
      <c r="BGI289" s="59"/>
      <c r="BGJ289" s="59"/>
      <c r="BGK289" s="59"/>
      <c r="BGL289" s="59"/>
      <c r="BGM289" s="59"/>
      <c r="BGN289" s="59"/>
      <c r="BGO289" s="59"/>
      <c r="BGP289" s="59"/>
      <c r="BGQ289" s="59"/>
      <c r="BGR289" s="59"/>
      <c r="BGS289" s="59"/>
      <c r="BGT289" s="59"/>
      <c r="BGU289" s="59"/>
      <c r="BGV289" s="59"/>
      <c r="BGW289" s="59"/>
      <c r="BGX289" s="59"/>
      <c r="BGY289" s="59"/>
      <c r="BGZ289" s="59"/>
      <c r="BHA289" s="59"/>
      <c r="BHB289" s="59"/>
      <c r="BHC289" s="59"/>
      <c r="BHD289" s="59"/>
      <c r="BHE289" s="59"/>
      <c r="BHF289" s="59"/>
      <c r="BHG289" s="59"/>
      <c r="BHH289" s="59"/>
      <c r="BHI289" s="59"/>
      <c r="BHJ289" s="59"/>
      <c r="BHK289" s="59"/>
      <c r="BHL289" s="59"/>
      <c r="BHM289" s="59"/>
      <c r="BHN289" s="59"/>
      <c r="BHO289" s="59"/>
      <c r="BHP289" s="59"/>
      <c r="BHQ289" s="59"/>
      <c r="BHR289" s="59"/>
      <c r="BHS289" s="59"/>
      <c r="BHT289" s="59"/>
      <c r="BHU289" s="59"/>
      <c r="BHV289" s="59"/>
      <c r="BHW289" s="59"/>
      <c r="BHX289" s="59"/>
      <c r="BHY289" s="59"/>
      <c r="BHZ289" s="59"/>
      <c r="BIA289" s="59"/>
      <c r="BIB289" s="59"/>
      <c r="BIC289" s="59"/>
      <c r="BID289" s="59"/>
      <c r="BIE289" s="59"/>
      <c r="BIF289" s="59"/>
      <c r="BIG289" s="59"/>
      <c r="BIH289" s="59"/>
      <c r="BII289" s="59"/>
      <c r="BIJ289" s="59"/>
      <c r="BIK289" s="59"/>
      <c r="BIL289" s="59"/>
      <c r="BIM289" s="59"/>
      <c r="BIN289" s="59"/>
      <c r="BIO289" s="59"/>
      <c r="BIP289" s="59"/>
      <c r="BIQ289" s="59"/>
      <c r="BIR289" s="59"/>
      <c r="BIS289" s="59"/>
      <c r="BIT289" s="59"/>
      <c r="BIU289" s="59"/>
      <c r="BIV289" s="59"/>
      <c r="BIW289" s="59"/>
      <c r="BIX289" s="59"/>
      <c r="BIY289" s="59"/>
      <c r="BIZ289" s="59"/>
      <c r="BJA289" s="59"/>
      <c r="BJB289" s="59"/>
      <c r="BJC289" s="59"/>
      <c r="BJD289" s="59"/>
      <c r="BJE289" s="59"/>
      <c r="BJF289" s="59"/>
      <c r="BJG289" s="59"/>
      <c r="BJH289" s="59"/>
      <c r="BJI289" s="59"/>
      <c r="BJJ289" s="59"/>
      <c r="BJK289" s="59"/>
      <c r="BJL289" s="59"/>
      <c r="BJM289" s="59"/>
      <c r="BJN289" s="59"/>
      <c r="BJO289" s="59"/>
      <c r="BJP289" s="59"/>
      <c r="BJQ289" s="59"/>
      <c r="BJR289" s="59"/>
      <c r="BJS289" s="59"/>
      <c r="BJT289" s="59"/>
      <c r="BJU289" s="59"/>
      <c r="BJV289" s="59"/>
      <c r="BJW289" s="59"/>
      <c r="BJX289" s="59"/>
      <c r="BJY289" s="59"/>
      <c r="BJZ289" s="59"/>
      <c r="BKA289" s="59"/>
      <c r="BKB289" s="59"/>
      <c r="BKC289" s="59"/>
      <c r="BKD289" s="59"/>
      <c r="BKE289" s="59"/>
      <c r="BKF289" s="59"/>
      <c r="BKG289" s="59"/>
      <c r="BKH289" s="59"/>
      <c r="BKI289" s="59"/>
      <c r="BKJ289" s="59"/>
      <c r="BKK289" s="59"/>
      <c r="BKL289" s="59"/>
      <c r="BKM289" s="59"/>
      <c r="BKN289" s="59"/>
      <c r="BKO289" s="59"/>
      <c r="BKP289" s="59"/>
      <c r="BKQ289" s="59"/>
      <c r="BKR289" s="59"/>
      <c r="BKS289" s="59"/>
      <c r="BKT289" s="59"/>
      <c r="BKU289" s="59"/>
      <c r="BKV289" s="59"/>
      <c r="BKW289" s="59"/>
      <c r="BKX289" s="59"/>
      <c r="BKY289" s="59"/>
      <c r="BKZ289" s="59"/>
      <c r="BLA289" s="59"/>
      <c r="BLB289" s="59"/>
      <c r="BLC289" s="59"/>
      <c r="BLD289" s="59"/>
      <c r="BLE289" s="59"/>
      <c r="BLF289" s="59"/>
      <c r="BLG289" s="59"/>
      <c r="BLH289" s="59"/>
      <c r="BLI289" s="59"/>
      <c r="BLJ289" s="59"/>
      <c r="BLK289" s="59"/>
      <c r="BLL289" s="59"/>
      <c r="BLM289" s="59"/>
      <c r="BLN289" s="59"/>
      <c r="BLO289" s="59"/>
      <c r="BLP289" s="59"/>
      <c r="BLQ289" s="59"/>
      <c r="BLR289" s="59"/>
      <c r="BLS289" s="59"/>
      <c r="BLT289" s="59"/>
      <c r="BLU289" s="59"/>
      <c r="BLV289" s="59"/>
      <c r="BLW289" s="59"/>
      <c r="BLX289" s="59"/>
      <c r="BLY289" s="59"/>
      <c r="BLZ289" s="59"/>
      <c r="BMA289" s="59"/>
      <c r="BMB289" s="59"/>
      <c r="BMC289" s="59"/>
      <c r="BMD289" s="59"/>
      <c r="BME289" s="59"/>
      <c r="BMF289" s="59"/>
      <c r="BMG289" s="59"/>
      <c r="BMH289" s="59"/>
      <c r="BMI289" s="59"/>
      <c r="BMJ289" s="59"/>
      <c r="BMK289" s="59"/>
      <c r="BML289" s="59"/>
      <c r="BMM289" s="59"/>
      <c r="BMN289" s="59"/>
      <c r="BMO289" s="59"/>
      <c r="BMP289" s="59"/>
      <c r="BMQ289" s="59"/>
      <c r="BMR289" s="59"/>
      <c r="BMS289" s="59"/>
      <c r="BMT289" s="59"/>
      <c r="BMU289" s="59"/>
      <c r="BMV289" s="59"/>
      <c r="BMW289" s="59"/>
      <c r="BMX289" s="59"/>
      <c r="BMY289" s="59"/>
      <c r="BMZ289" s="59"/>
      <c r="BNA289" s="59"/>
      <c r="BNB289" s="59"/>
      <c r="BNC289" s="59"/>
      <c r="BND289" s="59"/>
      <c r="BNE289" s="59"/>
      <c r="BNF289" s="59"/>
      <c r="BNG289" s="59"/>
      <c r="BNH289" s="59"/>
      <c r="BNI289" s="59"/>
      <c r="BNJ289" s="59"/>
      <c r="BNK289" s="59"/>
      <c r="BNL289" s="59"/>
      <c r="BNM289" s="59"/>
      <c r="BNN289" s="59"/>
      <c r="BNO289" s="59"/>
      <c r="BNP289" s="59"/>
      <c r="BNQ289" s="59"/>
      <c r="BNR289" s="59"/>
      <c r="BNS289" s="59"/>
      <c r="BNT289" s="59"/>
      <c r="BNU289" s="59"/>
      <c r="BNV289" s="59"/>
      <c r="BNW289" s="59"/>
      <c r="BNX289" s="59"/>
      <c r="BNY289" s="59"/>
      <c r="BNZ289" s="59"/>
      <c r="BOA289" s="59"/>
      <c r="BOB289" s="59"/>
      <c r="BOC289" s="59"/>
      <c r="BOD289" s="59"/>
      <c r="BOE289" s="59"/>
      <c r="BOF289" s="59"/>
      <c r="BOG289" s="59"/>
      <c r="BOH289" s="59"/>
      <c r="BOI289" s="59"/>
      <c r="BOJ289" s="59"/>
      <c r="BOK289" s="59"/>
      <c r="BOL289" s="59"/>
      <c r="BOM289" s="59"/>
      <c r="BON289" s="59"/>
      <c r="BOO289" s="59"/>
      <c r="BOP289" s="59"/>
      <c r="BOQ289" s="59"/>
      <c r="BOR289" s="59"/>
      <c r="BOS289" s="59"/>
      <c r="BOT289" s="59"/>
      <c r="BOU289" s="59"/>
      <c r="BOV289" s="59"/>
      <c r="BOW289" s="59"/>
      <c r="BOX289" s="59"/>
      <c r="BOY289" s="59"/>
      <c r="BOZ289" s="59"/>
      <c r="BPA289" s="59"/>
      <c r="BPB289" s="59"/>
      <c r="BPC289" s="59"/>
      <c r="BPD289" s="59"/>
      <c r="BPE289" s="59"/>
      <c r="BPF289" s="59"/>
      <c r="BPG289" s="59"/>
      <c r="BPH289" s="59"/>
      <c r="BPI289" s="59"/>
      <c r="BPJ289" s="59"/>
      <c r="BPK289" s="59"/>
      <c r="BPL289" s="59"/>
      <c r="BPM289" s="59"/>
      <c r="BPN289" s="59"/>
      <c r="BPO289" s="59"/>
      <c r="BPP289" s="59"/>
      <c r="BPQ289" s="59"/>
      <c r="BPR289" s="59"/>
      <c r="BPS289" s="59"/>
      <c r="BPT289" s="59"/>
      <c r="BPU289" s="59"/>
      <c r="BPV289" s="59"/>
      <c r="BPW289" s="59"/>
      <c r="BPX289" s="59"/>
      <c r="BPY289" s="59"/>
      <c r="BPZ289" s="59"/>
      <c r="BQA289" s="59"/>
      <c r="BQB289" s="59"/>
      <c r="BQC289" s="59"/>
      <c r="BQD289" s="59"/>
      <c r="BQE289" s="59"/>
      <c r="BQF289" s="59"/>
      <c r="BQG289" s="59"/>
      <c r="BQH289" s="59"/>
      <c r="BQI289" s="59"/>
      <c r="BQJ289" s="59"/>
      <c r="BQK289" s="59"/>
      <c r="BQL289" s="59"/>
      <c r="BQM289" s="59"/>
      <c r="BQN289" s="59"/>
      <c r="BQO289" s="59"/>
      <c r="BQP289" s="59"/>
      <c r="BQQ289" s="59"/>
      <c r="BQR289" s="59"/>
      <c r="BQS289" s="59"/>
      <c r="BQT289" s="59"/>
      <c r="BQU289" s="59"/>
      <c r="BQV289" s="59"/>
      <c r="BQW289" s="59"/>
      <c r="BQX289" s="59"/>
      <c r="BQY289" s="59"/>
      <c r="BQZ289" s="59"/>
      <c r="BRA289" s="59"/>
      <c r="BRB289" s="59"/>
      <c r="BRC289" s="59"/>
      <c r="BRD289" s="59"/>
      <c r="BRE289" s="59"/>
      <c r="BRF289" s="59"/>
      <c r="BRG289" s="59"/>
      <c r="BRH289" s="59"/>
      <c r="BRI289" s="59"/>
      <c r="BRJ289" s="59"/>
      <c r="BRK289" s="59"/>
      <c r="BRL289" s="59"/>
      <c r="BRM289" s="59"/>
      <c r="BRN289" s="59"/>
      <c r="BRO289" s="59"/>
      <c r="BRP289" s="59"/>
      <c r="BRQ289" s="59"/>
      <c r="BRR289" s="59"/>
      <c r="BRS289" s="59"/>
      <c r="BRT289" s="59"/>
      <c r="BRU289" s="59"/>
      <c r="BRV289" s="59"/>
      <c r="BRW289" s="59"/>
      <c r="BRX289" s="59"/>
      <c r="BRY289" s="59"/>
      <c r="BRZ289" s="59"/>
      <c r="BSA289" s="59"/>
      <c r="BSB289" s="59"/>
      <c r="BSC289" s="59"/>
      <c r="BSD289" s="59"/>
      <c r="BSE289" s="59"/>
      <c r="BSF289" s="59"/>
      <c r="BSG289" s="59"/>
      <c r="BSH289" s="59"/>
      <c r="BSI289" s="59"/>
      <c r="BSJ289" s="59"/>
      <c r="BSK289" s="59"/>
      <c r="BSL289" s="59"/>
      <c r="BSM289" s="59"/>
      <c r="BSN289" s="59"/>
      <c r="BSO289" s="59"/>
      <c r="BSP289" s="59"/>
      <c r="BSQ289" s="59"/>
      <c r="BSR289" s="59"/>
      <c r="BSS289" s="59"/>
      <c r="BST289" s="59"/>
      <c r="BSU289" s="59"/>
      <c r="BSV289" s="59"/>
      <c r="BSW289" s="59"/>
      <c r="BSX289" s="59"/>
      <c r="BSY289" s="59"/>
      <c r="BSZ289" s="59"/>
      <c r="BTA289" s="59"/>
      <c r="BTB289" s="59"/>
      <c r="BTC289" s="59"/>
      <c r="BTD289" s="59"/>
      <c r="BTE289" s="59"/>
      <c r="BTF289" s="59"/>
      <c r="BTG289" s="59"/>
      <c r="BTH289" s="59"/>
      <c r="BTI289" s="59"/>
      <c r="BTJ289" s="59"/>
      <c r="BTK289" s="59"/>
      <c r="BTL289" s="59"/>
      <c r="BTM289" s="59"/>
      <c r="BTN289" s="59"/>
      <c r="BTO289" s="59"/>
      <c r="BTP289" s="59"/>
      <c r="BTQ289" s="59"/>
      <c r="BTR289" s="59"/>
      <c r="BTS289" s="59"/>
      <c r="BTT289" s="59"/>
      <c r="BTU289" s="59"/>
      <c r="BTV289" s="59"/>
      <c r="BTW289" s="59"/>
      <c r="BTX289" s="59"/>
      <c r="BTY289" s="59"/>
      <c r="BTZ289" s="59"/>
      <c r="BUA289" s="59"/>
      <c r="BUB289" s="59"/>
      <c r="BUC289" s="59"/>
      <c r="BUD289" s="59"/>
      <c r="BUE289" s="59"/>
      <c r="BUF289" s="59"/>
      <c r="BUG289" s="59"/>
      <c r="BUH289" s="59"/>
      <c r="BUI289" s="59"/>
      <c r="BUJ289" s="59"/>
      <c r="BUK289" s="59"/>
      <c r="BUL289" s="59"/>
      <c r="BUM289" s="59"/>
      <c r="BUN289" s="59"/>
      <c r="BUO289" s="59"/>
      <c r="BUP289" s="59"/>
      <c r="BUQ289" s="59"/>
      <c r="BUR289" s="59"/>
      <c r="BUS289" s="59"/>
      <c r="BUT289" s="59"/>
      <c r="BUU289" s="59"/>
      <c r="BUV289" s="59"/>
      <c r="BUW289" s="59"/>
      <c r="BUX289" s="59"/>
      <c r="BUY289" s="59"/>
      <c r="BUZ289" s="59"/>
      <c r="BVA289" s="59"/>
      <c r="BVB289" s="59"/>
      <c r="BVC289" s="59"/>
      <c r="BVD289" s="59"/>
      <c r="BVE289" s="59"/>
      <c r="BVF289" s="59"/>
      <c r="BVG289" s="59"/>
      <c r="BVH289" s="59"/>
      <c r="BVI289" s="59"/>
      <c r="BVJ289" s="59"/>
      <c r="BVK289" s="59"/>
      <c r="BVL289" s="59"/>
      <c r="BVM289" s="59"/>
      <c r="BVN289" s="59"/>
      <c r="BVO289" s="59"/>
      <c r="BVP289" s="59"/>
      <c r="BVQ289" s="59"/>
      <c r="BVR289" s="59"/>
      <c r="BVS289" s="59"/>
      <c r="BVT289" s="59"/>
      <c r="BVU289" s="59"/>
      <c r="BVV289" s="59"/>
      <c r="BVW289" s="59"/>
      <c r="BVX289" s="59"/>
      <c r="BVY289" s="59"/>
      <c r="BVZ289" s="59"/>
      <c r="BWA289" s="59"/>
      <c r="BWB289" s="59"/>
      <c r="BWC289" s="59"/>
      <c r="BWD289" s="59"/>
      <c r="BWE289" s="59"/>
      <c r="BWF289" s="59"/>
      <c r="BWG289" s="59"/>
      <c r="BWH289" s="59"/>
      <c r="BWI289" s="59"/>
      <c r="BWJ289" s="59"/>
      <c r="BWK289" s="59"/>
      <c r="BWL289" s="59"/>
      <c r="BWM289" s="59"/>
      <c r="BWN289" s="59"/>
      <c r="BWO289" s="59"/>
      <c r="BWP289" s="59"/>
      <c r="BWQ289" s="59"/>
      <c r="BWR289" s="59"/>
      <c r="BWS289" s="59"/>
      <c r="BWT289" s="59"/>
      <c r="BWU289" s="59"/>
      <c r="BWV289" s="59"/>
      <c r="BWW289" s="59"/>
      <c r="BWX289" s="59"/>
      <c r="BWY289" s="59"/>
      <c r="BWZ289" s="59"/>
      <c r="BXA289" s="59"/>
      <c r="BXB289" s="59"/>
      <c r="BXC289" s="59"/>
      <c r="BXD289" s="59"/>
      <c r="BXE289" s="59"/>
      <c r="BXF289" s="59"/>
      <c r="BXG289" s="59"/>
      <c r="BXH289" s="59"/>
      <c r="BXI289" s="59"/>
      <c r="BXJ289" s="59"/>
      <c r="BXK289" s="59"/>
      <c r="BXL289" s="59"/>
      <c r="BXM289" s="59"/>
      <c r="BXN289" s="59"/>
      <c r="BXO289" s="59"/>
      <c r="BXP289" s="59"/>
      <c r="BXQ289" s="59"/>
      <c r="BXR289" s="59"/>
      <c r="BXS289" s="59"/>
      <c r="BXT289" s="59"/>
      <c r="BXU289" s="59"/>
      <c r="BXV289" s="59"/>
      <c r="BXW289" s="59"/>
      <c r="BXX289" s="59"/>
      <c r="BXY289" s="59"/>
      <c r="BXZ289" s="59"/>
      <c r="BYA289" s="59"/>
      <c r="BYB289" s="59"/>
      <c r="BYC289" s="59"/>
      <c r="BYD289" s="59"/>
      <c r="BYE289" s="59"/>
      <c r="BYF289" s="59"/>
      <c r="BYG289" s="59"/>
      <c r="BYH289" s="59"/>
      <c r="BYI289" s="59"/>
      <c r="BYJ289" s="59"/>
      <c r="BYK289" s="59"/>
      <c r="BYL289" s="59"/>
      <c r="BYM289" s="59"/>
      <c r="BYN289" s="59"/>
      <c r="BYO289" s="59"/>
      <c r="BYP289" s="59"/>
      <c r="BYQ289" s="59"/>
      <c r="BYR289" s="59"/>
      <c r="BYS289" s="59"/>
      <c r="BYT289" s="59"/>
      <c r="BYU289" s="59"/>
      <c r="BYV289" s="59"/>
      <c r="BYW289" s="59"/>
      <c r="BYX289" s="59"/>
      <c r="BYY289" s="59"/>
      <c r="BYZ289" s="59"/>
      <c r="BZA289" s="59"/>
      <c r="BZB289" s="59"/>
      <c r="BZC289" s="59"/>
      <c r="BZD289" s="59"/>
      <c r="BZE289" s="59"/>
      <c r="BZF289" s="59"/>
      <c r="BZG289" s="59"/>
      <c r="BZH289" s="59"/>
      <c r="BZI289" s="59"/>
      <c r="BZJ289" s="59"/>
      <c r="BZK289" s="59"/>
      <c r="BZL289" s="59"/>
      <c r="BZM289" s="59"/>
      <c r="BZN289" s="59"/>
      <c r="BZO289" s="59"/>
      <c r="BZP289" s="59"/>
      <c r="BZQ289" s="59"/>
      <c r="BZR289" s="59"/>
      <c r="BZS289" s="59"/>
      <c r="BZT289" s="59"/>
      <c r="BZU289" s="59"/>
      <c r="BZV289" s="59"/>
      <c r="BZW289" s="59"/>
      <c r="BZX289" s="59"/>
      <c r="BZY289" s="59"/>
      <c r="BZZ289" s="59"/>
      <c r="CAA289" s="59"/>
      <c r="CAB289" s="59"/>
      <c r="CAC289" s="59"/>
      <c r="CAD289" s="59"/>
      <c r="CAE289" s="59"/>
      <c r="CAF289" s="59"/>
      <c r="CAG289" s="59"/>
      <c r="CAH289" s="59"/>
      <c r="CAI289" s="59"/>
      <c r="CAJ289" s="59"/>
      <c r="CAK289" s="59"/>
      <c r="CAL289" s="59"/>
      <c r="CAM289" s="59"/>
      <c r="CAN289" s="59"/>
      <c r="CAO289" s="59"/>
      <c r="CAP289" s="59"/>
      <c r="CAQ289" s="59"/>
      <c r="CAR289" s="59"/>
      <c r="CAS289" s="59"/>
      <c r="CAT289" s="59"/>
      <c r="CAU289" s="59"/>
      <c r="CAV289" s="59"/>
      <c r="CAW289" s="59"/>
      <c r="CAX289" s="59"/>
      <c r="CAY289" s="59"/>
      <c r="CAZ289" s="59"/>
      <c r="CBA289" s="59"/>
      <c r="CBB289" s="59"/>
      <c r="CBC289" s="59"/>
      <c r="CBD289" s="59"/>
      <c r="CBE289" s="59"/>
      <c r="CBF289" s="59"/>
      <c r="CBG289" s="59"/>
      <c r="CBH289" s="59"/>
      <c r="CBI289" s="59"/>
      <c r="CBJ289" s="59"/>
      <c r="CBK289" s="59"/>
      <c r="CBL289" s="59"/>
      <c r="CBM289" s="59"/>
      <c r="CBN289" s="59"/>
      <c r="CBO289" s="59"/>
      <c r="CBP289" s="59"/>
      <c r="CBQ289" s="59"/>
      <c r="CBR289" s="59"/>
      <c r="CBS289" s="59"/>
      <c r="CBT289" s="59"/>
      <c r="CBU289" s="59"/>
      <c r="CBV289" s="59"/>
      <c r="CBW289" s="59"/>
      <c r="CBX289" s="59"/>
      <c r="CBY289" s="59"/>
      <c r="CBZ289" s="59"/>
      <c r="CCA289" s="59"/>
      <c r="CCB289" s="59"/>
      <c r="CCC289" s="59"/>
      <c r="CCD289" s="59"/>
      <c r="CCE289" s="59"/>
      <c r="CCF289" s="59"/>
      <c r="CCG289" s="59"/>
      <c r="CCH289" s="59"/>
      <c r="CCI289" s="59"/>
      <c r="CCJ289" s="59"/>
      <c r="CCK289" s="59"/>
      <c r="CCL289" s="59"/>
      <c r="CCM289" s="59"/>
      <c r="CCN289" s="59"/>
      <c r="CCO289" s="59"/>
      <c r="CCP289" s="59"/>
      <c r="CCQ289" s="59"/>
      <c r="CCR289" s="59"/>
      <c r="CCS289" s="59"/>
      <c r="CCT289" s="59"/>
      <c r="CCU289" s="59"/>
      <c r="CCV289" s="59"/>
      <c r="CCW289" s="59"/>
      <c r="CCX289" s="59"/>
      <c r="CCY289" s="59"/>
      <c r="CCZ289" s="59"/>
      <c r="CDA289" s="59"/>
      <c r="CDB289" s="59"/>
      <c r="CDC289" s="59"/>
      <c r="CDD289" s="59"/>
      <c r="CDE289" s="59"/>
      <c r="CDF289" s="59"/>
      <c r="CDG289" s="59"/>
      <c r="CDH289" s="59"/>
      <c r="CDI289" s="59"/>
      <c r="CDJ289" s="59"/>
      <c r="CDK289" s="59"/>
      <c r="CDL289" s="59"/>
      <c r="CDM289" s="59"/>
      <c r="CDN289" s="59"/>
      <c r="CDO289" s="59"/>
      <c r="CDP289" s="59"/>
      <c r="CDQ289" s="59"/>
      <c r="CDR289" s="59"/>
      <c r="CDS289" s="59"/>
      <c r="CDT289" s="59"/>
      <c r="CDU289" s="59"/>
      <c r="CDV289" s="59"/>
      <c r="CDW289" s="59"/>
      <c r="CDX289" s="59"/>
      <c r="CDY289" s="59"/>
      <c r="CDZ289" s="59"/>
      <c r="CEA289" s="59"/>
      <c r="CEB289" s="59"/>
      <c r="CEC289" s="59"/>
      <c r="CED289" s="59"/>
      <c r="CEE289" s="59"/>
      <c r="CEF289" s="59"/>
      <c r="CEG289" s="59"/>
      <c r="CEH289" s="59"/>
      <c r="CEI289" s="59"/>
      <c r="CEJ289" s="59"/>
      <c r="CEK289" s="59"/>
      <c r="CEL289" s="59"/>
      <c r="CEM289" s="59"/>
      <c r="CEN289" s="59"/>
      <c r="CEO289" s="59"/>
      <c r="CEP289" s="59"/>
      <c r="CEQ289" s="59"/>
      <c r="CER289" s="59"/>
      <c r="CES289" s="59"/>
      <c r="CET289" s="59"/>
      <c r="CEU289" s="59"/>
      <c r="CEV289" s="59"/>
      <c r="CEW289" s="59"/>
      <c r="CEX289" s="59"/>
      <c r="CEY289" s="59"/>
      <c r="CEZ289" s="59"/>
      <c r="CFA289" s="59"/>
      <c r="CFB289" s="59"/>
      <c r="CFC289" s="59"/>
      <c r="CFD289" s="59"/>
      <c r="CFE289" s="59"/>
      <c r="CFF289" s="59"/>
      <c r="CFG289" s="59"/>
      <c r="CFH289" s="59"/>
      <c r="CFI289" s="59"/>
      <c r="CFJ289" s="59"/>
      <c r="CFK289" s="59"/>
      <c r="CFL289" s="59"/>
      <c r="CFM289" s="59"/>
      <c r="CFN289" s="59"/>
      <c r="CFO289" s="59"/>
      <c r="CFP289" s="59"/>
      <c r="CFQ289" s="59"/>
      <c r="CFR289" s="59"/>
      <c r="CFS289" s="59"/>
      <c r="CFT289" s="59"/>
      <c r="CFU289" s="59"/>
      <c r="CFV289" s="59"/>
      <c r="CFW289" s="59"/>
      <c r="CFX289" s="59"/>
      <c r="CFY289" s="59"/>
      <c r="CFZ289" s="59"/>
      <c r="CGA289" s="59"/>
      <c r="CGB289" s="59"/>
      <c r="CGC289" s="59"/>
      <c r="CGD289" s="59"/>
      <c r="CGE289" s="59"/>
      <c r="CGF289" s="59"/>
      <c r="CGG289" s="59"/>
      <c r="CGH289" s="59"/>
      <c r="CGI289" s="59"/>
      <c r="CGJ289" s="59"/>
      <c r="CGK289" s="59"/>
      <c r="CGL289" s="59"/>
      <c r="CGM289" s="59"/>
      <c r="CGN289" s="59"/>
      <c r="CGO289" s="59"/>
      <c r="CGP289" s="59"/>
      <c r="CGQ289" s="59"/>
      <c r="CGR289" s="59"/>
      <c r="CGS289" s="59"/>
      <c r="CGT289" s="59"/>
      <c r="CGU289" s="59"/>
      <c r="CGV289" s="59"/>
      <c r="CGW289" s="59"/>
      <c r="CGX289" s="59"/>
      <c r="CGY289" s="59"/>
      <c r="CGZ289" s="59"/>
      <c r="CHA289" s="59"/>
      <c r="CHB289" s="59"/>
      <c r="CHC289" s="59"/>
      <c r="CHD289" s="59"/>
      <c r="CHE289" s="59"/>
      <c r="CHF289" s="59"/>
      <c r="CHG289" s="59"/>
      <c r="CHH289" s="59"/>
      <c r="CHI289" s="59"/>
      <c r="CHJ289" s="59"/>
      <c r="CHK289" s="59"/>
      <c r="CHL289" s="59"/>
      <c r="CHM289" s="59"/>
      <c r="CHN289" s="59"/>
      <c r="CHO289" s="59"/>
      <c r="CHP289" s="59"/>
      <c r="CHQ289" s="59"/>
      <c r="CHR289" s="59"/>
      <c r="CHS289" s="59"/>
      <c r="CHT289" s="59"/>
      <c r="CHU289" s="59"/>
      <c r="CHV289" s="59"/>
      <c r="CHW289" s="59"/>
      <c r="CHX289" s="59"/>
      <c r="CHY289" s="59"/>
      <c r="CHZ289" s="59"/>
      <c r="CIA289" s="59"/>
      <c r="CIB289" s="59"/>
      <c r="CIC289" s="59"/>
      <c r="CID289" s="59"/>
      <c r="CIE289" s="59"/>
      <c r="CIF289" s="59"/>
      <c r="CIG289" s="59"/>
      <c r="CIH289" s="59"/>
      <c r="CII289" s="59"/>
      <c r="CIJ289" s="59"/>
      <c r="CIK289" s="59"/>
      <c r="CIL289" s="59"/>
      <c r="CIM289" s="59"/>
      <c r="CIN289" s="59"/>
      <c r="CIO289" s="59"/>
      <c r="CIP289" s="59"/>
      <c r="CIQ289" s="59"/>
      <c r="CIR289" s="59"/>
      <c r="CIS289" s="59"/>
      <c r="CIT289" s="59"/>
      <c r="CIU289" s="59"/>
      <c r="CIV289" s="59"/>
      <c r="CIW289" s="59"/>
      <c r="CIX289" s="59"/>
      <c r="CIY289" s="59"/>
      <c r="CIZ289" s="59"/>
      <c r="CJA289" s="59"/>
      <c r="CJB289" s="59"/>
      <c r="CJC289" s="59"/>
      <c r="CJD289" s="59"/>
      <c r="CJE289" s="59"/>
      <c r="CJF289" s="59"/>
      <c r="CJG289" s="59"/>
      <c r="CJH289" s="59"/>
      <c r="CJI289" s="59"/>
      <c r="CJJ289" s="59"/>
      <c r="CJK289" s="59"/>
      <c r="CJL289" s="59"/>
      <c r="CJM289" s="59"/>
      <c r="CJN289" s="59"/>
      <c r="CJO289" s="59"/>
      <c r="CJP289" s="59"/>
      <c r="CJQ289" s="59"/>
      <c r="CJR289" s="59"/>
      <c r="CJS289" s="59"/>
      <c r="CJT289" s="59"/>
      <c r="CJU289" s="59"/>
      <c r="CJV289" s="59"/>
      <c r="CJW289" s="59"/>
      <c r="CJX289" s="59"/>
      <c r="CJY289" s="59"/>
      <c r="CJZ289" s="59"/>
      <c r="CKA289" s="59"/>
      <c r="CKB289" s="59"/>
      <c r="CKC289" s="59"/>
      <c r="CKD289" s="59"/>
      <c r="CKE289" s="59"/>
      <c r="CKF289" s="59"/>
      <c r="CKG289" s="59"/>
      <c r="CKH289" s="59"/>
      <c r="CKI289" s="59"/>
      <c r="CKJ289" s="59"/>
      <c r="CKK289" s="59"/>
      <c r="CKL289" s="59"/>
      <c r="CKM289" s="59"/>
      <c r="CKN289" s="59"/>
      <c r="CKO289" s="59"/>
      <c r="CKP289" s="59"/>
      <c r="CKQ289" s="59"/>
      <c r="CKR289" s="59"/>
      <c r="CKS289" s="59"/>
      <c r="CKT289" s="59"/>
      <c r="CKU289" s="59"/>
      <c r="CKV289" s="59"/>
      <c r="CKW289" s="59"/>
      <c r="CKX289" s="59"/>
      <c r="CKY289" s="59"/>
      <c r="CKZ289" s="59"/>
      <c r="CLA289" s="59"/>
      <c r="CLB289" s="59"/>
      <c r="CLC289" s="59"/>
      <c r="CLD289" s="59"/>
      <c r="CLE289" s="59"/>
      <c r="CLF289" s="59"/>
      <c r="CLG289" s="59"/>
      <c r="CLH289" s="59"/>
      <c r="CLI289" s="59"/>
      <c r="CLJ289" s="59"/>
      <c r="CLK289" s="59"/>
      <c r="CLL289" s="59"/>
      <c r="CLM289" s="59"/>
      <c r="CLN289" s="59"/>
      <c r="CLO289" s="59"/>
      <c r="CLP289" s="59"/>
      <c r="CLQ289" s="59"/>
      <c r="CLR289" s="59"/>
      <c r="CLS289" s="59"/>
      <c r="CLT289" s="59"/>
      <c r="CLU289" s="59"/>
      <c r="CLV289" s="59"/>
      <c r="CLW289" s="59"/>
      <c r="CLX289" s="59"/>
      <c r="CLY289" s="59"/>
      <c r="CLZ289" s="59"/>
      <c r="CMA289" s="59"/>
      <c r="CMB289" s="59"/>
      <c r="CMC289" s="59"/>
      <c r="CMD289" s="59"/>
      <c r="CME289" s="59"/>
      <c r="CMF289" s="59"/>
      <c r="CMG289" s="59"/>
      <c r="CMH289" s="59"/>
      <c r="CMI289" s="59"/>
      <c r="CMJ289" s="59"/>
      <c r="CMK289" s="59"/>
      <c r="CML289" s="59"/>
      <c r="CMM289" s="59"/>
      <c r="CMN289" s="59"/>
      <c r="CMO289" s="59"/>
      <c r="CMP289" s="59"/>
      <c r="CMQ289" s="59"/>
      <c r="CMR289" s="59"/>
      <c r="CMS289" s="59"/>
      <c r="CMT289" s="59"/>
      <c r="CMU289" s="59"/>
      <c r="CMV289" s="59"/>
      <c r="CMW289" s="59"/>
      <c r="CMX289" s="59"/>
      <c r="CMY289" s="59"/>
      <c r="CMZ289" s="59"/>
      <c r="CNA289" s="59"/>
      <c r="CNB289" s="59"/>
      <c r="CNC289" s="59"/>
      <c r="CND289" s="59"/>
      <c r="CNE289" s="59"/>
      <c r="CNF289" s="59"/>
      <c r="CNG289" s="59"/>
      <c r="CNH289" s="59"/>
      <c r="CNI289" s="59"/>
      <c r="CNJ289" s="59"/>
      <c r="CNK289" s="59"/>
      <c r="CNL289" s="59"/>
      <c r="CNM289" s="59"/>
      <c r="CNN289" s="59"/>
      <c r="CNO289" s="59"/>
      <c r="CNP289" s="59"/>
      <c r="CNQ289" s="59"/>
      <c r="CNR289" s="59"/>
      <c r="CNS289" s="59"/>
      <c r="CNT289" s="59"/>
      <c r="CNU289" s="59"/>
      <c r="CNV289" s="59"/>
      <c r="CNW289" s="59"/>
      <c r="CNX289" s="59"/>
      <c r="CNY289" s="59"/>
      <c r="CNZ289" s="59"/>
      <c r="COA289" s="59"/>
      <c r="COB289" s="59"/>
      <c r="COC289" s="59"/>
      <c r="COD289" s="59"/>
      <c r="COE289" s="59"/>
      <c r="COF289" s="59"/>
      <c r="COG289" s="59"/>
      <c r="COH289" s="59"/>
      <c r="COI289" s="59"/>
      <c r="COJ289" s="59"/>
      <c r="COK289" s="59"/>
      <c r="COL289" s="59"/>
      <c r="COM289" s="59"/>
      <c r="CON289" s="59"/>
      <c r="COO289" s="59"/>
      <c r="COP289" s="59"/>
      <c r="COQ289" s="59"/>
      <c r="COR289" s="59"/>
      <c r="COS289" s="59"/>
      <c r="COT289" s="59"/>
      <c r="COU289" s="59"/>
      <c r="COV289" s="59"/>
      <c r="COW289" s="59"/>
      <c r="COX289" s="59"/>
      <c r="COY289" s="59"/>
      <c r="COZ289" s="59"/>
      <c r="CPA289" s="59"/>
      <c r="CPB289" s="59"/>
      <c r="CPC289" s="59"/>
      <c r="CPD289" s="59"/>
      <c r="CPE289" s="59"/>
      <c r="CPF289" s="59"/>
      <c r="CPG289" s="59"/>
      <c r="CPH289" s="59"/>
      <c r="CPI289" s="59"/>
      <c r="CPJ289" s="59"/>
      <c r="CPK289" s="59"/>
      <c r="CPL289" s="59"/>
      <c r="CPM289" s="59"/>
      <c r="CPN289" s="59"/>
      <c r="CPO289" s="59"/>
      <c r="CPP289" s="59"/>
      <c r="CPQ289" s="59"/>
      <c r="CPR289" s="59"/>
      <c r="CPS289" s="59"/>
      <c r="CPT289" s="59"/>
      <c r="CPU289" s="59"/>
      <c r="CPV289" s="59"/>
      <c r="CPW289" s="59"/>
      <c r="CPX289" s="59"/>
      <c r="CPY289" s="59"/>
      <c r="CPZ289" s="59"/>
      <c r="CQA289" s="59"/>
      <c r="CQB289" s="59"/>
      <c r="CQC289" s="59"/>
      <c r="CQD289" s="59"/>
      <c r="CQE289" s="59"/>
      <c r="CQF289" s="59"/>
      <c r="CQG289" s="59"/>
      <c r="CQH289" s="59"/>
      <c r="CQI289" s="59"/>
      <c r="CQJ289" s="59"/>
      <c r="CQK289" s="59"/>
      <c r="CQL289" s="59"/>
      <c r="CQM289" s="59"/>
      <c r="CQN289" s="59"/>
      <c r="CQO289" s="59"/>
      <c r="CQP289" s="59"/>
      <c r="CQQ289" s="59"/>
      <c r="CQR289" s="59"/>
      <c r="CQS289" s="59"/>
      <c r="CQT289" s="59"/>
      <c r="CQU289" s="59"/>
      <c r="CQV289" s="59"/>
      <c r="CQW289" s="59"/>
      <c r="CQX289" s="59"/>
      <c r="CQY289" s="59"/>
      <c r="CQZ289" s="59"/>
      <c r="CRA289" s="59"/>
      <c r="CRB289" s="59"/>
      <c r="CRC289" s="59"/>
      <c r="CRD289" s="59"/>
      <c r="CRE289" s="59"/>
      <c r="CRF289" s="59"/>
      <c r="CRG289" s="59"/>
      <c r="CRH289" s="59"/>
      <c r="CRI289" s="59"/>
      <c r="CRJ289" s="59"/>
      <c r="CRK289" s="59"/>
      <c r="CRL289" s="59"/>
      <c r="CRM289" s="59"/>
      <c r="CRN289" s="59"/>
      <c r="CRO289" s="59"/>
      <c r="CRP289" s="59"/>
      <c r="CRQ289" s="59"/>
      <c r="CRR289" s="59"/>
      <c r="CRS289" s="59"/>
      <c r="CRT289" s="59"/>
      <c r="CRU289" s="59"/>
      <c r="CRV289" s="59"/>
      <c r="CRW289" s="59"/>
      <c r="CRX289" s="59"/>
      <c r="CRY289" s="59"/>
      <c r="CRZ289" s="59"/>
      <c r="CSA289" s="59"/>
      <c r="CSB289" s="59"/>
      <c r="CSC289" s="59"/>
      <c r="CSD289" s="59"/>
      <c r="CSE289" s="59"/>
      <c r="CSF289" s="59"/>
      <c r="CSG289" s="59"/>
      <c r="CSH289" s="59"/>
      <c r="CSI289" s="59"/>
      <c r="CSJ289" s="59"/>
      <c r="CSK289" s="59"/>
      <c r="CSL289" s="59"/>
      <c r="CSM289" s="59"/>
      <c r="CSN289" s="59"/>
      <c r="CSO289" s="59"/>
      <c r="CSP289" s="59"/>
      <c r="CSQ289" s="59"/>
      <c r="CSR289" s="59"/>
      <c r="CSS289" s="59"/>
      <c r="CST289" s="59"/>
      <c r="CSU289" s="59"/>
      <c r="CSV289" s="59"/>
      <c r="CSW289" s="59"/>
      <c r="CSX289" s="59"/>
      <c r="CSY289" s="59"/>
      <c r="CSZ289" s="59"/>
      <c r="CTA289" s="59"/>
      <c r="CTB289" s="59"/>
      <c r="CTC289" s="59"/>
      <c r="CTD289" s="59"/>
      <c r="CTE289" s="59"/>
      <c r="CTF289" s="59"/>
      <c r="CTG289" s="59"/>
      <c r="CTH289" s="59"/>
      <c r="CTI289" s="59"/>
      <c r="CTJ289" s="59"/>
      <c r="CTK289" s="59"/>
      <c r="CTL289" s="59"/>
      <c r="CTM289" s="59"/>
      <c r="CTN289" s="59"/>
      <c r="CTO289" s="59"/>
      <c r="CTP289" s="59"/>
      <c r="CTQ289" s="59"/>
      <c r="CTR289" s="59"/>
      <c r="CTS289" s="59"/>
      <c r="CTT289" s="59"/>
      <c r="CTU289" s="59"/>
      <c r="CTV289" s="59"/>
      <c r="CTW289" s="59"/>
      <c r="CTX289" s="59"/>
      <c r="CTY289" s="59"/>
      <c r="CTZ289" s="59"/>
      <c r="CUA289" s="59"/>
      <c r="CUB289" s="59"/>
      <c r="CUC289" s="59"/>
      <c r="CUD289" s="59"/>
      <c r="CUE289" s="59"/>
      <c r="CUF289" s="59"/>
      <c r="CUG289" s="59"/>
      <c r="CUH289" s="59"/>
      <c r="CUI289" s="59"/>
      <c r="CUJ289" s="59"/>
      <c r="CUK289" s="59"/>
      <c r="CUL289" s="59"/>
      <c r="CUM289" s="59"/>
      <c r="CUN289" s="59"/>
      <c r="CUO289" s="59"/>
      <c r="CUP289" s="59"/>
      <c r="CUQ289" s="59"/>
      <c r="CUR289" s="59"/>
      <c r="CUS289" s="59"/>
      <c r="CUT289" s="59"/>
      <c r="CUU289" s="59"/>
      <c r="CUV289" s="59"/>
      <c r="CUW289" s="59"/>
      <c r="CUX289" s="59"/>
      <c r="CUY289" s="59"/>
      <c r="CUZ289" s="59"/>
      <c r="CVA289" s="59"/>
      <c r="CVB289" s="59"/>
      <c r="CVC289" s="59"/>
      <c r="CVD289" s="59"/>
      <c r="CVE289" s="59"/>
      <c r="CVF289" s="59"/>
      <c r="CVG289" s="59"/>
      <c r="CVH289" s="59"/>
      <c r="CVI289" s="59"/>
      <c r="CVJ289" s="59"/>
      <c r="CVK289" s="59"/>
      <c r="CVL289" s="59"/>
      <c r="CVM289" s="59"/>
      <c r="CVN289" s="59"/>
      <c r="CVO289" s="59"/>
      <c r="CVP289" s="59"/>
      <c r="CVQ289" s="59"/>
      <c r="CVR289" s="59"/>
      <c r="CVS289" s="59"/>
      <c r="CVT289" s="59"/>
      <c r="CVU289" s="59"/>
      <c r="CVV289" s="59"/>
      <c r="CVW289" s="59"/>
      <c r="CVX289" s="59"/>
      <c r="CVY289" s="59"/>
      <c r="CVZ289" s="59"/>
      <c r="CWA289" s="59"/>
      <c r="CWB289" s="59"/>
      <c r="CWC289" s="59"/>
      <c r="CWD289" s="59"/>
      <c r="CWE289" s="59"/>
      <c r="CWF289" s="59"/>
      <c r="CWG289" s="59"/>
      <c r="CWH289" s="59"/>
      <c r="CWI289" s="59"/>
      <c r="CWJ289" s="59"/>
      <c r="CWK289" s="59"/>
      <c r="CWL289" s="59"/>
      <c r="CWM289" s="59"/>
      <c r="CWN289" s="59"/>
      <c r="CWO289" s="59"/>
      <c r="CWP289" s="59"/>
      <c r="CWQ289" s="59"/>
      <c r="CWR289" s="59"/>
      <c r="CWS289" s="59"/>
    </row>
    <row r="290" spans="1:2645" s="60" customForma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9"/>
      <c r="V290" s="59"/>
      <c r="W290" s="6"/>
      <c r="X290" s="6"/>
      <c r="Y290" s="6"/>
      <c r="Z290" s="6"/>
      <c r="AA290" s="59"/>
      <c r="AB290" s="6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  <c r="JG290" s="59"/>
      <c r="JH290" s="59"/>
      <c r="JI290" s="59"/>
      <c r="JJ290" s="59"/>
      <c r="JK290" s="59"/>
      <c r="JL290" s="59"/>
      <c r="JM290" s="59"/>
      <c r="JN290" s="59"/>
      <c r="JO290" s="59"/>
      <c r="JP290" s="59"/>
      <c r="JQ290" s="59"/>
      <c r="JR290" s="59"/>
      <c r="JS290" s="59"/>
      <c r="JT290" s="59"/>
      <c r="JU290" s="59"/>
      <c r="JV290" s="59"/>
      <c r="JW290" s="59"/>
      <c r="JX290" s="59"/>
      <c r="JY290" s="59"/>
      <c r="JZ290" s="59"/>
      <c r="KA290" s="59"/>
      <c r="KB290" s="59"/>
      <c r="KC290" s="59"/>
      <c r="KD290" s="59"/>
      <c r="KE290" s="59"/>
      <c r="KF290" s="59"/>
      <c r="KG290" s="59"/>
      <c r="KH290" s="59"/>
      <c r="KI290" s="59"/>
      <c r="KJ290" s="59"/>
      <c r="KK290" s="59"/>
      <c r="KL290" s="59"/>
      <c r="KM290" s="59"/>
      <c r="KN290" s="59"/>
      <c r="KO290" s="59"/>
      <c r="KP290" s="59"/>
      <c r="KQ290" s="59"/>
      <c r="KR290" s="59"/>
      <c r="KS290" s="59"/>
      <c r="KT290" s="59"/>
      <c r="KU290" s="59"/>
      <c r="KV290" s="59"/>
      <c r="KW290" s="59"/>
      <c r="KX290" s="59"/>
      <c r="KY290" s="59"/>
      <c r="KZ290" s="59"/>
      <c r="LA290" s="59"/>
      <c r="LB290" s="59"/>
      <c r="LC290" s="59"/>
      <c r="LD290" s="59"/>
      <c r="LE290" s="59"/>
      <c r="LF290" s="59"/>
      <c r="LG290" s="59"/>
      <c r="LH290" s="59"/>
      <c r="LI290" s="59"/>
      <c r="LJ290" s="59"/>
      <c r="LK290" s="59"/>
      <c r="LL290" s="59"/>
      <c r="LM290" s="59"/>
      <c r="LN290" s="59"/>
      <c r="LO290" s="59"/>
      <c r="LP290" s="59"/>
      <c r="LQ290" s="59"/>
      <c r="LR290" s="59"/>
      <c r="LS290" s="59"/>
      <c r="LT290" s="59"/>
      <c r="LU290" s="59"/>
      <c r="LV290" s="59"/>
      <c r="LW290" s="59"/>
      <c r="LX290" s="59"/>
      <c r="LY290" s="59"/>
      <c r="LZ290" s="59"/>
      <c r="MA290" s="59"/>
      <c r="MB290" s="59"/>
      <c r="MC290" s="59"/>
      <c r="MD290" s="59"/>
      <c r="ME290" s="59"/>
      <c r="MF290" s="59"/>
      <c r="MG290" s="59"/>
      <c r="MH290" s="59"/>
      <c r="MI290" s="59"/>
      <c r="MJ290" s="59"/>
      <c r="MK290" s="59"/>
      <c r="ML290" s="59"/>
      <c r="MM290" s="59"/>
      <c r="MN290" s="59"/>
      <c r="MO290" s="59"/>
      <c r="MP290" s="59"/>
      <c r="MQ290" s="59"/>
      <c r="MR290" s="59"/>
      <c r="MS290" s="59"/>
      <c r="MT290" s="59"/>
      <c r="MU290" s="59"/>
      <c r="MV290" s="59"/>
      <c r="MW290" s="59"/>
      <c r="MX290" s="59"/>
      <c r="MY290" s="59"/>
      <c r="MZ290" s="59"/>
      <c r="NA290" s="59"/>
      <c r="NB290" s="59"/>
      <c r="NC290" s="59"/>
      <c r="ND290" s="59"/>
      <c r="NE290" s="59"/>
      <c r="NF290" s="59"/>
      <c r="NG290" s="59"/>
      <c r="NH290" s="59"/>
      <c r="NI290" s="59"/>
      <c r="NJ290" s="59"/>
      <c r="NK290" s="59"/>
      <c r="NL290" s="59"/>
      <c r="NM290" s="59"/>
      <c r="NN290" s="59"/>
      <c r="NO290" s="59"/>
      <c r="NP290" s="59"/>
      <c r="NQ290" s="59"/>
      <c r="NR290" s="59"/>
      <c r="NS290" s="59"/>
      <c r="NT290" s="59"/>
      <c r="NU290" s="59"/>
      <c r="NV290" s="59"/>
      <c r="NW290" s="59"/>
      <c r="NX290" s="59"/>
      <c r="NY290" s="59"/>
      <c r="NZ290" s="59"/>
      <c r="OA290" s="59"/>
      <c r="OB290" s="59"/>
      <c r="OC290" s="59"/>
      <c r="OD290" s="59"/>
      <c r="OE290" s="59"/>
      <c r="OF290" s="59"/>
      <c r="OG290" s="59"/>
      <c r="OH290" s="59"/>
      <c r="OI290" s="59"/>
      <c r="OJ290" s="59"/>
      <c r="OK290" s="59"/>
      <c r="OL290" s="59"/>
      <c r="OM290" s="59"/>
      <c r="ON290" s="59"/>
      <c r="OO290" s="59"/>
      <c r="OP290" s="59"/>
      <c r="OQ290" s="59"/>
      <c r="OR290" s="59"/>
      <c r="OS290" s="59"/>
      <c r="OT290" s="59"/>
      <c r="OU290" s="59"/>
      <c r="OV290" s="59"/>
      <c r="OW290" s="59"/>
      <c r="OX290" s="59"/>
      <c r="OY290" s="59"/>
      <c r="OZ290" s="59"/>
      <c r="PA290" s="59"/>
      <c r="PB290" s="59"/>
      <c r="PC290" s="59"/>
      <c r="PD290" s="59"/>
      <c r="PE290" s="59"/>
      <c r="PF290" s="59"/>
      <c r="PG290" s="59"/>
      <c r="PH290" s="59"/>
      <c r="PI290" s="59"/>
      <c r="PJ290" s="59"/>
      <c r="PK290" s="59"/>
      <c r="PL290" s="59"/>
      <c r="PM290" s="59"/>
      <c r="PN290" s="59"/>
      <c r="PO290" s="59"/>
      <c r="PP290" s="59"/>
      <c r="PQ290" s="59"/>
      <c r="PR290" s="59"/>
      <c r="PS290" s="59"/>
      <c r="PT290" s="59"/>
      <c r="PU290" s="59"/>
      <c r="PV290" s="59"/>
      <c r="PW290" s="59"/>
      <c r="PX290" s="59"/>
      <c r="PY290" s="59"/>
      <c r="PZ290" s="59"/>
      <c r="QA290" s="59"/>
      <c r="QB290" s="59"/>
      <c r="QC290" s="59"/>
      <c r="QD290" s="59"/>
      <c r="QE290" s="59"/>
      <c r="QF290" s="59"/>
      <c r="QG290" s="59"/>
      <c r="QH290" s="59"/>
      <c r="QI290" s="59"/>
      <c r="QJ290" s="59"/>
      <c r="QK290" s="59"/>
      <c r="QL290" s="59"/>
      <c r="QM290" s="59"/>
      <c r="QN290" s="59"/>
      <c r="QO290" s="59"/>
      <c r="QP290" s="59"/>
      <c r="QQ290" s="59"/>
      <c r="QR290" s="59"/>
      <c r="QS290" s="59"/>
      <c r="QT290" s="59"/>
      <c r="QU290" s="59"/>
      <c r="QV290" s="59"/>
      <c r="QW290" s="59"/>
      <c r="QX290" s="59"/>
      <c r="QY290" s="59"/>
      <c r="QZ290" s="59"/>
      <c r="RA290" s="59"/>
      <c r="RB290" s="59"/>
      <c r="RC290" s="59"/>
      <c r="RD290" s="59"/>
      <c r="RE290" s="59"/>
      <c r="RF290" s="59"/>
      <c r="RG290" s="59"/>
      <c r="RH290" s="59"/>
      <c r="RI290" s="59"/>
      <c r="RJ290" s="59"/>
      <c r="RK290" s="59"/>
      <c r="RL290" s="59"/>
      <c r="RM290" s="59"/>
      <c r="RN290" s="59"/>
      <c r="RO290" s="59"/>
      <c r="RP290" s="59"/>
      <c r="RQ290" s="59"/>
      <c r="RR290" s="59"/>
      <c r="RS290" s="59"/>
      <c r="RT290" s="59"/>
      <c r="RU290" s="59"/>
      <c r="RV290" s="59"/>
      <c r="RW290" s="59"/>
      <c r="RX290" s="59"/>
      <c r="RY290" s="59"/>
      <c r="RZ290" s="59"/>
      <c r="SA290" s="59"/>
      <c r="SB290" s="59"/>
      <c r="SC290" s="59"/>
      <c r="SD290" s="59"/>
      <c r="SE290" s="59"/>
      <c r="SF290" s="59"/>
      <c r="SG290" s="59"/>
      <c r="SH290" s="59"/>
      <c r="SI290" s="59"/>
      <c r="SJ290" s="59"/>
      <c r="SK290" s="59"/>
      <c r="SL290" s="59"/>
      <c r="SM290" s="59"/>
      <c r="SN290" s="59"/>
      <c r="SO290" s="59"/>
      <c r="SP290" s="59"/>
      <c r="SQ290" s="59"/>
      <c r="SR290" s="59"/>
      <c r="SS290" s="59"/>
      <c r="ST290" s="59"/>
      <c r="SU290" s="59"/>
      <c r="SV290" s="59"/>
      <c r="SW290" s="59"/>
      <c r="SX290" s="59"/>
      <c r="SY290" s="59"/>
      <c r="SZ290" s="59"/>
      <c r="TA290" s="59"/>
      <c r="TB290" s="59"/>
      <c r="TC290" s="59"/>
      <c r="TD290" s="59"/>
      <c r="TE290" s="59"/>
      <c r="TF290" s="59"/>
      <c r="TG290" s="59"/>
      <c r="TH290" s="59"/>
      <c r="TI290" s="59"/>
      <c r="TJ290" s="59"/>
      <c r="TK290" s="59"/>
      <c r="TL290" s="59"/>
      <c r="TM290" s="59"/>
      <c r="TN290" s="59"/>
      <c r="TO290" s="59"/>
      <c r="TP290" s="59"/>
      <c r="TQ290" s="59"/>
      <c r="TR290" s="59"/>
      <c r="TS290" s="59"/>
      <c r="TT290" s="59"/>
      <c r="TU290" s="59"/>
      <c r="TV290" s="59"/>
      <c r="TW290" s="59"/>
      <c r="TX290" s="59"/>
      <c r="TY290" s="59"/>
      <c r="TZ290" s="59"/>
      <c r="UA290" s="59"/>
      <c r="UB290" s="59"/>
      <c r="UC290" s="59"/>
      <c r="UD290" s="59"/>
      <c r="UE290" s="59"/>
      <c r="UF290" s="59"/>
      <c r="UG290" s="59"/>
      <c r="UH290" s="59"/>
      <c r="UI290" s="59"/>
      <c r="UJ290" s="59"/>
      <c r="UK290" s="59"/>
      <c r="UL290" s="59"/>
      <c r="UM290" s="59"/>
      <c r="UN290" s="59"/>
      <c r="UO290" s="59"/>
      <c r="UP290" s="59"/>
      <c r="UQ290" s="59"/>
      <c r="UR290" s="59"/>
      <c r="US290" s="59"/>
      <c r="UT290" s="59"/>
      <c r="UU290" s="59"/>
      <c r="UV290" s="59"/>
      <c r="UW290" s="59"/>
      <c r="UX290" s="59"/>
      <c r="UY290" s="59"/>
      <c r="UZ290" s="59"/>
      <c r="VA290" s="59"/>
      <c r="VB290" s="59"/>
      <c r="VC290" s="59"/>
      <c r="VD290" s="59"/>
      <c r="VE290" s="59"/>
      <c r="VF290" s="59"/>
      <c r="VG290" s="59"/>
      <c r="VH290" s="59"/>
      <c r="VI290" s="59"/>
      <c r="VJ290" s="59"/>
      <c r="VK290" s="59"/>
      <c r="VL290" s="59"/>
      <c r="VM290" s="59"/>
      <c r="VN290" s="59"/>
      <c r="VO290" s="59"/>
      <c r="VP290" s="59"/>
      <c r="VQ290" s="59"/>
      <c r="VR290" s="59"/>
      <c r="VS290" s="59"/>
      <c r="VT290" s="59"/>
      <c r="VU290" s="59"/>
      <c r="VV290" s="59"/>
      <c r="VW290" s="59"/>
      <c r="VX290" s="59"/>
      <c r="VY290" s="59"/>
      <c r="VZ290" s="59"/>
      <c r="WA290" s="59"/>
      <c r="WB290" s="59"/>
      <c r="WC290" s="59"/>
      <c r="WD290" s="59"/>
      <c r="WE290" s="59"/>
      <c r="WF290" s="59"/>
      <c r="WG290" s="59"/>
      <c r="WH290" s="59"/>
      <c r="WI290" s="59"/>
      <c r="WJ290" s="59"/>
      <c r="WK290" s="59"/>
      <c r="WL290" s="59"/>
      <c r="WM290" s="59"/>
      <c r="WN290" s="59"/>
      <c r="WO290" s="59"/>
      <c r="WP290" s="59"/>
      <c r="WQ290" s="59"/>
      <c r="WR290" s="59"/>
      <c r="WS290" s="59"/>
      <c r="WT290" s="59"/>
      <c r="WU290" s="59"/>
      <c r="WV290" s="59"/>
      <c r="WW290" s="59"/>
      <c r="WX290" s="59"/>
      <c r="WY290" s="59"/>
      <c r="WZ290" s="59"/>
      <c r="XA290" s="59"/>
      <c r="XB290" s="59"/>
      <c r="XC290" s="59"/>
      <c r="XD290" s="59"/>
      <c r="XE290" s="59"/>
      <c r="XF290" s="59"/>
      <c r="XG290" s="59"/>
      <c r="XH290" s="59"/>
      <c r="XI290" s="59"/>
      <c r="XJ290" s="59"/>
      <c r="XK290" s="59"/>
      <c r="XL290" s="59"/>
      <c r="XM290" s="59"/>
      <c r="XN290" s="59"/>
      <c r="XO290" s="59"/>
      <c r="XP290" s="59"/>
      <c r="XQ290" s="59"/>
      <c r="XR290" s="59"/>
      <c r="XS290" s="59"/>
      <c r="XT290" s="59"/>
      <c r="XU290" s="59"/>
      <c r="XV290" s="59"/>
      <c r="XW290" s="59"/>
      <c r="XX290" s="59"/>
      <c r="XY290" s="59"/>
      <c r="XZ290" s="59"/>
      <c r="YA290" s="59"/>
      <c r="YB290" s="59"/>
      <c r="YC290" s="59"/>
      <c r="YD290" s="59"/>
      <c r="YE290" s="59"/>
      <c r="YF290" s="59"/>
      <c r="YG290" s="59"/>
      <c r="YH290" s="59"/>
      <c r="YI290" s="59"/>
      <c r="YJ290" s="59"/>
      <c r="YK290" s="59"/>
      <c r="YL290" s="59"/>
      <c r="YM290" s="59"/>
      <c r="YN290" s="59"/>
      <c r="YO290" s="59"/>
      <c r="YP290" s="59"/>
      <c r="YQ290" s="59"/>
      <c r="YR290" s="59"/>
      <c r="YS290" s="59"/>
      <c r="YT290" s="59"/>
      <c r="YU290" s="59"/>
      <c r="YV290" s="59"/>
      <c r="YW290" s="59"/>
      <c r="YX290" s="59"/>
      <c r="YY290" s="59"/>
      <c r="YZ290" s="59"/>
      <c r="ZA290" s="59"/>
      <c r="ZB290" s="59"/>
      <c r="ZC290" s="59"/>
      <c r="ZD290" s="59"/>
      <c r="ZE290" s="59"/>
      <c r="ZF290" s="59"/>
      <c r="ZG290" s="59"/>
      <c r="ZH290" s="59"/>
      <c r="ZI290" s="59"/>
      <c r="ZJ290" s="59"/>
      <c r="ZK290" s="59"/>
      <c r="ZL290" s="59"/>
      <c r="ZM290" s="59"/>
      <c r="ZN290" s="59"/>
      <c r="ZO290" s="59"/>
      <c r="ZP290" s="59"/>
      <c r="ZQ290" s="59"/>
      <c r="ZR290" s="59"/>
      <c r="ZS290" s="59"/>
      <c r="ZT290" s="59"/>
      <c r="ZU290" s="59"/>
      <c r="ZV290" s="59"/>
      <c r="ZW290" s="59"/>
      <c r="ZX290" s="59"/>
      <c r="ZY290" s="59"/>
      <c r="ZZ290" s="59"/>
      <c r="AAA290" s="59"/>
      <c r="AAB290" s="59"/>
      <c r="AAC290" s="59"/>
      <c r="AAD290" s="59"/>
      <c r="AAE290" s="59"/>
      <c r="AAF290" s="59"/>
      <c r="AAG290" s="59"/>
      <c r="AAH290" s="59"/>
      <c r="AAI290" s="59"/>
      <c r="AAJ290" s="59"/>
      <c r="AAK290" s="59"/>
      <c r="AAL290" s="59"/>
      <c r="AAM290" s="59"/>
      <c r="AAN290" s="59"/>
      <c r="AAO290" s="59"/>
      <c r="AAP290" s="59"/>
      <c r="AAQ290" s="59"/>
      <c r="AAR290" s="59"/>
      <c r="AAS290" s="59"/>
      <c r="AAT290" s="59"/>
      <c r="AAU290" s="59"/>
      <c r="AAV290" s="59"/>
      <c r="AAW290" s="59"/>
      <c r="AAX290" s="59"/>
      <c r="AAY290" s="59"/>
      <c r="AAZ290" s="59"/>
      <c r="ABA290" s="59"/>
      <c r="ABB290" s="59"/>
      <c r="ABC290" s="59"/>
      <c r="ABD290" s="59"/>
      <c r="ABE290" s="59"/>
      <c r="ABF290" s="59"/>
      <c r="ABG290" s="59"/>
      <c r="ABH290" s="59"/>
      <c r="ABI290" s="59"/>
      <c r="ABJ290" s="59"/>
      <c r="ABK290" s="59"/>
      <c r="ABL290" s="59"/>
      <c r="ABM290" s="59"/>
      <c r="ABN290" s="59"/>
      <c r="ABO290" s="59"/>
      <c r="ABP290" s="59"/>
      <c r="ABQ290" s="59"/>
      <c r="ABR290" s="59"/>
      <c r="ABS290" s="59"/>
      <c r="ABT290" s="59"/>
      <c r="ABU290" s="59"/>
      <c r="ABV290" s="59"/>
      <c r="ABW290" s="59"/>
      <c r="ABX290" s="59"/>
      <c r="ABY290" s="59"/>
      <c r="ABZ290" s="59"/>
      <c r="ACA290" s="59"/>
      <c r="ACB290" s="59"/>
      <c r="ACC290" s="59"/>
      <c r="ACD290" s="59"/>
      <c r="ACE290" s="59"/>
      <c r="ACF290" s="59"/>
      <c r="ACG290" s="59"/>
      <c r="ACH290" s="59"/>
      <c r="ACI290" s="59"/>
      <c r="ACJ290" s="59"/>
      <c r="ACK290" s="59"/>
      <c r="ACL290" s="59"/>
      <c r="ACM290" s="59"/>
      <c r="ACN290" s="59"/>
      <c r="ACO290" s="59"/>
      <c r="ACP290" s="59"/>
      <c r="ACQ290" s="59"/>
      <c r="ACR290" s="59"/>
      <c r="ACS290" s="59"/>
      <c r="ACT290" s="59"/>
      <c r="ACU290" s="59"/>
      <c r="ACV290" s="59"/>
      <c r="ACW290" s="59"/>
      <c r="ACX290" s="59"/>
      <c r="ACY290" s="59"/>
      <c r="ACZ290" s="59"/>
      <c r="ADA290" s="59"/>
      <c r="ADB290" s="59"/>
      <c r="ADC290" s="59"/>
      <c r="ADD290" s="59"/>
      <c r="ADE290" s="59"/>
      <c r="ADF290" s="59"/>
      <c r="ADG290" s="59"/>
      <c r="ADH290" s="59"/>
      <c r="ADI290" s="59"/>
      <c r="ADJ290" s="59"/>
      <c r="ADK290" s="59"/>
      <c r="ADL290" s="59"/>
      <c r="ADM290" s="59"/>
      <c r="ADN290" s="59"/>
      <c r="ADO290" s="59"/>
      <c r="ADP290" s="59"/>
      <c r="ADQ290" s="59"/>
      <c r="ADR290" s="59"/>
      <c r="ADS290" s="59"/>
      <c r="ADT290" s="59"/>
      <c r="ADU290" s="59"/>
      <c r="ADV290" s="59"/>
      <c r="ADW290" s="59"/>
      <c r="ADX290" s="59"/>
      <c r="ADY290" s="59"/>
      <c r="ADZ290" s="59"/>
      <c r="AEA290" s="59"/>
      <c r="AEB290" s="59"/>
      <c r="AEC290" s="59"/>
      <c r="AED290" s="59"/>
      <c r="AEE290" s="59"/>
      <c r="AEF290" s="59"/>
      <c r="AEG290" s="59"/>
      <c r="AEH290" s="59"/>
      <c r="AEI290" s="59"/>
      <c r="AEJ290" s="59"/>
      <c r="AEK290" s="59"/>
      <c r="AEL290" s="59"/>
      <c r="AEM290" s="59"/>
      <c r="AEN290" s="59"/>
      <c r="AEO290" s="59"/>
      <c r="AEP290" s="59"/>
      <c r="AEQ290" s="59"/>
      <c r="AER290" s="59"/>
      <c r="AES290" s="59"/>
      <c r="AET290" s="59"/>
      <c r="AEU290" s="59"/>
      <c r="AEV290" s="59"/>
      <c r="AEW290" s="59"/>
      <c r="AEX290" s="59"/>
      <c r="AEY290" s="59"/>
      <c r="AEZ290" s="59"/>
      <c r="AFA290" s="59"/>
      <c r="AFB290" s="59"/>
      <c r="AFC290" s="59"/>
      <c r="AFD290" s="59"/>
      <c r="AFE290" s="59"/>
      <c r="AFF290" s="59"/>
      <c r="AFG290" s="59"/>
      <c r="AFH290" s="59"/>
      <c r="AFI290" s="59"/>
      <c r="AFJ290" s="59"/>
      <c r="AFK290" s="59"/>
      <c r="AFL290" s="59"/>
      <c r="AFM290" s="59"/>
      <c r="AFN290" s="59"/>
      <c r="AFO290" s="59"/>
      <c r="AFP290" s="59"/>
      <c r="AFQ290" s="59"/>
      <c r="AFR290" s="59"/>
      <c r="AFS290" s="59"/>
      <c r="AFT290" s="59"/>
      <c r="AFU290" s="59"/>
      <c r="AFV290" s="59"/>
      <c r="AFW290" s="59"/>
      <c r="AFX290" s="59"/>
      <c r="AFY290" s="59"/>
      <c r="AFZ290" s="59"/>
      <c r="AGA290" s="59"/>
      <c r="AGB290" s="59"/>
      <c r="AGC290" s="59"/>
      <c r="AGD290" s="59"/>
      <c r="AGE290" s="59"/>
      <c r="AGF290" s="59"/>
      <c r="AGG290" s="59"/>
      <c r="AGH290" s="59"/>
      <c r="AGI290" s="59"/>
      <c r="AGJ290" s="59"/>
      <c r="AGK290" s="59"/>
      <c r="AGL290" s="59"/>
      <c r="AGM290" s="59"/>
      <c r="AGN290" s="59"/>
      <c r="AGO290" s="59"/>
      <c r="AGP290" s="59"/>
      <c r="AGQ290" s="59"/>
      <c r="AGR290" s="59"/>
      <c r="AGS290" s="59"/>
      <c r="AGT290" s="59"/>
      <c r="AGU290" s="59"/>
      <c r="AGV290" s="59"/>
      <c r="AGW290" s="59"/>
      <c r="AGX290" s="59"/>
      <c r="AGY290" s="59"/>
      <c r="AGZ290" s="59"/>
      <c r="AHA290" s="59"/>
      <c r="AHB290" s="59"/>
      <c r="AHC290" s="59"/>
      <c r="AHD290" s="59"/>
      <c r="AHE290" s="59"/>
      <c r="AHF290" s="59"/>
      <c r="AHG290" s="59"/>
      <c r="AHH290" s="59"/>
      <c r="AHI290" s="59"/>
      <c r="AHJ290" s="59"/>
      <c r="AHK290" s="59"/>
      <c r="AHL290" s="59"/>
      <c r="AHM290" s="59"/>
      <c r="AHN290" s="59"/>
      <c r="AHO290" s="59"/>
      <c r="AHP290" s="59"/>
      <c r="AHQ290" s="59"/>
      <c r="AHR290" s="59"/>
      <c r="AHS290" s="59"/>
      <c r="AHT290" s="59"/>
      <c r="AHU290" s="59"/>
      <c r="AHV290" s="59"/>
      <c r="AHW290" s="59"/>
      <c r="AHX290" s="59"/>
      <c r="AHY290" s="59"/>
      <c r="AHZ290" s="59"/>
      <c r="AIA290" s="59"/>
      <c r="AIB290" s="59"/>
      <c r="AIC290" s="59"/>
      <c r="AID290" s="59"/>
      <c r="AIE290" s="59"/>
      <c r="AIF290" s="59"/>
      <c r="AIG290" s="59"/>
      <c r="AIH290" s="59"/>
      <c r="AII290" s="59"/>
      <c r="AIJ290" s="59"/>
      <c r="AIK290" s="59"/>
      <c r="AIL290" s="59"/>
      <c r="AIM290" s="59"/>
      <c r="AIN290" s="59"/>
      <c r="AIO290" s="59"/>
      <c r="AIP290" s="59"/>
      <c r="AIQ290" s="59"/>
      <c r="AIR290" s="59"/>
      <c r="AIS290" s="59"/>
      <c r="AIT290" s="59"/>
      <c r="AIU290" s="59"/>
      <c r="AIV290" s="59"/>
      <c r="AIW290" s="59"/>
      <c r="AIX290" s="59"/>
      <c r="AIY290" s="59"/>
      <c r="AIZ290" s="59"/>
      <c r="AJA290" s="59"/>
      <c r="AJB290" s="59"/>
      <c r="AJC290" s="59"/>
      <c r="AJD290" s="59"/>
      <c r="AJE290" s="59"/>
      <c r="AJF290" s="59"/>
      <c r="AJG290" s="59"/>
      <c r="AJH290" s="59"/>
      <c r="AJI290" s="59"/>
      <c r="AJJ290" s="59"/>
      <c r="AJK290" s="59"/>
      <c r="AJL290" s="59"/>
      <c r="AJM290" s="59"/>
      <c r="AJN290" s="59"/>
      <c r="AJO290" s="59"/>
      <c r="AJP290" s="59"/>
      <c r="AJQ290" s="59"/>
      <c r="AJR290" s="59"/>
      <c r="AJS290" s="59"/>
      <c r="AJT290" s="59"/>
      <c r="AJU290" s="59"/>
      <c r="AJV290" s="59"/>
      <c r="AJW290" s="59"/>
      <c r="AJX290" s="59"/>
      <c r="AJY290" s="59"/>
      <c r="AJZ290" s="59"/>
      <c r="AKA290" s="59"/>
      <c r="AKB290" s="59"/>
      <c r="AKC290" s="59"/>
      <c r="AKD290" s="59"/>
      <c r="AKE290" s="59"/>
      <c r="AKF290" s="59"/>
      <c r="AKG290" s="59"/>
      <c r="AKH290" s="59"/>
      <c r="AKI290" s="59"/>
      <c r="AKJ290" s="59"/>
      <c r="AKK290" s="59"/>
      <c r="AKL290" s="59"/>
      <c r="AKM290" s="59"/>
      <c r="AKN290" s="59"/>
      <c r="AKO290" s="59"/>
      <c r="AKP290" s="59"/>
      <c r="AKQ290" s="59"/>
      <c r="AKR290" s="59"/>
      <c r="AKS290" s="59"/>
      <c r="AKT290" s="59"/>
      <c r="AKU290" s="59"/>
      <c r="AKV290" s="59"/>
      <c r="AKW290" s="59"/>
      <c r="AKX290" s="59"/>
      <c r="AKY290" s="59"/>
      <c r="AKZ290" s="59"/>
      <c r="ALA290" s="59"/>
      <c r="ALB290" s="59"/>
      <c r="ALC290" s="59"/>
      <c r="ALD290" s="59"/>
      <c r="ALE290" s="59"/>
      <c r="ALF290" s="59"/>
      <c r="ALG290" s="59"/>
      <c r="ALH290" s="59"/>
      <c r="ALI290" s="59"/>
      <c r="ALJ290" s="59"/>
      <c r="ALK290" s="59"/>
      <c r="ALL290" s="59"/>
      <c r="ALM290" s="59"/>
      <c r="ALN290" s="59"/>
      <c r="ALO290" s="59"/>
      <c r="ALP290" s="59"/>
      <c r="ALQ290" s="59"/>
      <c r="ALR290" s="59"/>
      <c r="ALS290" s="59"/>
      <c r="ALT290" s="59"/>
      <c r="ALU290" s="59"/>
      <c r="ALV290" s="59"/>
      <c r="ALW290" s="59"/>
      <c r="ALX290" s="59"/>
      <c r="ALY290" s="59"/>
      <c r="ALZ290" s="59"/>
      <c r="AMA290" s="59"/>
      <c r="AMB290" s="59"/>
      <c r="AMC290" s="59"/>
      <c r="AMD290" s="59"/>
      <c r="AME290" s="59"/>
      <c r="AMF290" s="59"/>
      <c r="AMG290" s="59"/>
      <c r="AMH290" s="59"/>
      <c r="AMI290" s="59"/>
      <c r="AMJ290" s="59"/>
      <c r="AMK290" s="59"/>
      <c r="AML290" s="59"/>
      <c r="AMM290" s="59"/>
      <c r="AMN290" s="59"/>
      <c r="AMO290" s="59"/>
      <c r="AMP290" s="59"/>
      <c r="AMQ290" s="59"/>
      <c r="AMR290" s="59"/>
      <c r="AMS290" s="59"/>
      <c r="AMT290" s="59"/>
      <c r="AMU290" s="59"/>
      <c r="AMV290" s="59"/>
      <c r="AMW290" s="59"/>
      <c r="AMX290" s="59"/>
      <c r="AMY290" s="59"/>
      <c r="AMZ290" s="59"/>
      <c r="ANA290" s="59"/>
      <c r="ANB290" s="59"/>
      <c r="ANC290" s="59"/>
      <c r="AND290" s="59"/>
      <c r="ANE290" s="59"/>
      <c r="ANF290" s="59"/>
      <c r="ANG290" s="59"/>
      <c r="ANH290" s="59"/>
      <c r="ANI290" s="59"/>
      <c r="ANJ290" s="59"/>
      <c r="ANK290" s="59"/>
      <c r="ANL290" s="59"/>
      <c r="ANM290" s="59"/>
      <c r="ANN290" s="59"/>
      <c r="ANO290" s="59"/>
      <c r="ANP290" s="59"/>
      <c r="ANQ290" s="59"/>
      <c r="ANR290" s="59"/>
      <c r="ANS290" s="59"/>
      <c r="ANT290" s="59"/>
      <c r="ANU290" s="59"/>
      <c r="ANV290" s="59"/>
      <c r="ANW290" s="59"/>
      <c r="ANX290" s="59"/>
      <c r="ANY290" s="59"/>
      <c r="ANZ290" s="59"/>
      <c r="AOA290" s="59"/>
      <c r="AOB290" s="59"/>
      <c r="AOC290" s="59"/>
      <c r="AOD290" s="59"/>
      <c r="AOE290" s="59"/>
      <c r="AOF290" s="59"/>
      <c r="AOG290" s="59"/>
      <c r="AOH290" s="59"/>
      <c r="AOI290" s="59"/>
      <c r="AOJ290" s="59"/>
      <c r="AOK290" s="59"/>
      <c r="AOL290" s="59"/>
      <c r="AOM290" s="59"/>
      <c r="AON290" s="59"/>
      <c r="AOO290" s="59"/>
      <c r="AOP290" s="59"/>
      <c r="AOQ290" s="59"/>
      <c r="AOR290" s="59"/>
      <c r="AOS290" s="59"/>
      <c r="AOT290" s="59"/>
      <c r="AOU290" s="59"/>
      <c r="AOV290" s="59"/>
      <c r="AOW290" s="59"/>
      <c r="AOX290" s="59"/>
      <c r="AOY290" s="59"/>
      <c r="AOZ290" s="59"/>
      <c r="APA290" s="59"/>
      <c r="APB290" s="59"/>
      <c r="APC290" s="59"/>
      <c r="APD290" s="59"/>
      <c r="APE290" s="59"/>
      <c r="APF290" s="59"/>
      <c r="APG290" s="59"/>
      <c r="APH290" s="59"/>
      <c r="API290" s="59"/>
      <c r="APJ290" s="59"/>
      <c r="APK290" s="59"/>
      <c r="APL290" s="59"/>
      <c r="APM290" s="59"/>
      <c r="APN290" s="59"/>
      <c r="APO290" s="59"/>
      <c r="APP290" s="59"/>
      <c r="APQ290" s="59"/>
      <c r="APR290" s="59"/>
      <c r="APS290" s="59"/>
      <c r="APT290" s="59"/>
      <c r="APU290" s="59"/>
      <c r="APV290" s="59"/>
      <c r="APW290" s="59"/>
      <c r="APX290" s="59"/>
      <c r="APY290" s="59"/>
      <c r="APZ290" s="59"/>
      <c r="AQA290" s="59"/>
      <c r="AQB290" s="59"/>
      <c r="AQC290" s="59"/>
      <c r="AQD290" s="59"/>
      <c r="AQE290" s="59"/>
      <c r="AQF290" s="59"/>
      <c r="AQG290" s="59"/>
      <c r="AQH290" s="59"/>
      <c r="AQI290" s="59"/>
      <c r="AQJ290" s="59"/>
      <c r="AQK290" s="59"/>
      <c r="AQL290" s="59"/>
      <c r="AQM290" s="59"/>
      <c r="AQN290" s="59"/>
      <c r="AQO290" s="59"/>
      <c r="AQP290" s="59"/>
      <c r="AQQ290" s="59"/>
      <c r="AQR290" s="59"/>
      <c r="AQS290" s="59"/>
      <c r="AQT290" s="59"/>
      <c r="AQU290" s="59"/>
      <c r="AQV290" s="59"/>
      <c r="AQW290" s="59"/>
      <c r="AQX290" s="59"/>
      <c r="AQY290" s="59"/>
      <c r="AQZ290" s="59"/>
      <c r="ARA290" s="59"/>
      <c r="ARB290" s="59"/>
      <c r="ARC290" s="59"/>
      <c r="ARD290" s="59"/>
      <c r="ARE290" s="59"/>
      <c r="ARF290" s="59"/>
      <c r="ARG290" s="59"/>
      <c r="ARH290" s="59"/>
      <c r="ARI290" s="59"/>
      <c r="ARJ290" s="59"/>
      <c r="ARK290" s="59"/>
      <c r="ARL290" s="59"/>
      <c r="ARM290" s="59"/>
      <c r="ARN290" s="59"/>
      <c r="ARO290" s="59"/>
      <c r="ARP290" s="59"/>
      <c r="ARQ290" s="59"/>
      <c r="ARR290" s="59"/>
      <c r="ARS290" s="59"/>
      <c r="ART290" s="59"/>
      <c r="ARU290" s="59"/>
      <c r="ARV290" s="59"/>
      <c r="ARW290" s="59"/>
      <c r="ARX290" s="59"/>
      <c r="ARY290" s="59"/>
      <c r="ARZ290" s="59"/>
      <c r="ASA290" s="59"/>
      <c r="ASB290" s="59"/>
      <c r="ASC290" s="59"/>
      <c r="ASD290" s="59"/>
      <c r="ASE290" s="59"/>
      <c r="ASF290" s="59"/>
      <c r="ASG290" s="59"/>
      <c r="ASH290" s="59"/>
      <c r="ASI290" s="59"/>
      <c r="ASJ290" s="59"/>
      <c r="ASK290" s="59"/>
      <c r="ASL290" s="59"/>
      <c r="ASM290" s="59"/>
      <c r="ASN290" s="59"/>
      <c r="ASO290" s="59"/>
      <c r="ASP290" s="59"/>
      <c r="ASQ290" s="59"/>
      <c r="ASR290" s="59"/>
      <c r="ASS290" s="59"/>
      <c r="AST290" s="59"/>
      <c r="ASU290" s="59"/>
      <c r="ASV290" s="59"/>
      <c r="ASW290" s="59"/>
      <c r="ASX290" s="59"/>
      <c r="ASY290" s="59"/>
      <c r="ASZ290" s="59"/>
      <c r="ATA290" s="59"/>
      <c r="ATB290" s="59"/>
      <c r="ATC290" s="59"/>
      <c r="ATD290" s="59"/>
      <c r="ATE290" s="59"/>
      <c r="ATF290" s="59"/>
      <c r="ATG290" s="59"/>
      <c r="ATH290" s="59"/>
      <c r="ATI290" s="59"/>
      <c r="ATJ290" s="59"/>
      <c r="ATK290" s="59"/>
      <c r="ATL290" s="59"/>
      <c r="ATM290" s="59"/>
      <c r="ATN290" s="59"/>
      <c r="ATO290" s="59"/>
      <c r="ATP290" s="59"/>
      <c r="ATQ290" s="59"/>
      <c r="ATR290" s="59"/>
      <c r="ATS290" s="59"/>
      <c r="ATT290" s="59"/>
      <c r="ATU290" s="59"/>
      <c r="ATV290" s="59"/>
      <c r="ATW290" s="59"/>
      <c r="ATX290" s="59"/>
      <c r="ATY290" s="59"/>
      <c r="ATZ290" s="59"/>
      <c r="AUA290" s="59"/>
      <c r="AUB290" s="59"/>
      <c r="AUC290" s="59"/>
      <c r="AUD290" s="59"/>
      <c r="AUE290" s="59"/>
      <c r="AUF290" s="59"/>
      <c r="AUG290" s="59"/>
      <c r="AUH290" s="59"/>
      <c r="AUI290" s="59"/>
      <c r="AUJ290" s="59"/>
      <c r="AUK290" s="59"/>
      <c r="AUL290" s="59"/>
      <c r="AUM290" s="59"/>
      <c r="AUN290" s="59"/>
      <c r="AUO290" s="59"/>
      <c r="AUP290" s="59"/>
      <c r="AUQ290" s="59"/>
      <c r="AUR290" s="59"/>
      <c r="AUS290" s="59"/>
      <c r="AUT290" s="59"/>
      <c r="AUU290" s="59"/>
      <c r="AUV290" s="59"/>
      <c r="AUW290" s="59"/>
      <c r="AUX290" s="59"/>
      <c r="AUY290" s="59"/>
      <c r="AUZ290" s="59"/>
      <c r="AVA290" s="59"/>
      <c r="AVB290" s="59"/>
      <c r="AVC290" s="59"/>
      <c r="AVD290" s="59"/>
      <c r="AVE290" s="59"/>
      <c r="AVF290" s="59"/>
      <c r="AVG290" s="59"/>
      <c r="AVH290" s="59"/>
      <c r="AVI290" s="59"/>
      <c r="AVJ290" s="59"/>
      <c r="AVK290" s="59"/>
      <c r="AVL290" s="59"/>
      <c r="AVM290" s="59"/>
      <c r="AVN290" s="59"/>
      <c r="AVO290" s="59"/>
      <c r="AVP290" s="59"/>
      <c r="AVQ290" s="59"/>
      <c r="AVR290" s="59"/>
      <c r="AVS290" s="59"/>
      <c r="AVT290" s="59"/>
      <c r="AVU290" s="59"/>
      <c r="AVV290" s="59"/>
      <c r="AVW290" s="59"/>
      <c r="AVX290" s="59"/>
      <c r="AVY290" s="59"/>
      <c r="AVZ290" s="59"/>
      <c r="AWA290" s="59"/>
      <c r="AWB290" s="59"/>
      <c r="AWC290" s="59"/>
      <c r="AWD290" s="59"/>
      <c r="AWE290" s="59"/>
      <c r="AWF290" s="59"/>
      <c r="AWG290" s="59"/>
      <c r="AWH290" s="59"/>
      <c r="AWI290" s="59"/>
      <c r="AWJ290" s="59"/>
      <c r="AWK290" s="59"/>
      <c r="AWL290" s="59"/>
      <c r="AWM290" s="59"/>
      <c r="AWN290" s="59"/>
      <c r="AWO290" s="59"/>
      <c r="AWP290" s="59"/>
      <c r="AWQ290" s="59"/>
      <c r="AWR290" s="59"/>
      <c r="AWS290" s="59"/>
      <c r="AWT290" s="59"/>
      <c r="AWU290" s="59"/>
      <c r="AWV290" s="59"/>
      <c r="AWW290" s="59"/>
      <c r="AWX290" s="59"/>
      <c r="AWY290" s="59"/>
      <c r="AWZ290" s="59"/>
      <c r="AXA290" s="59"/>
      <c r="AXB290" s="59"/>
      <c r="AXC290" s="59"/>
      <c r="AXD290" s="59"/>
      <c r="AXE290" s="59"/>
      <c r="AXF290" s="59"/>
      <c r="AXG290" s="59"/>
      <c r="AXH290" s="59"/>
      <c r="AXI290" s="59"/>
      <c r="AXJ290" s="59"/>
      <c r="AXK290" s="59"/>
      <c r="AXL290" s="59"/>
      <c r="AXM290" s="59"/>
      <c r="AXN290" s="59"/>
      <c r="AXO290" s="59"/>
      <c r="AXP290" s="59"/>
      <c r="AXQ290" s="59"/>
      <c r="AXR290" s="59"/>
      <c r="AXS290" s="59"/>
      <c r="AXT290" s="59"/>
      <c r="AXU290" s="59"/>
      <c r="AXV290" s="59"/>
      <c r="AXW290" s="59"/>
      <c r="AXX290" s="59"/>
      <c r="AXY290" s="59"/>
      <c r="AXZ290" s="59"/>
      <c r="AYA290" s="59"/>
      <c r="AYB290" s="59"/>
      <c r="AYC290" s="59"/>
      <c r="AYD290" s="59"/>
      <c r="AYE290" s="59"/>
      <c r="AYF290" s="59"/>
      <c r="AYG290" s="59"/>
      <c r="AYH290" s="59"/>
      <c r="AYI290" s="59"/>
      <c r="AYJ290" s="59"/>
      <c r="AYK290" s="59"/>
      <c r="AYL290" s="59"/>
      <c r="AYM290" s="59"/>
      <c r="AYN290" s="59"/>
      <c r="AYO290" s="59"/>
      <c r="AYP290" s="59"/>
      <c r="AYQ290" s="59"/>
      <c r="AYR290" s="59"/>
      <c r="AYS290" s="59"/>
      <c r="AYT290" s="59"/>
      <c r="AYU290" s="59"/>
      <c r="AYV290" s="59"/>
      <c r="AYW290" s="59"/>
      <c r="AYX290" s="59"/>
      <c r="AYY290" s="59"/>
      <c r="AYZ290" s="59"/>
      <c r="AZA290" s="59"/>
      <c r="AZB290" s="59"/>
      <c r="AZC290" s="59"/>
      <c r="AZD290" s="59"/>
      <c r="AZE290" s="59"/>
      <c r="AZF290" s="59"/>
      <c r="AZG290" s="59"/>
      <c r="AZH290" s="59"/>
      <c r="AZI290" s="59"/>
      <c r="AZJ290" s="59"/>
      <c r="AZK290" s="59"/>
      <c r="AZL290" s="59"/>
      <c r="AZM290" s="59"/>
      <c r="AZN290" s="59"/>
      <c r="AZO290" s="59"/>
      <c r="AZP290" s="59"/>
      <c r="AZQ290" s="59"/>
      <c r="AZR290" s="59"/>
      <c r="AZS290" s="59"/>
      <c r="AZT290" s="59"/>
      <c r="AZU290" s="59"/>
      <c r="AZV290" s="59"/>
      <c r="AZW290" s="59"/>
      <c r="AZX290" s="59"/>
      <c r="AZY290" s="59"/>
      <c r="AZZ290" s="59"/>
      <c r="BAA290" s="59"/>
      <c r="BAB290" s="59"/>
      <c r="BAC290" s="59"/>
      <c r="BAD290" s="59"/>
      <c r="BAE290" s="59"/>
      <c r="BAF290" s="59"/>
      <c r="BAG290" s="59"/>
      <c r="BAH290" s="59"/>
      <c r="BAI290" s="59"/>
      <c r="BAJ290" s="59"/>
      <c r="BAK290" s="59"/>
      <c r="BAL290" s="59"/>
      <c r="BAM290" s="59"/>
      <c r="BAN290" s="59"/>
      <c r="BAO290" s="59"/>
      <c r="BAP290" s="59"/>
      <c r="BAQ290" s="59"/>
      <c r="BAR290" s="59"/>
      <c r="BAS290" s="59"/>
      <c r="BAT290" s="59"/>
      <c r="BAU290" s="59"/>
      <c r="BAV290" s="59"/>
      <c r="BAW290" s="59"/>
      <c r="BAX290" s="59"/>
      <c r="BAY290" s="59"/>
      <c r="BAZ290" s="59"/>
      <c r="BBA290" s="59"/>
      <c r="BBB290" s="59"/>
      <c r="BBC290" s="59"/>
      <c r="BBD290" s="59"/>
      <c r="BBE290" s="59"/>
      <c r="BBF290" s="59"/>
      <c r="BBG290" s="59"/>
      <c r="BBH290" s="59"/>
      <c r="BBI290" s="59"/>
      <c r="BBJ290" s="59"/>
      <c r="BBK290" s="59"/>
      <c r="BBL290" s="59"/>
      <c r="BBM290" s="59"/>
      <c r="BBN290" s="59"/>
      <c r="BBO290" s="59"/>
      <c r="BBP290" s="59"/>
      <c r="BBQ290" s="59"/>
      <c r="BBR290" s="59"/>
      <c r="BBS290" s="59"/>
      <c r="BBT290" s="59"/>
      <c r="BBU290" s="59"/>
      <c r="BBV290" s="59"/>
      <c r="BBW290" s="59"/>
      <c r="BBX290" s="59"/>
      <c r="BBY290" s="59"/>
      <c r="BBZ290" s="59"/>
      <c r="BCA290" s="59"/>
      <c r="BCB290" s="59"/>
      <c r="BCC290" s="59"/>
      <c r="BCD290" s="59"/>
      <c r="BCE290" s="59"/>
      <c r="BCF290" s="59"/>
      <c r="BCG290" s="59"/>
      <c r="BCH290" s="59"/>
      <c r="BCI290" s="59"/>
      <c r="BCJ290" s="59"/>
      <c r="BCK290" s="59"/>
      <c r="BCL290" s="59"/>
      <c r="BCM290" s="59"/>
      <c r="BCN290" s="59"/>
      <c r="BCO290" s="59"/>
      <c r="BCP290" s="59"/>
      <c r="BCQ290" s="59"/>
      <c r="BCR290" s="59"/>
      <c r="BCS290" s="59"/>
      <c r="BCT290" s="59"/>
      <c r="BCU290" s="59"/>
      <c r="BCV290" s="59"/>
      <c r="BCW290" s="59"/>
      <c r="BCX290" s="59"/>
      <c r="BCY290" s="59"/>
      <c r="BCZ290" s="59"/>
      <c r="BDA290" s="59"/>
      <c r="BDB290" s="59"/>
      <c r="BDC290" s="59"/>
      <c r="BDD290" s="59"/>
      <c r="BDE290" s="59"/>
      <c r="BDF290" s="59"/>
      <c r="BDG290" s="59"/>
      <c r="BDH290" s="59"/>
      <c r="BDI290" s="59"/>
      <c r="BDJ290" s="59"/>
      <c r="BDK290" s="59"/>
      <c r="BDL290" s="59"/>
      <c r="BDM290" s="59"/>
      <c r="BDN290" s="59"/>
      <c r="BDO290" s="59"/>
      <c r="BDP290" s="59"/>
      <c r="BDQ290" s="59"/>
      <c r="BDR290" s="59"/>
      <c r="BDS290" s="59"/>
      <c r="BDT290" s="59"/>
      <c r="BDU290" s="59"/>
      <c r="BDV290" s="59"/>
      <c r="BDW290" s="59"/>
      <c r="BDX290" s="59"/>
      <c r="BDY290" s="59"/>
      <c r="BDZ290" s="59"/>
      <c r="BEA290" s="59"/>
      <c r="BEB290" s="59"/>
      <c r="BEC290" s="59"/>
      <c r="BED290" s="59"/>
      <c r="BEE290" s="59"/>
      <c r="BEF290" s="59"/>
      <c r="BEG290" s="59"/>
      <c r="BEH290" s="59"/>
      <c r="BEI290" s="59"/>
      <c r="BEJ290" s="59"/>
      <c r="BEK290" s="59"/>
      <c r="BEL290" s="59"/>
      <c r="BEM290" s="59"/>
      <c r="BEN290" s="59"/>
      <c r="BEO290" s="59"/>
      <c r="BEP290" s="59"/>
      <c r="BEQ290" s="59"/>
      <c r="BER290" s="59"/>
      <c r="BES290" s="59"/>
      <c r="BET290" s="59"/>
      <c r="BEU290" s="59"/>
      <c r="BEV290" s="59"/>
      <c r="BEW290" s="59"/>
      <c r="BEX290" s="59"/>
      <c r="BEY290" s="59"/>
      <c r="BEZ290" s="59"/>
      <c r="BFA290" s="59"/>
      <c r="BFB290" s="59"/>
      <c r="BFC290" s="59"/>
      <c r="BFD290" s="59"/>
      <c r="BFE290" s="59"/>
      <c r="BFF290" s="59"/>
      <c r="BFG290" s="59"/>
      <c r="BFH290" s="59"/>
      <c r="BFI290" s="59"/>
      <c r="BFJ290" s="59"/>
      <c r="BFK290" s="59"/>
      <c r="BFL290" s="59"/>
      <c r="BFM290" s="59"/>
      <c r="BFN290" s="59"/>
      <c r="BFO290" s="59"/>
      <c r="BFP290" s="59"/>
      <c r="BFQ290" s="59"/>
      <c r="BFR290" s="59"/>
      <c r="BFS290" s="59"/>
      <c r="BFT290" s="59"/>
      <c r="BFU290" s="59"/>
      <c r="BFV290" s="59"/>
      <c r="BFW290" s="59"/>
      <c r="BFX290" s="59"/>
      <c r="BFY290" s="59"/>
      <c r="BFZ290" s="59"/>
      <c r="BGA290" s="59"/>
      <c r="BGB290" s="59"/>
      <c r="BGC290" s="59"/>
      <c r="BGD290" s="59"/>
      <c r="BGE290" s="59"/>
      <c r="BGF290" s="59"/>
      <c r="BGG290" s="59"/>
      <c r="BGH290" s="59"/>
      <c r="BGI290" s="59"/>
      <c r="BGJ290" s="59"/>
      <c r="BGK290" s="59"/>
      <c r="BGL290" s="59"/>
      <c r="BGM290" s="59"/>
      <c r="BGN290" s="59"/>
      <c r="BGO290" s="59"/>
      <c r="BGP290" s="59"/>
      <c r="BGQ290" s="59"/>
      <c r="BGR290" s="59"/>
      <c r="BGS290" s="59"/>
      <c r="BGT290" s="59"/>
      <c r="BGU290" s="59"/>
      <c r="BGV290" s="59"/>
      <c r="BGW290" s="59"/>
      <c r="BGX290" s="59"/>
      <c r="BGY290" s="59"/>
      <c r="BGZ290" s="59"/>
      <c r="BHA290" s="59"/>
      <c r="BHB290" s="59"/>
      <c r="BHC290" s="59"/>
      <c r="BHD290" s="59"/>
      <c r="BHE290" s="59"/>
      <c r="BHF290" s="59"/>
      <c r="BHG290" s="59"/>
      <c r="BHH290" s="59"/>
      <c r="BHI290" s="59"/>
      <c r="BHJ290" s="59"/>
      <c r="BHK290" s="59"/>
      <c r="BHL290" s="59"/>
      <c r="BHM290" s="59"/>
      <c r="BHN290" s="59"/>
      <c r="BHO290" s="59"/>
      <c r="BHP290" s="59"/>
      <c r="BHQ290" s="59"/>
      <c r="BHR290" s="59"/>
      <c r="BHS290" s="59"/>
      <c r="BHT290" s="59"/>
      <c r="BHU290" s="59"/>
      <c r="BHV290" s="59"/>
      <c r="BHW290" s="59"/>
      <c r="BHX290" s="59"/>
      <c r="BHY290" s="59"/>
      <c r="BHZ290" s="59"/>
      <c r="BIA290" s="59"/>
      <c r="BIB290" s="59"/>
      <c r="BIC290" s="59"/>
      <c r="BID290" s="59"/>
      <c r="BIE290" s="59"/>
      <c r="BIF290" s="59"/>
      <c r="BIG290" s="59"/>
      <c r="BIH290" s="59"/>
      <c r="BII290" s="59"/>
      <c r="BIJ290" s="59"/>
      <c r="BIK290" s="59"/>
      <c r="BIL290" s="59"/>
      <c r="BIM290" s="59"/>
      <c r="BIN290" s="59"/>
      <c r="BIO290" s="59"/>
      <c r="BIP290" s="59"/>
      <c r="BIQ290" s="59"/>
      <c r="BIR290" s="59"/>
      <c r="BIS290" s="59"/>
      <c r="BIT290" s="59"/>
      <c r="BIU290" s="59"/>
      <c r="BIV290" s="59"/>
      <c r="BIW290" s="59"/>
      <c r="BIX290" s="59"/>
      <c r="BIY290" s="59"/>
      <c r="BIZ290" s="59"/>
      <c r="BJA290" s="59"/>
      <c r="BJB290" s="59"/>
      <c r="BJC290" s="59"/>
      <c r="BJD290" s="59"/>
      <c r="BJE290" s="59"/>
      <c r="BJF290" s="59"/>
      <c r="BJG290" s="59"/>
      <c r="BJH290" s="59"/>
      <c r="BJI290" s="59"/>
      <c r="BJJ290" s="59"/>
      <c r="BJK290" s="59"/>
      <c r="BJL290" s="59"/>
      <c r="BJM290" s="59"/>
      <c r="BJN290" s="59"/>
      <c r="BJO290" s="59"/>
      <c r="BJP290" s="59"/>
      <c r="BJQ290" s="59"/>
      <c r="BJR290" s="59"/>
      <c r="BJS290" s="59"/>
      <c r="BJT290" s="59"/>
      <c r="BJU290" s="59"/>
      <c r="BJV290" s="59"/>
      <c r="BJW290" s="59"/>
      <c r="BJX290" s="59"/>
      <c r="BJY290" s="59"/>
      <c r="BJZ290" s="59"/>
      <c r="BKA290" s="59"/>
      <c r="BKB290" s="59"/>
      <c r="BKC290" s="59"/>
      <c r="BKD290" s="59"/>
      <c r="BKE290" s="59"/>
      <c r="BKF290" s="59"/>
      <c r="BKG290" s="59"/>
      <c r="BKH290" s="59"/>
      <c r="BKI290" s="59"/>
      <c r="BKJ290" s="59"/>
      <c r="BKK290" s="59"/>
      <c r="BKL290" s="59"/>
      <c r="BKM290" s="59"/>
      <c r="BKN290" s="59"/>
      <c r="BKO290" s="59"/>
      <c r="BKP290" s="59"/>
      <c r="BKQ290" s="59"/>
      <c r="BKR290" s="59"/>
      <c r="BKS290" s="59"/>
      <c r="BKT290" s="59"/>
      <c r="BKU290" s="59"/>
      <c r="BKV290" s="59"/>
      <c r="BKW290" s="59"/>
      <c r="BKX290" s="59"/>
      <c r="BKY290" s="59"/>
      <c r="BKZ290" s="59"/>
      <c r="BLA290" s="59"/>
      <c r="BLB290" s="59"/>
      <c r="BLC290" s="59"/>
      <c r="BLD290" s="59"/>
      <c r="BLE290" s="59"/>
      <c r="BLF290" s="59"/>
      <c r="BLG290" s="59"/>
      <c r="BLH290" s="59"/>
      <c r="BLI290" s="59"/>
      <c r="BLJ290" s="59"/>
      <c r="BLK290" s="59"/>
      <c r="BLL290" s="59"/>
      <c r="BLM290" s="59"/>
      <c r="BLN290" s="59"/>
      <c r="BLO290" s="59"/>
      <c r="BLP290" s="59"/>
      <c r="BLQ290" s="59"/>
      <c r="BLR290" s="59"/>
      <c r="BLS290" s="59"/>
      <c r="BLT290" s="59"/>
      <c r="BLU290" s="59"/>
      <c r="BLV290" s="59"/>
      <c r="BLW290" s="59"/>
      <c r="BLX290" s="59"/>
      <c r="BLY290" s="59"/>
      <c r="BLZ290" s="59"/>
      <c r="BMA290" s="59"/>
      <c r="BMB290" s="59"/>
      <c r="BMC290" s="59"/>
      <c r="BMD290" s="59"/>
      <c r="BME290" s="59"/>
      <c r="BMF290" s="59"/>
      <c r="BMG290" s="59"/>
      <c r="BMH290" s="59"/>
      <c r="BMI290" s="59"/>
      <c r="BMJ290" s="59"/>
      <c r="BMK290" s="59"/>
      <c r="BML290" s="59"/>
      <c r="BMM290" s="59"/>
      <c r="BMN290" s="59"/>
      <c r="BMO290" s="59"/>
      <c r="BMP290" s="59"/>
      <c r="BMQ290" s="59"/>
      <c r="BMR290" s="59"/>
      <c r="BMS290" s="59"/>
      <c r="BMT290" s="59"/>
      <c r="BMU290" s="59"/>
      <c r="BMV290" s="59"/>
      <c r="BMW290" s="59"/>
      <c r="BMX290" s="59"/>
      <c r="BMY290" s="59"/>
      <c r="BMZ290" s="59"/>
      <c r="BNA290" s="59"/>
      <c r="BNB290" s="59"/>
      <c r="BNC290" s="59"/>
      <c r="BND290" s="59"/>
      <c r="BNE290" s="59"/>
      <c r="BNF290" s="59"/>
      <c r="BNG290" s="59"/>
      <c r="BNH290" s="59"/>
      <c r="BNI290" s="59"/>
      <c r="BNJ290" s="59"/>
      <c r="BNK290" s="59"/>
      <c r="BNL290" s="59"/>
      <c r="BNM290" s="59"/>
      <c r="BNN290" s="59"/>
      <c r="BNO290" s="59"/>
      <c r="BNP290" s="59"/>
      <c r="BNQ290" s="59"/>
      <c r="BNR290" s="59"/>
      <c r="BNS290" s="59"/>
      <c r="BNT290" s="59"/>
      <c r="BNU290" s="59"/>
      <c r="BNV290" s="59"/>
      <c r="BNW290" s="59"/>
      <c r="BNX290" s="59"/>
      <c r="BNY290" s="59"/>
      <c r="BNZ290" s="59"/>
      <c r="BOA290" s="59"/>
      <c r="BOB290" s="59"/>
      <c r="BOC290" s="59"/>
      <c r="BOD290" s="59"/>
      <c r="BOE290" s="59"/>
      <c r="BOF290" s="59"/>
      <c r="BOG290" s="59"/>
      <c r="BOH290" s="59"/>
      <c r="BOI290" s="59"/>
      <c r="BOJ290" s="59"/>
      <c r="BOK290" s="59"/>
      <c r="BOL290" s="59"/>
      <c r="BOM290" s="59"/>
      <c r="BON290" s="59"/>
      <c r="BOO290" s="59"/>
      <c r="BOP290" s="59"/>
      <c r="BOQ290" s="59"/>
      <c r="BOR290" s="59"/>
      <c r="BOS290" s="59"/>
      <c r="BOT290" s="59"/>
      <c r="BOU290" s="59"/>
      <c r="BOV290" s="59"/>
      <c r="BOW290" s="59"/>
      <c r="BOX290" s="59"/>
      <c r="BOY290" s="59"/>
      <c r="BOZ290" s="59"/>
      <c r="BPA290" s="59"/>
      <c r="BPB290" s="59"/>
      <c r="BPC290" s="59"/>
      <c r="BPD290" s="59"/>
      <c r="BPE290" s="59"/>
      <c r="BPF290" s="59"/>
      <c r="BPG290" s="59"/>
      <c r="BPH290" s="59"/>
      <c r="BPI290" s="59"/>
      <c r="BPJ290" s="59"/>
      <c r="BPK290" s="59"/>
      <c r="BPL290" s="59"/>
      <c r="BPM290" s="59"/>
      <c r="BPN290" s="59"/>
      <c r="BPO290" s="59"/>
      <c r="BPP290" s="59"/>
      <c r="BPQ290" s="59"/>
      <c r="BPR290" s="59"/>
      <c r="BPS290" s="59"/>
      <c r="BPT290" s="59"/>
      <c r="BPU290" s="59"/>
      <c r="BPV290" s="59"/>
      <c r="BPW290" s="59"/>
      <c r="BPX290" s="59"/>
      <c r="BPY290" s="59"/>
      <c r="BPZ290" s="59"/>
      <c r="BQA290" s="59"/>
      <c r="BQB290" s="59"/>
      <c r="BQC290" s="59"/>
      <c r="BQD290" s="59"/>
      <c r="BQE290" s="59"/>
      <c r="BQF290" s="59"/>
      <c r="BQG290" s="59"/>
      <c r="BQH290" s="59"/>
      <c r="BQI290" s="59"/>
      <c r="BQJ290" s="59"/>
      <c r="BQK290" s="59"/>
      <c r="BQL290" s="59"/>
      <c r="BQM290" s="59"/>
      <c r="BQN290" s="59"/>
      <c r="BQO290" s="59"/>
      <c r="BQP290" s="59"/>
      <c r="BQQ290" s="59"/>
      <c r="BQR290" s="59"/>
      <c r="BQS290" s="59"/>
      <c r="BQT290" s="59"/>
      <c r="BQU290" s="59"/>
      <c r="BQV290" s="59"/>
      <c r="BQW290" s="59"/>
      <c r="BQX290" s="59"/>
      <c r="BQY290" s="59"/>
      <c r="BQZ290" s="59"/>
      <c r="BRA290" s="59"/>
      <c r="BRB290" s="59"/>
      <c r="BRC290" s="59"/>
      <c r="BRD290" s="59"/>
      <c r="BRE290" s="59"/>
      <c r="BRF290" s="59"/>
      <c r="BRG290" s="59"/>
      <c r="BRH290" s="59"/>
      <c r="BRI290" s="59"/>
      <c r="BRJ290" s="59"/>
      <c r="BRK290" s="59"/>
      <c r="BRL290" s="59"/>
      <c r="BRM290" s="59"/>
      <c r="BRN290" s="59"/>
      <c r="BRO290" s="59"/>
      <c r="BRP290" s="59"/>
      <c r="BRQ290" s="59"/>
      <c r="BRR290" s="59"/>
      <c r="BRS290" s="59"/>
      <c r="BRT290" s="59"/>
      <c r="BRU290" s="59"/>
      <c r="BRV290" s="59"/>
      <c r="BRW290" s="59"/>
      <c r="BRX290" s="59"/>
      <c r="BRY290" s="59"/>
      <c r="BRZ290" s="59"/>
      <c r="BSA290" s="59"/>
      <c r="BSB290" s="59"/>
      <c r="BSC290" s="59"/>
      <c r="BSD290" s="59"/>
      <c r="BSE290" s="59"/>
      <c r="BSF290" s="59"/>
      <c r="BSG290" s="59"/>
      <c r="BSH290" s="59"/>
      <c r="BSI290" s="59"/>
      <c r="BSJ290" s="59"/>
      <c r="BSK290" s="59"/>
      <c r="BSL290" s="59"/>
      <c r="BSM290" s="59"/>
      <c r="BSN290" s="59"/>
      <c r="BSO290" s="59"/>
      <c r="BSP290" s="59"/>
      <c r="BSQ290" s="59"/>
      <c r="BSR290" s="59"/>
      <c r="BSS290" s="59"/>
      <c r="BST290" s="59"/>
      <c r="BSU290" s="59"/>
      <c r="BSV290" s="59"/>
      <c r="BSW290" s="59"/>
      <c r="BSX290" s="59"/>
      <c r="BSY290" s="59"/>
      <c r="BSZ290" s="59"/>
      <c r="BTA290" s="59"/>
      <c r="BTB290" s="59"/>
      <c r="BTC290" s="59"/>
      <c r="BTD290" s="59"/>
      <c r="BTE290" s="59"/>
      <c r="BTF290" s="59"/>
      <c r="BTG290" s="59"/>
      <c r="BTH290" s="59"/>
      <c r="BTI290" s="59"/>
      <c r="BTJ290" s="59"/>
      <c r="BTK290" s="59"/>
      <c r="BTL290" s="59"/>
      <c r="BTM290" s="59"/>
      <c r="BTN290" s="59"/>
      <c r="BTO290" s="59"/>
      <c r="BTP290" s="59"/>
      <c r="BTQ290" s="59"/>
      <c r="BTR290" s="59"/>
      <c r="BTS290" s="59"/>
      <c r="BTT290" s="59"/>
      <c r="BTU290" s="59"/>
      <c r="BTV290" s="59"/>
      <c r="BTW290" s="59"/>
      <c r="BTX290" s="59"/>
      <c r="BTY290" s="59"/>
      <c r="BTZ290" s="59"/>
      <c r="BUA290" s="59"/>
      <c r="BUB290" s="59"/>
      <c r="BUC290" s="59"/>
      <c r="BUD290" s="59"/>
      <c r="BUE290" s="59"/>
      <c r="BUF290" s="59"/>
      <c r="BUG290" s="59"/>
      <c r="BUH290" s="59"/>
      <c r="BUI290" s="59"/>
      <c r="BUJ290" s="59"/>
      <c r="BUK290" s="59"/>
      <c r="BUL290" s="59"/>
      <c r="BUM290" s="59"/>
      <c r="BUN290" s="59"/>
      <c r="BUO290" s="59"/>
      <c r="BUP290" s="59"/>
      <c r="BUQ290" s="59"/>
      <c r="BUR290" s="59"/>
      <c r="BUS290" s="59"/>
      <c r="BUT290" s="59"/>
      <c r="BUU290" s="59"/>
      <c r="BUV290" s="59"/>
      <c r="BUW290" s="59"/>
      <c r="BUX290" s="59"/>
      <c r="BUY290" s="59"/>
      <c r="BUZ290" s="59"/>
      <c r="BVA290" s="59"/>
      <c r="BVB290" s="59"/>
      <c r="BVC290" s="59"/>
      <c r="BVD290" s="59"/>
      <c r="BVE290" s="59"/>
      <c r="BVF290" s="59"/>
      <c r="BVG290" s="59"/>
      <c r="BVH290" s="59"/>
      <c r="BVI290" s="59"/>
      <c r="BVJ290" s="59"/>
      <c r="BVK290" s="59"/>
      <c r="BVL290" s="59"/>
      <c r="BVM290" s="59"/>
      <c r="BVN290" s="59"/>
      <c r="BVO290" s="59"/>
      <c r="BVP290" s="59"/>
      <c r="BVQ290" s="59"/>
      <c r="BVR290" s="59"/>
      <c r="BVS290" s="59"/>
      <c r="BVT290" s="59"/>
      <c r="BVU290" s="59"/>
      <c r="BVV290" s="59"/>
      <c r="BVW290" s="59"/>
      <c r="BVX290" s="59"/>
      <c r="BVY290" s="59"/>
      <c r="BVZ290" s="59"/>
      <c r="BWA290" s="59"/>
      <c r="BWB290" s="59"/>
      <c r="BWC290" s="59"/>
      <c r="BWD290" s="59"/>
      <c r="BWE290" s="59"/>
      <c r="BWF290" s="59"/>
      <c r="BWG290" s="59"/>
      <c r="BWH290" s="59"/>
      <c r="BWI290" s="59"/>
      <c r="BWJ290" s="59"/>
      <c r="BWK290" s="59"/>
      <c r="BWL290" s="59"/>
      <c r="BWM290" s="59"/>
      <c r="BWN290" s="59"/>
      <c r="BWO290" s="59"/>
      <c r="BWP290" s="59"/>
      <c r="BWQ290" s="59"/>
      <c r="BWR290" s="59"/>
      <c r="BWS290" s="59"/>
      <c r="BWT290" s="59"/>
      <c r="BWU290" s="59"/>
      <c r="BWV290" s="59"/>
      <c r="BWW290" s="59"/>
      <c r="BWX290" s="59"/>
      <c r="BWY290" s="59"/>
      <c r="BWZ290" s="59"/>
      <c r="BXA290" s="59"/>
      <c r="BXB290" s="59"/>
      <c r="BXC290" s="59"/>
      <c r="BXD290" s="59"/>
      <c r="BXE290" s="59"/>
      <c r="BXF290" s="59"/>
      <c r="BXG290" s="59"/>
      <c r="BXH290" s="59"/>
      <c r="BXI290" s="59"/>
      <c r="BXJ290" s="59"/>
      <c r="BXK290" s="59"/>
      <c r="BXL290" s="59"/>
      <c r="BXM290" s="59"/>
      <c r="BXN290" s="59"/>
      <c r="BXO290" s="59"/>
      <c r="BXP290" s="59"/>
      <c r="BXQ290" s="59"/>
      <c r="BXR290" s="59"/>
      <c r="BXS290" s="59"/>
      <c r="BXT290" s="59"/>
      <c r="BXU290" s="59"/>
      <c r="BXV290" s="59"/>
      <c r="BXW290" s="59"/>
      <c r="BXX290" s="59"/>
      <c r="BXY290" s="59"/>
      <c r="BXZ290" s="59"/>
      <c r="BYA290" s="59"/>
      <c r="BYB290" s="59"/>
      <c r="BYC290" s="59"/>
      <c r="BYD290" s="59"/>
      <c r="BYE290" s="59"/>
      <c r="BYF290" s="59"/>
      <c r="BYG290" s="59"/>
      <c r="BYH290" s="59"/>
      <c r="BYI290" s="59"/>
      <c r="BYJ290" s="59"/>
      <c r="BYK290" s="59"/>
      <c r="BYL290" s="59"/>
      <c r="BYM290" s="59"/>
      <c r="BYN290" s="59"/>
      <c r="BYO290" s="59"/>
      <c r="BYP290" s="59"/>
      <c r="BYQ290" s="59"/>
      <c r="BYR290" s="59"/>
      <c r="BYS290" s="59"/>
      <c r="BYT290" s="59"/>
      <c r="BYU290" s="59"/>
      <c r="BYV290" s="59"/>
      <c r="BYW290" s="59"/>
      <c r="BYX290" s="59"/>
      <c r="BYY290" s="59"/>
      <c r="BYZ290" s="59"/>
      <c r="BZA290" s="59"/>
      <c r="BZB290" s="59"/>
      <c r="BZC290" s="59"/>
      <c r="BZD290" s="59"/>
      <c r="BZE290" s="59"/>
      <c r="BZF290" s="59"/>
      <c r="BZG290" s="59"/>
      <c r="BZH290" s="59"/>
      <c r="BZI290" s="59"/>
      <c r="BZJ290" s="59"/>
      <c r="BZK290" s="59"/>
      <c r="BZL290" s="59"/>
      <c r="BZM290" s="59"/>
      <c r="BZN290" s="59"/>
      <c r="BZO290" s="59"/>
      <c r="BZP290" s="59"/>
      <c r="BZQ290" s="59"/>
      <c r="BZR290" s="59"/>
      <c r="BZS290" s="59"/>
      <c r="BZT290" s="59"/>
      <c r="BZU290" s="59"/>
      <c r="BZV290" s="59"/>
      <c r="BZW290" s="59"/>
      <c r="BZX290" s="59"/>
      <c r="BZY290" s="59"/>
      <c r="BZZ290" s="59"/>
      <c r="CAA290" s="59"/>
      <c r="CAB290" s="59"/>
      <c r="CAC290" s="59"/>
      <c r="CAD290" s="59"/>
      <c r="CAE290" s="59"/>
      <c r="CAF290" s="59"/>
      <c r="CAG290" s="59"/>
      <c r="CAH290" s="59"/>
      <c r="CAI290" s="59"/>
      <c r="CAJ290" s="59"/>
      <c r="CAK290" s="59"/>
      <c r="CAL290" s="59"/>
      <c r="CAM290" s="59"/>
      <c r="CAN290" s="59"/>
      <c r="CAO290" s="59"/>
      <c r="CAP290" s="59"/>
      <c r="CAQ290" s="59"/>
      <c r="CAR290" s="59"/>
      <c r="CAS290" s="59"/>
      <c r="CAT290" s="59"/>
      <c r="CAU290" s="59"/>
      <c r="CAV290" s="59"/>
      <c r="CAW290" s="59"/>
      <c r="CAX290" s="59"/>
      <c r="CAY290" s="59"/>
      <c r="CAZ290" s="59"/>
      <c r="CBA290" s="59"/>
      <c r="CBB290" s="59"/>
      <c r="CBC290" s="59"/>
      <c r="CBD290" s="59"/>
      <c r="CBE290" s="59"/>
      <c r="CBF290" s="59"/>
      <c r="CBG290" s="59"/>
      <c r="CBH290" s="59"/>
      <c r="CBI290" s="59"/>
      <c r="CBJ290" s="59"/>
      <c r="CBK290" s="59"/>
      <c r="CBL290" s="59"/>
      <c r="CBM290" s="59"/>
      <c r="CBN290" s="59"/>
      <c r="CBO290" s="59"/>
      <c r="CBP290" s="59"/>
      <c r="CBQ290" s="59"/>
      <c r="CBR290" s="59"/>
      <c r="CBS290" s="59"/>
      <c r="CBT290" s="59"/>
      <c r="CBU290" s="59"/>
      <c r="CBV290" s="59"/>
      <c r="CBW290" s="59"/>
      <c r="CBX290" s="59"/>
      <c r="CBY290" s="59"/>
      <c r="CBZ290" s="59"/>
      <c r="CCA290" s="59"/>
      <c r="CCB290" s="59"/>
      <c r="CCC290" s="59"/>
      <c r="CCD290" s="59"/>
      <c r="CCE290" s="59"/>
      <c r="CCF290" s="59"/>
      <c r="CCG290" s="59"/>
      <c r="CCH290" s="59"/>
      <c r="CCI290" s="59"/>
      <c r="CCJ290" s="59"/>
      <c r="CCK290" s="59"/>
      <c r="CCL290" s="59"/>
      <c r="CCM290" s="59"/>
      <c r="CCN290" s="59"/>
      <c r="CCO290" s="59"/>
      <c r="CCP290" s="59"/>
      <c r="CCQ290" s="59"/>
      <c r="CCR290" s="59"/>
      <c r="CCS290" s="59"/>
      <c r="CCT290" s="59"/>
      <c r="CCU290" s="59"/>
      <c r="CCV290" s="59"/>
      <c r="CCW290" s="59"/>
      <c r="CCX290" s="59"/>
      <c r="CCY290" s="59"/>
      <c r="CCZ290" s="59"/>
      <c r="CDA290" s="59"/>
      <c r="CDB290" s="59"/>
      <c r="CDC290" s="59"/>
      <c r="CDD290" s="59"/>
      <c r="CDE290" s="59"/>
      <c r="CDF290" s="59"/>
      <c r="CDG290" s="59"/>
      <c r="CDH290" s="59"/>
      <c r="CDI290" s="59"/>
      <c r="CDJ290" s="59"/>
      <c r="CDK290" s="59"/>
      <c r="CDL290" s="59"/>
      <c r="CDM290" s="59"/>
      <c r="CDN290" s="59"/>
      <c r="CDO290" s="59"/>
      <c r="CDP290" s="59"/>
      <c r="CDQ290" s="59"/>
      <c r="CDR290" s="59"/>
      <c r="CDS290" s="59"/>
      <c r="CDT290" s="59"/>
      <c r="CDU290" s="59"/>
      <c r="CDV290" s="59"/>
      <c r="CDW290" s="59"/>
      <c r="CDX290" s="59"/>
      <c r="CDY290" s="59"/>
      <c r="CDZ290" s="59"/>
      <c r="CEA290" s="59"/>
      <c r="CEB290" s="59"/>
      <c r="CEC290" s="59"/>
      <c r="CED290" s="59"/>
      <c r="CEE290" s="59"/>
      <c r="CEF290" s="59"/>
      <c r="CEG290" s="59"/>
      <c r="CEH290" s="59"/>
      <c r="CEI290" s="59"/>
      <c r="CEJ290" s="59"/>
      <c r="CEK290" s="59"/>
      <c r="CEL290" s="59"/>
      <c r="CEM290" s="59"/>
      <c r="CEN290" s="59"/>
      <c r="CEO290" s="59"/>
      <c r="CEP290" s="59"/>
      <c r="CEQ290" s="59"/>
      <c r="CER290" s="59"/>
      <c r="CES290" s="59"/>
      <c r="CET290" s="59"/>
      <c r="CEU290" s="59"/>
      <c r="CEV290" s="59"/>
      <c r="CEW290" s="59"/>
      <c r="CEX290" s="59"/>
      <c r="CEY290" s="59"/>
      <c r="CEZ290" s="59"/>
      <c r="CFA290" s="59"/>
      <c r="CFB290" s="59"/>
      <c r="CFC290" s="59"/>
      <c r="CFD290" s="59"/>
      <c r="CFE290" s="59"/>
      <c r="CFF290" s="59"/>
      <c r="CFG290" s="59"/>
      <c r="CFH290" s="59"/>
      <c r="CFI290" s="59"/>
      <c r="CFJ290" s="59"/>
      <c r="CFK290" s="59"/>
      <c r="CFL290" s="59"/>
      <c r="CFM290" s="59"/>
      <c r="CFN290" s="59"/>
      <c r="CFO290" s="59"/>
      <c r="CFP290" s="59"/>
      <c r="CFQ290" s="59"/>
      <c r="CFR290" s="59"/>
      <c r="CFS290" s="59"/>
      <c r="CFT290" s="59"/>
      <c r="CFU290" s="59"/>
      <c r="CFV290" s="59"/>
      <c r="CFW290" s="59"/>
      <c r="CFX290" s="59"/>
      <c r="CFY290" s="59"/>
      <c r="CFZ290" s="59"/>
      <c r="CGA290" s="59"/>
      <c r="CGB290" s="59"/>
      <c r="CGC290" s="59"/>
      <c r="CGD290" s="59"/>
      <c r="CGE290" s="59"/>
      <c r="CGF290" s="59"/>
      <c r="CGG290" s="59"/>
      <c r="CGH290" s="59"/>
      <c r="CGI290" s="59"/>
      <c r="CGJ290" s="59"/>
      <c r="CGK290" s="59"/>
      <c r="CGL290" s="59"/>
      <c r="CGM290" s="59"/>
      <c r="CGN290" s="59"/>
      <c r="CGO290" s="59"/>
      <c r="CGP290" s="59"/>
      <c r="CGQ290" s="59"/>
      <c r="CGR290" s="59"/>
      <c r="CGS290" s="59"/>
      <c r="CGT290" s="59"/>
      <c r="CGU290" s="59"/>
      <c r="CGV290" s="59"/>
      <c r="CGW290" s="59"/>
      <c r="CGX290" s="59"/>
      <c r="CGY290" s="59"/>
      <c r="CGZ290" s="59"/>
      <c r="CHA290" s="59"/>
      <c r="CHB290" s="59"/>
      <c r="CHC290" s="59"/>
      <c r="CHD290" s="59"/>
      <c r="CHE290" s="59"/>
      <c r="CHF290" s="59"/>
      <c r="CHG290" s="59"/>
      <c r="CHH290" s="59"/>
      <c r="CHI290" s="59"/>
      <c r="CHJ290" s="59"/>
      <c r="CHK290" s="59"/>
      <c r="CHL290" s="59"/>
      <c r="CHM290" s="59"/>
      <c r="CHN290" s="59"/>
      <c r="CHO290" s="59"/>
      <c r="CHP290" s="59"/>
      <c r="CHQ290" s="59"/>
      <c r="CHR290" s="59"/>
      <c r="CHS290" s="59"/>
      <c r="CHT290" s="59"/>
      <c r="CHU290" s="59"/>
      <c r="CHV290" s="59"/>
      <c r="CHW290" s="59"/>
      <c r="CHX290" s="59"/>
      <c r="CHY290" s="59"/>
      <c r="CHZ290" s="59"/>
      <c r="CIA290" s="59"/>
      <c r="CIB290" s="59"/>
      <c r="CIC290" s="59"/>
      <c r="CID290" s="59"/>
      <c r="CIE290" s="59"/>
      <c r="CIF290" s="59"/>
      <c r="CIG290" s="59"/>
      <c r="CIH290" s="59"/>
      <c r="CII290" s="59"/>
      <c r="CIJ290" s="59"/>
      <c r="CIK290" s="59"/>
      <c r="CIL290" s="59"/>
      <c r="CIM290" s="59"/>
      <c r="CIN290" s="59"/>
      <c r="CIO290" s="59"/>
      <c r="CIP290" s="59"/>
      <c r="CIQ290" s="59"/>
      <c r="CIR290" s="59"/>
      <c r="CIS290" s="59"/>
      <c r="CIT290" s="59"/>
      <c r="CIU290" s="59"/>
      <c r="CIV290" s="59"/>
      <c r="CIW290" s="59"/>
      <c r="CIX290" s="59"/>
      <c r="CIY290" s="59"/>
      <c r="CIZ290" s="59"/>
      <c r="CJA290" s="59"/>
      <c r="CJB290" s="59"/>
      <c r="CJC290" s="59"/>
      <c r="CJD290" s="59"/>
      <c r="CJE290" s="59"/>
      <c r="CJF290" s="59"/>
      <c r="CJG290" s="59"/>
      <c r="CJH290" s="59"/>
      <c r="CJI290" s="59"/>
      <c r="CJJ290" s="59"/>
      <c r="CJK290" s="59"/>
      <c r="CJL290" s="59"/>
      <c r="CJM290" s="59"/>
      <c r="CJN290" s="59"/>
      <c r="CJO290" s="59"/>
      <c r="CJP290" s="59"/>
      <c r="CJQ290" s="59"/>
      <c r="CJR290" s="59"/>
      <c r="CJS290" s="59"/>
      <c r="CJT290" s="59"/>
      <c r="CJU290" s="59"/>
      <c r="CJV290" s="59"/>
      <c r="CJW290" s="59"/>
      <c r="CJX290" s="59"/>
      <c r="CJY290" s="59"/>
      <c r="CJZ290" s="59"/>
      <c r="CKA290" s="59"/>
      <c r="CKB290" s="59"/>
      <c r="CKC290" s="59"/>
      <c r="CKD290" s="59"/>
      <c r="CKE290" s="59"/>
      <c r="CKF290" s="59"/>
      <c r="CKG290" s="59"/>
      <c r="CKH290" s="59"/>
      <c r="CKI290" s="59"/>
      <c r="CKJ290" s="59"/>
      <c r="CKK290" s="59"/>
      <c r="CKL290" s="59"/>
      <c r="CKM290" s="59"/>
      <c r="CKN290" s="59"/>
      <c r="CKO290" s="59"/>
      <c r="CKP290" s="59"/>
      <c r="CKQ290" s="59"/>
      <c r="CKR290" s="59"/>
      <c r="CKS290" s="59"/>
      <c r="CKT290" s="59"/>
      <c r="CKU290" s="59"/>
      <c r="CKV290" s="59"/>
      <c r="CKW290" s="59"/>
      <c r="CKX290" s="59"/>
      <c r="CKY290" s="59"/>
      <c r="CKZ290" s="59"/>
      <c r="CLA290" s="59"/>
      <c r="CLB290" s="59"/>
      <c r="CLC290" s="59"/>
      <c r="CLD290" s="59"/>
      <c r="CLE290" s="59"/>
      <c r="CLF290" s="59"/>
      <c r="CLG290" s="59"/>
      <c r="CLH290" s="59"/>
      <c r="CLI290" s="59"/>
      <c r="CLJ290" s="59"/>
      <c r="CLK290" s="59"/>
      <c r="CLL290" s="59"/>
      <c r="CLM290" s="59"/>
      <c r="CLN290" s="59"/>
      <c r="CLO290" s="59"/>
      <c r="CLP290" s="59"/>
      <c r="CLQ290" s="59"/>
      <c r="CLR290" s="59"/>
      <c r="CLS290" s="59"/>
      <c r="CLT290" s="59"/>
      <c r="CLU290" s="59"/>
      <c r="CLV290" s="59"/>
      <c r="CLW290" s="59"/>
      <c r="CLX290" s="59"/>
      <c r="CLY290" s="59"/>
      <c r="CLZ290" s="59"/>
      <c r="CMA290" s="59"/>
      <c r="CMB290" s="59"/>
      <c r="CMC290" s="59"/>
      <c r="CMD290" s="59"/>
      <c r="CME290" s="59"/>
      <c r="CMF290" s="59"/>
      <c r="CMG290" s="59"/>
      <c r="CMH290" s="59"/>
      <c r="CMI290" s="59"/>
      <c r="CMJ290" s="59"/>
      <c r="CMK290" s="59"/>
      <c r="CML290" s="59"/>
      <c r="CMM290" s="59"/>
      <c r="CMN290" s="59"/>
      <c r="CMO290" s="59"/>
      <c r="CMP290" s="59"/>
      <c r="CMQ290" s="59"/>
      <c r="CMR290" s="59"/>
      <c r="CMS290" s="59"/>
      <c r="CMT290" s="59"/>
      <c r="CMU290" s="59"/>
      <c r="CMV290" s="59"/>
      <c r="CMW290" s="59"/>
      <c r="CMX290" s="59"/>
      <c r="CMY290" s="59"/>
      <c r="CMZ290" s="59"/>
      <c r="CNA290" s="59"/>
      <c r="CNB290" s="59"/>
      <c r="CNC290" s="59"/>
      <c r="CND290" s="59"/>
      <c r="CNE290" s="59"/>
      <c r="CNF290" s="59"/>
      <c r="CNG290" s="59"/>
      <c r="CNH290" s="59"/>
      <c r="CNI290" s="59"/>
      <c r="CNJ290" s="59"/>
      <c r="CNK290" s="59"/>
      <c r="CNL290" s="59"/>
      <c r="CNM290" s="59"/>
      <c r="CNN290" s="59"/>
      <c r="CNO290" s="59"/>
      <c r="CNP290" s="59"/>
      <c r="CNQ290" s="59"/>
      <c r="CNR290" s="59"/>
      <c r="CNS290" s="59"/>
      <c r="CNT290" s="59"/>
      <c r="CNU290" s="59"/>
      <c r="CNV290" s="59"/>
      <c r="CNW290" s="59"/>
      <c r="CNX290" s="59"/>
      <c r="CNY290" s="59"/>
      <c r="CNZ290" s="59"/>
      <c r="COA290" s="59"/>
      <c r="COB290" s="59"/>
      <c r="COC290" s="59"/>
      <c r="COD290" s="59"/>
      <c r="COE290" s="59"/>
      <c r="COF290" s="59"/>
      <c r="COG290" s="59"/>
      <c r="COH290" s="59"/>
      <c r="COI290" s="59"/>
      <c r="COJ290" s="59"/>
      <c r="COK290" s="59"/>
      <c r="COL290" s="59"/>
      <c r="COM290" s="59"/>
      <c r="CON290" s="59"/>
      <c r="COO290" s="59"/>
      <c r="COP290" s="59"/>
      <c r="COQ290" s="59"/>
      <c r="COR290" s="59"/>
      <c r="COS290" s="59"/>
      <c r="COT290" s="59"/>
      <c r="COU290" s="59"/>
      <c r="COV290" s="59"/>
      <c r="COW290" s="59"/>
      <c r="COX290" s="59"/>
      <c r="COY290" s="59"/>
      <c r="COZ290" s="59"/>
      <c r="CPA290" s="59"/>
      <c r="CPB290" s="59"/>
      <c r="CPC290" s="59"/>
      <c r="CPD290" s="59"/>
      <c r="CPE290" s="59"/>
      <c r="CPF290" s="59"/>
      <c r="CPG290" s="59"/>
      <c r="CPH290" s="59"/>
      <c r="CPI290" s="59"/>
      <c r="CPJ290" s="59"/>
      <c r="CPK290" s="59"/>
      <c r="CPL290" s="59"/>
      <c r="CPM290" s="59"/>
      <c r="CPN290" s="59"/>
      <c r="CPO290" s="59"/>
      <c r="CPP290" s="59"/>
      <c r="CPQ290" s="59"/>
      <c r="CPR290" s="59"/>
      <c r="CPS290" s="59"/>
      <c r="CPT290" s="59"/>
      <c r="CPU290" s="59"/>
      <c r="CPV290" s="59"/>
      <c r="CPW290" s="59"/>
      <c r="CPX290" s="59"/>
      <c r="CPY290" s="59"/>
      <c r="CPZ290" s="59"/>
      <c r="CQA290" s="59"/>
      <c r="CQB290" s="59"/>
      <c r="CQC290" s="59"/>
      <c r="CQD290" s="59"/>
      <c r="CQE290" s="59"/>
      <c r="CQF290" s="59"/>
      <c r="CQG290" s="59"/>
      <c r="CQH290" s="59"/>
      <c r="CQI290" s="59"/>
      <c r="CQJ290" s="59"/>
      <c r="CQK290" s="59"/>
      <c r="CQL290" s="59"/>
      <c r="CQM290" s="59"/>
      <c r="CQN290" s="59"/>
      <c r="CQO290" s="59"/>
      <c r="CQP290" s="59"/>
      <c r="CQQ290" s="59"/>
      <c r="CQR290" s="59"/>
      <c r="CQS290" s="59"/>
      <c r="CQT290" s="59"/>
      <c r="CQU290" s="59"/>
      <c r="CQV290" s="59"/>
      <c r="CQW290" s="59"/>
      <c r="CQX290" s="59"/>
      <c r="CQY290" s="59"/>
      <c r="CQZ290" s="59"/>
      <c r="CRA290" s="59"/>
      <c r="CRB290" s="59"/>
      <c r="CRC290" s="59"/>
      <c r="CRD290" s="59"/>
      <c r="CRE290" s="59"/>
      <c r="CRF290" s="59"/>
      <c r="CRG290" s="59"/>
      <c r="CRH290" s="59"/>
      <c r="CRI290" s="59"/>
      <c r="CRJ290" s="59"/>
      <c r="CRK290" s="59"/>
      <c r="CRL290" s="59"/>
      <c r="CRM290" s="59"/>
      <c r="CRN290" s="59"/>
      <c r="CRO290" s="59"/>
      <c r="CRP290" s="59"/>
      <c r="CRQ290" s="59"/>
      <c r="CRR290" s="59"/>
      <c r="CRS290" s="59"/>
      <c r="CRT290" s="59"/>
      <c r="CRU290" s="59"/>
      <c r="CRV290" s="59"/>
      <c r="CRW290" s="59"/>
      <c r="CRX290" s="59"/>
      <c r="CRY290" s="59"/>
      <c r="CRZ290" s="59"/>
      <c r="CSA290" s="59"/>
      <c r="CSB290" s="59"/>
      <c r="CSC290" s="59"/>
      <c r="CSD290" s="59"/>
      <c r="CSE290" s="59"/>
      <c r="CSF290" s="59"/>
      <c r="CSG290" s="59"/>
      <c r="CSH290" s="59"/>
      <c r="CSI290" s="59"/>
      <c r="CSJ290" s="59"/>
      <c r="CSK290" s="59"/>
      <c r="CSL290" s="59"/>
      <c r="CSM290" s="59"/>
      <c r="CSN290" s="59"/>
      <c r="CSO290" s="59"/>
      <c r="CSP290" s="59"/>
      <c r="CSQ290" s="59"/>
      <c r="CSR290" s="59"/>
      <c r="CSS290" s="59"/>
      <c r="CST290" s="59"/>
      <c r="CSU290" s="59"/>
      <c r="CSV290" s="59"/>
      <c r="CSW290" s="59"/>
      <c r="CSX290" s="59"/>
      <c r="CSY290" s="59"/>
      <c r="CSZ290" s="59"/>
      <c r="CTA290" s="59"/>
      <c r="CTB290" s="59"/>
      <c r="CTC290" s="59"/>
      <c r="CTD290" s="59"/>
      <c r="CTE290" s="59"/>
      <c r="CTF290" s="59"/>
      <c r="CTG290" s="59"/>
      <c r="CTH290" s="59"/>
      <c r="CTI290" s="59"/>
      <c r="CTJ290" s="59"/>
      <c r="CTK290" s="59"/>
      <c r="CTL290" s="59"/>
      <c r="CTM290" s="59"/>
      <c r="CTN290" s="59"/>
      <c r="CTO290" s="59"/>
      <c r="CTP290" s="59"/>
      <c r="CTQ290" s="59"/>
      <c r="CTR290" s="59"/>
      <c r="CTS290" s="59"/>
      <c r="CTT290" s="59"/>
      <c r="CTU290" s="59"/>
      <c r="CTV290" s="59"/>
      <c r="CTW290" s="59"/>
      <c r="CTX290" s="59"/>
      <c r="CTY290" s="59"/>
      <c r="CTZ290" s="59"/>
      <c r="CUA290" s="59"/>
      <c r="CUB290" s="59"/>
      <c r="CUC290" s="59"/>
      <c r="CUD290" s="59"/>
      <c r="CUE290" s="59"/>
      <c r="CUF290" s="59"/>
      <c r="CUG290" s="59"/>
      <c r="CUH290" s="59"/>
      <c r="CUI290" s="59"/>
      <c r="CUJ290" s="59"/>
      <c r="CUK290" s="59"/>
      <c r="CUL290" s="59"/>
      <c r="CUM290" s="59"/>
      <c r="CUN290" s="59"/>
      <c r="CUO290" s="59"/>
      <c r="CUP290" s="59"/>
      <c r="CUQ290" s="59"/>
      <c r="CUR290" s="59"/>
      <c r="CUS290" s="59"/>
      <c r="CUT290" s="59"/>
      <c r="CUU290" s="59"/>
      <c r="CUV290" s="59"/>
      <c r="CUW290" s="59"/>
      <c r="CUX290" s="59"/>
      <c r="CUY290" s="59"/>
      <c r="CUZ290" s="59"/>
      <c r="CVA290" s="59"/>
      <c r="CVB290" s="59"/>
      <c r="CVC290" s="59"/>
      <c r="CVD290" s="59"/>
      <c r="CVE290" s="59"/>
      <c r="CVF290" s="59"/>
      <c r="CVG290" s="59"/>
      <c r="CVH290" s="59"/>
      <c r="CVI290" s="59"/>
      <c r="CVJ290" s="59"/>
      <c r="CVK290" s="59"/>
      <c r="CVL290" s="59"/>
      <c r="CVM290" s="59"/>
      <c r="CVN290" s="59"/>
      <c r="CVO290" s="59"/>
      <c r="CVP290" s="59"/>
      <c r="CVQ290" s="59"/>
      <c r="CVR290" s="59"/>
      <c r="CVS290" s="59"/>
      <c r="CVT290" s="59"/>
      <c r="CVU290" s="59"/>
      <c r="CVV290" s="59"/>
      <c r="CVW290" s="59"/>
      <c r="CVX290" s="59"/>
      <c r="CVY290" s="59"/>
      <c r="CVZ290" s="59"/>
      <c r="CWA290" s="59"/>
      <c r="CWB290" s="59"/>
      <c r="CWC290" s="59"/>
      <c r="CWD290" s="59"/>
      <c r="CWE290" s="59"/>
      <c r="CWF290" s="59"/>
      <c r="CWG290" s="59"/>
      <c r="CWH290" s="59"/>
      <c r="CWI290" s="59"/>
      <c r="CWJ290" s="59"/>
      <c r="CWK290" s="59"/>
      <c r="CWL290" s="59"/>
      <c r="CWM290" s="59"/>
      <c r="CWN290" s="59"/>
      <c r="CWO290" s="59"/>
      <c r="CWP290" s="59"/>
      <c r="CWQ290" s="59"/>
      <c r="CWR290" s="59"/>
      <c r="CWS290" s="59"/>
    </row>
  </sheetData>
  <pageMargins left="0.25" right="0.25" top="0.75" bottom="0.75" header="0.3" footer="0.3"/>
  <pageSetup paperSize="9" scale="97" orientation="landscape" horizontalDpi="2" verticalDpi="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Q106"/>
  <sheetViews>
    <sheetView showGridLines="0" zoomScale="90" zoomScaleNormal="90" workbookViewId="0">
      <pane xSplit="1" ySplit="6" topLeftCell="Z7" activePane="bottomRight" state="frozen"/>
      <selection sqref="A1:XFD1048576"/>
      <selection pane="topRight" sqref="A1:XFD1048576"/>
      <selection pane="bottomLeft" sqref="A1:XFD1048576"/>
      <selection pane="bottomRight" activeCell="AH12" sqref="AH12"/>
    </sheetView>
  </sheetViews>
  <sheetFormatPr defaultColWidth="9.140625" defaultRowHeight="15"/>
  <cols>
    <col min="1" max="1" width="54.7109375" style="5" customWidth="1"/>
    <col min="2" max="2" width="9.5703125" style="5" customWidth="1"/>
    <col min="3" max="3" width="9.28515625" style="5" bestFit="1" customWidth="1"/>
    <col min="4" max="13" width="10.42578125" style="5" bestFit="1" customWidth="1"/>
    <col min="14" max="14" width="10.28515625" style="5" customWidth="1"/>
    <col min="15" max="15" width="10.7109375" customWidth="1"/>
    <col min="16" max="16" width="10.42578125" bestFit="1" customWidth="1"/>
    <col min="17" max="17" width="10.140625" bestFit="1" customWidth="1"/>
    <col min="18" max="19" width="10.42578125" style="5" bestFit="1" customWidth="1"/>
    <col min="20" max="20" width="10.5703125" style="5" customWidth="1"/>
    <col min="21" max="21" width="10.140625" style="5" bestFit="1" customWidth="1"/>
    <col min="22" max="22" width="10.42578125" style="5" bestFit="1" customWidth="1"/>
    <col min="23" max="23" width="10.140625" style="5" bestFit="1" customWidth="1"/>
    <col min="24" max="24" width="10.7109375" customWidth="1"/>
    <col min="25" max="32" width="10.42578125" bestFit="1" customWidth="1"/>
    <col min="33" max="34" width="11.5703125" bestFit="1" customWidth="1"/>
    <col min="35" max="35" width="7.28515625" style="5" bestFit="1" customWidth="1"/>
    <col min="36" max="16384" width="9.140625" style="5"/>
  </cols>
  <sheetData>
    <row r="1" spans="1:43">
      <c r="I1" s="71"/>
      <c r="J1" s="71"/>
      <c r="AE1" s="315"/>
      <c r="AF1" s="315"/>
      <c r="AG1" s="315"/>
      <c r="AH1" s="315"/>
    </row>
    <row r="2" spans="1:43">
      <c r="I2" s="71"/>
      <c r="J2" s="71"/>
    </row>
    <row r="3" spans="1:43">
      <c r="I3" s="71"/>
      <c r="J3" s="71"/>
    </row>
    <row r="4" spans="1:43">
      <c r="A4" s="61"/>
      <c r="B4" s="61"/>
      <c r="C4" s="61"/>
      <c r="D4" s="61"/>
      <c r="E4" s="61"/>
      <c r="F4" s="61"/>
      <c r="G4" s="61"/>
      <c r="H4" s="61"/>
      <c r="I4" s="380"/>
      <c r="J4" s="380"/>
      <c r="K4" s="61"/>
      <c r="L4" s="61"/>
      <c r="M4" s="61"/>
    </row>
    <row r="5" spans="1:43">
      <c r="A5" s="110" t="s">
        <v>120</v>
      </c>
      <c r="B5" s="368" t="s">
        <v>374</v>
      </c>
      <c r="C5" s="368" t="s">
        <v>375</v>
      </c>
      <c r="D5" s="368" t="s">
        <v>376</v>
      </c>
      <c r="E5" s="368" t="s">
        <v>377</v>
      </c>
      <c r="F5" s="368" t="s">
        <v>378</v>
      </c>
      <c r="G5" s="368" t="s">
        <v>379</v>
      </c>
      <c r="H5" s="368" t="s">
        <v>380</v>
      </c>
      <c r="I5" s="368" t="s">
        <v>381</v>
      </c>
      <c r="J5" s="368" t="s">
        <v>2</v>
      </c>
      <c r="K5" s="368" t="s">
        <v>3</v>
      </c>
      <c r="L5" s="368" t="s">
        <v>4</v>
      </c>
      <c r="M5" s="368" t="s">
        <v>5</v>
      </c>
      <c r="N5" s="368" t="s">
        <v>6</v>
      </c>
      <c r="O5" s="368" t="s">
        <v>7</v>
      </c>
      <c r="P5" s="368" t="s">
        <v>8</v>
      </c>
      <c r="Q5" s="368" t="s">
        <v>9</v>
      </c>
      <c r="R5" s="368" t="s">
        <v>344</v>
      </c>
      <c r="S5" s="368" t="s">
        <v>349</v>
      </c>
      <c r="T5" s="368" t="s">
        <v>356</v>
      </c>
      <c r="U5" s="368" t="s">
        <v>394</v>
      </c>
      <c r="V5" s="368" t="s">
        <v>397</v>
      </c>
      <c r="W5" s="368" t="s">
        <v>409</v>
      </c>
      <c r="X5" s="368" t="s">
        <v>414</v>
      </c>
      <c r="Y5" s="368" t="s">
        <v>420</v>
      </c>
      <c r="Z5" s="368" t="s">
        <v>423</v>
      </c>
      <c r="AA5" s="368" t="s">
        <v>426</v>
      </c>
      <c r="AB5" s="368" t="s">
        <v>509</v>
      </c>
      <c r="AC5" s="368" t="s">
        <v>625</v>
      </c>
      <c r="AD5" s="368" t="s">
        <v>629</v>
      </c>
      <c r="AE5" s="368" t="s">
        <v>641</v>
      </c>
      <c r="AF5" s="368" t="s">
        <v>702</v>
      </c>
      <c r="AG5" s="368" t="s">
        <v>716</v>
      </c>
      <c r="AH5" s="368" t="s">
        <v>722</v>
      </c>
    </row>
    <row r="6" spans="1:43" ht="15" customHeight="1">
      <c r="A6" s="110" t="s">
        <v>10</v>
      </c>
      <c r="B6" s="367" t="s">
        <v>11</v>
      </c>
      <c r="C6" s="367" t="s">
        <v>12</v>
      </c>
      <c r="D6" s="367" t="s">
        <v>13</v>
      </c>
      <c r="E6" s="367" t="s">
        <v>14</v>
      </c>
      <c r="F6" s="367" t="s">
        <v>11</v>
      </c>
      <c r="G6" s="367" t="s">
        <v>12</v>
      </c>
      <c r="H6" s="367" t="s">
        <v>13</v>
      </c>
      <c r="I6" s="367" t="s">
        <v>14</v>
      </c>
      <c r="J6" s="367" t="s">
        <v>11</v>
      </c>
      <c r="K6" s="367" t="s">
        <v>12</v>
      </c>
      <c r="L6" s="367" t="s">
        <v>13</v>
      </c>
      <c r="M6" s="367" t="s">
        <v>14</v>
      </c>
      <c r="N6" s="367" t="s">
        <v>11</v>
      </c>
      <c r="O6" s="367" t="s">
        <v>12</v>
      </c>
      <c r="P6" s="367" t="s">
        <v>13</v>
      </c>
      <c r="Q6" s="367" t="s">
        <v>14</v>
      </c>
      <c r="R6" s="367" t="s">
        <v>11</v>
      </c>
      <c r="S6" s="367" t="s">
        <v>12</v>
      </c>
      <c r="T6" s="367" t="s">
        <v>13</v>
      </c>
      <c r="U6" s="367" t="s">
        <v>14</v>
      </c>
      <c r="V6" s="367" t="s">
        <v>11</v>
      </c>
      <c r="W6" s="367" t="s">
        <v>12</v>
      </c>
      <c r="X6" s="367" t="s">
        <v>13</v>
      </c>
      <c r="Y6" s="367" t="s">
        <v>14</v>
      </c>
      <c r="Z6" s="367" t="s">
        <v>11</v>
      </c>
      <c r="AA6" s="367" t="s">
        <v>12</v>
      </c>
      <c r="AB6" s="367" t="s">
        <v>13</v>
      </c>
      <c r="AC6" s="367" t="s">
        <v>14</v>
      </c>
      <c r="AD6" s="367" t="s">
        <v>11</v>
      </c>
      <c r="AE6" s="367" t="s">
        <v>12</v>
      </c>
      <c r="AF6" s="367" t="s">
        <v>13</v>
      </c>
      <c r="AG6" s="367" t="s">
        <v>14</v>
      </c>
      <c r="AH6" s="367" t="s">
        <v>11</v>
      </c>
    </row>
    <row r="7" spans="1:43">
      <c r="A7" s="24" t="s">
        <v>121</v>
      </c>
      <c r="B7" s="267">
        <v>9982</v>
      </c>
      <c r="C7" s="267">
        <v>10285.799999999999</v>
      </c>
      <c r="D7" s="267">
        <v>10915.5</v>
      </c>
      <c r="E7" s="119">
        <v>11383.8</v>
      </c>
      <c r="F7" s="119">
        <v>10947.101000000001</v>
      </c>
      <c r="G7" s="119">
        <v>11778.509</v>
      </c>
      <c r="H7" s="119">
        <v>12737.213000000002</v>
      </c>
      <c r="I7" s="119">
        <v>13064.848</v>
      </c>
      <c r="J7" s="119">
        <v>13010.956</v>
      </c>
      <c r="K7" s="119">
        <v>13684.832999999999</v>
      </c>
      <c r="L7" s="119">
        <v>14333.867999999999</v>
      </c>
      <c r="M7" s="119">
        <v>14704.269999999999</v>
      </c>
      <c r="N7" s="119">
        <v>14061.509999999998</v>
      </c>
      <c r="O7" s="119">
        <v>14793.885</v>
      </c>
      <c r="P7" s="119">
        <v>15638.868</v>
      </c>
      <c r="Q7" s="119">
        <v>16918.702999999998</v>
      </c>
      <c r="R7" s="119">
        <v>16391.752</v>
      </c>
      <c r="S7" s="119">
        <v>16479.574000000001</v>
      </c>
      <c r="T7" s="119">
        <v>17323.385000000002</v>
      </c>
      <c r="U7" s="119">
        <v>17948.338</v>
      </c>
      <c r="V7" s="119">
        <v>17698.153999999999</v>
      </c>
      <c r="W7" s="119">
        <v>17264.04</v>
      </c>
      <c r="X7" s="119">
        <v>18452.780000000002</v>
      </c>
      <c r="Y7" s="119">
        <v>19374.173999999999</v>
      </c>
      <c r="Z7" s="119">
        <v>19494.975999999999</v>
      </c>
      <c r="AA7" s="119">
        <v>19594.606</v>
      </c>
      <c r="AB7" s="119">
        <v>21053.116999999998</v>
      </c>
      <c r="AC7" s="119">
        <v>25061.398000000001</v>
      </c>
      <c r="AD7" s="119">
        <v>23161.262999999999</v>
      </c>
      <c r="AE7" s="119">
        <v>25110.998</v>
      </c>
      <c r="AF7" s="119">
        <v>25543.962</v>
      </c>
      <c r="AG7" s="119">
        <v>26697.931</v>
      </c>
      <c r="AH7" s="119">
        <v>23524.125</v>
      </c>
      <c r="AI7" s="415"/>
    </row>
    <row r="8" spans="1:43">
      <c r="A8" s="24" t="s">
        <v>219</v>
      </c>
      <c r="B8" s="226">
        <v>-9316.7000000000007</v>
      </c>
      <c r="C8" s="226">
        <v>-9738.9</v>
      </c>
      <c r="D8" s="226">
        <v>-10335.299999999999</v>
      </c>
      <c r="E8" s="226">
        <v>-10773.2</v>
      </c>
      <c r="F8" s="226">
        <v>-10351.606</v>
      </c>
      <c r="G8" s="226">
        <v>-11223.509</v>
      </c>
      <c r="H8" s="226">
        <v>-12077.217000000001</v>
      </c>
      <c r="I8" s="226">
        <v>-12363.829</v>
      </c>
      <c r="J8" s="226">
        <v>-12340.661</v>
      </c>
      <c r="K8" s="226">
        <v>-13066.88</v>
      </c>
      <c r="L8" s="226">
        <v>-13621.938</v>
      </c>
      <c r="M8" s="226">
        <v>-13904.743</v>
      </c>
      <c r="N8" s="66">
        <v>-13260.089</v>
      </c>
      <c r="O8" s="66">
        <v>-14134.501</v>
      </c>
      <c r="P8" s="66">
        <v>-14884.931</v>
      </c>
      <c r="Q8" s="66">
        <v>-15916.734</v>
      </c>
      <c r="R8" s="66">
        <v>-15600.588</v>
      </c>
      <c r="S8" s="66">
        <v>-15665.191000000001</v>
      </c>
      <c r="T8" s="122">
        <v>-16367.656000000001</v>
      </c>
      <c r="U8" s="122">
        <v>-16812.50350495</v>
      </c>
      <c r="V8" s="122">
        <v>-16746.925126990001</v>
      </c>
      <c r="W8" s="122">
        <v>-16499.279919640001</v>
      </c>
      <c r="X8" s="122">
        <v>-17324.967676200002</v>
      </c>
      <c r="Y8" s="122">
        <v>-18304.119578429993</v>
      </c>
      <c r="Z8" s="122">
        <v>-18521.68432592</v>
      </c>
      <c r="AA8" s="122">
        <v>-18824.9732</v>
      </c>
      <c r="AB8" s="122">
        <v>-20183.792000000001</v>
      </c>
      <c r="AC8" s="122">
        <v>-23767.998</v>
      </c>
      <c r="AD8" s="122">
        <v>-21899.467000000001</v>
      </c>
      <c r="AE8" s="122">
        <v>-24015.915169</v>
      </c>
      <c r="AF8" s="122">
        <v>-24501.036814179992</v>
      </c>
      <c r="AG8" s="122">
        <v>-25060.947</v>
      </c>
      <c r="AH8" s="122">
        <v>-22477.462526179999</v>
      </c>
    </row>
    <row r="9" spans="1:43">
      <c r="A9" s="24" t="s">
        <v>123</v>
      </c>
      <c r="B9" s="267">
        <v>665.3</v>
      </c>
      <c r="C9" s="267">
        <v>546.9</v>
      </c>
      <c r="D9" s="267">
        <v>580.20000000000005</v>
      </c>
      <c r="E9" s="267">
        <v>610.6</v>
      </c>
      <c r="F9" s="267">
        <v>595.495</v>
      </c>
      <c r="G9" s="267">
        <v>555</v>
      </c>
      <c r="H9" s="267">
        <v>659.99599999999998</v>
      </c>
      <c r="I9" s="267">
        <v>701.01900000000001</v>
      </c>
      <c r="J9" s="267">
        <v>670.29499999999996</v>
      </c>
      <c r="K9" s="267">
        <v>617.95299999999997</v>
      </c>
      <c r="L9" s="267">
        <v>711.93</v>
      </c>
      <c r="M9" s="267">
        <v>799.52700000000004</v>
      </c>
      <c r="N9" s="118">
        <v>801.42100000000005</v>
      </c>
      <c r="O9" s="118">
        <v>659.38400000000001</v>
      </c>
      <c r="P9" s="118">
        <v>753.93700000000001</v>
      </c>
      <c r="Q9" s="118">
        <v>1001.9690000000001</v>
      </c>
      <c r="R9" s="118">
        <v>791.16399999999999</v>
      </c>
      <c r="S9" s="118">
        <v>814.38300000000004</v>
      </c>
      <c r="T9" s="118">
        <v>955.72699999999998</v>
      </c>
      <c r="U9" s="118">
        <v>1135.83449505</v>
      </c>
      <c r="V9" s="118">
        <v>951.22887301000003</v>
      </c>
      <c r="W9" s="118">
        <v>764.76008036000098</v>
      </c>
      <c r="X9" s="118">
        <v>1127.812323800003</v>
      </c>
      <c r="Y9" s="118">
        <v>1070.054421570007</v>
      </c>
      <c r="Z9" s="118">
        <v>973.2886740800019</v>
      </c>
      <c r="AA9" s="118">
        <v>769.62980000000005</v>
      </c>
      <c r="AB9" s="122">
        <v>869.32499999999709</v>
      </c>
      <c r="AC9" s="122">
        <v>1293.4000000000015</v>
      </c>
      <c r="AD9" s="122">
        <v>1261.7959999999985</v>
      </c>
      <c r="AE9" s="122">
        <v>1095.0828309999997</v>
      </c>
      <c r="AF9" s="122">
        <v>1042.9251858200078</v>
      </c>
      <c r="AG9" s="122">
        <v>1636.9840000000004</v>
      </c>
      <c r="AH9" s="122">
        <v>1046.6624738200007</v>
      </c>
    </row>
    <row r="10" spans="1:43">
      <c r="A10" s="28" t="s">
        <v>124</v>
      </c>
      <c r="B10" s="121">
        <v>6.6649969945902623E-2</v>
      </c>
      <c r="C10" s="121">
        <v>5.3170390246747946E-2</v>
      </c>
      <c r="D10" s="121">
        <v>5.3153772158856673E-2</v>
      </c>
      <c r="E10" s="121">
        <v>5.3637625397494691E-2</v>
      </c>
      <c r="F10" s="121">
        <v>5.4397506700632432E-2</v>
      </c>
      <c r="G10" s="121">
        <v>4.7119716086306003E-2</v>
      </c>
      <c r="H10" s="121">
        <v>5.1816358884788999E-2</v>
      </c>
      <c r="I10" s="283">
        <v>5.3656881427170067E-2</v>
      </c>
      <c r="J10" s="283">
        <v>5.1517736283175498E-2</v>
      </c>
      <c r="K10" s="121">
        <v>4.5156049766920794E-2</v>
      </c>
      <c r="L10" s="121">
        <v>4.9667682163669992E-2</v>
      </c>
      <c r="M10" s="121">
        <v>5.4373797543162641E-2</v>
      </c>
      <c r="N10" s="121">
        <v>5.6993950151868478E-2</v>
      </c>
      <c r="O10" s="121">
        <v>4.4571388786650699E-2</v>
      </c>
      <c r="P10" s="121">
        <v>4.8209179846009316E-2</v>
      </c>
      <c r="Q10" s="121">
        <v>5.9222565701401587E-2</v>
      </c>
      <c r="R10" s="121">
        <v>4.8265981574147777E-2</v>
      </c>
      <c r="S10" s="121">
        <v>4.9417721598871429E-2</v>
      </c>
      <c r="T10" s="121">
        <v>5.4987296665086186E-2</v>
      </c>
      <c r="U10" s="121">
        <v>6.3486879667678395E-2</v>
      </c>
      <c r="V10" s="121">
        <v>5.3747349752409211E-2</v>
      </c>
      <c r="W10" s="121">
        <v>4.429786309345906E-2</v>
      </c>
      <c r="X10" s="121">
        <v>6.1118829997431436E-2</v>
      </c>
      <c r="Y10" s="121">
        <v>5.5230969927802187E-2</v>
      </c>
      <c r="Z10" s="121">
        <v>4.9925102451011068E-2</v>
      </c>
      <c r="AA10" s="121">
        <v>3.9277635896327795E-2</v>
      </c>
      <c r="AB10" s="121">
        <v>4.1291985410046271E-2</v>
      </c>
      <c r="AC10" s="121">
        <v>5.1609251806303921E-2</v>
      </c>
      <c r="AD10" s="121">
        <v>5.4478721648296924E-2</v>
      </c>
      <c r="AE10" s="121">
        <v>4.3609689706478404E-2</v>
      </c>
      <c r="AF10" s="121">
        <v>4.0828638322434392E-2</v>
      </c>
      <c r="AG10" s="121">
        <v>6.1315013511721202E-2</v>
      </c>
      <c r="AH10" s="121">
        <v>4.449315219248328E-2</v>
      </c>
    </row>
    <row r="11" spans="1:43" s="25" customFormat="1">
      <c r="A11" s="24" t="s">
        <v>126</v>
      </c>
      <c r="B11" s="226">
        <v>-390.8</v>
      </c>
      <c r="C11" s="226">
        <v>-242.1</v>
      </c>
      <c r="D11" s="226">
        <v>-243.1</v>
      </c>
      <c r="E11" s="226">
        <v>-275.89999999999998</v>
      </c>
      <c r="F11" s="226">
        <v>-265.80200000000002</v>
      </c>
      <c r="G11" s="226">
        <v>-247.124</v>
      </c>
      <c r="H11" s="226">
        <v>-263.11500000000001</v>
      </c>
      <c r="I11" s="226">
        <v>-297.85599999999999</v>
      </c>
      <c r="J11" s="226">
        <v>-283.46800000000002</v>
      </c>
      <c r="K11" s="226">
        <v>-301.54899999999998</v>
      </c>
      <c r="L11" s="226">
        <v>-299.87099999999998</v>
      </c>
      <c r="M11" s="226">
        <v>-265.62799999999999</v>
      </c>
      <c r="N11" s="66">
        <v>-315.93299999999999</v>
      </c>
      <c r="O11" s="66">
        <v>-281.08999999999997</v>
      </c>
      <c r="P11" s="66">
        <v>-305.97899999999998</v>
      </c>
      <c r="Q11" s="66">
        <v>-285.54737499999999</v>
      </c>
      <c r="R11" s="66">
        <v>-357.096</v>
      </c>
      <c r="S11" s="66">
        <v>-299.52100000000002</v>
      </c>
      <c r="T11" s="122">
        <v>-308.61500000000001</v>
      </c>
      <c r="U11" s="122">
        <v>-338.10599999999999</v>
      </c>
      <c r="V11" s="122">
        <v>-314.101</v>
      </c>
      <c r="W11" s="122">
        <v>-327.97800000000001</v>
      </c>
      <c r="X11" s="122">
        <v>-353.87099999999998</v>
      </c>
      <c r="Y11" s="122">
        <v>-349.89699999999999</v>
      </c>
      <c r="Z11" s="122">
        <v>-345.10199999999998</v>
      </c>
      <c r="AA11" s="122">
        <v>-339.82499999999999</v>
      </c>
      <c r="AB11" s="14">
        <v>-319.82600000000002</v>
      </c>
      <c r="AC11" s="14">
        <v>-501.98200000000003</v>
      </c>
      <c r="AD11" s="14">
        <v>-506.55799999999999</v>
      </c>
      <c r="AE11" s="14">
        <v>-552.83500000000004</v>
      </c>
      <c r="AF11" s="14">
        <v>-554.05664999999999</v>
      </c>
      <c r="AG11" s="14">
        <v>-589.524</v>
      </c>
      <c r="AH11" s="14">
        <v>-559.60009170000001</v>
      </c>
    </row>
    <row r="12" spans="1:43" s="25" customFormat="1">
      <c r="A12" s="24" t="s">
        <v>127</v>
      </c>
      <c r="B12" s="226">
        <v>-111.2</v>
      </c>
      <c r="C12" s="226">
        <v>-89.6</v>
      </c>
      <c r="D12" s="226">
        <v>-92.3</v>
      </c>
      <c r="E12" s="226">
        <v>-87.1</v>
      </c>
      <c r="F12" s="226">
        <v>-92.596000000000004</v>
      </c>
      <c r="G12" s="226">
        <v>-88.141999999999996</v>
      </c>
      <c r="H12" s="226">
        <v>-99.71</v>
      </c>
      <c r="I12" s="226">
        <v>-98.052000000000007</v>
      </c>
      <c r="J12" s="226">
        <v>-105.13500000000001</v>
      </c>
      <c r="K12" s="226">
        <v>-95.816999999999993</v>
      </c>
      <c r="L12" s="226">
        <v>-95.504000000000005</v>
      </c>
      <c r="M12" s="226">
        <v>-90.802999999999997</v>
      </c>
      <c r="N12" s="66">
        <v>-100.271</v>
      </c>
      <c r="O12" s="66">
        <v>-97.230999999999995</v>
      </c>
      <c r="P12" s="66">
        <v>-91.254999999999995</v>
      </c>
      <c r="Q12" s="66">
        <v>-105.813</v>
      </c>
      <c r="R12" s="66">
        <v>-101.209</v>
      </c>
      <c r="S12" s="66">
        <v>-119.596</v>
      </c>
      <c r="T12" s="122">
        <v>-103.44</v>
      </c>
      <c r="U12" s="122">
        <v>-123.517</v>
      </c>
      <c r="V12" s="122">
        <v>-116.242</v>
      </c>
      <c r="W12" s="122">
        <v>-102.422</v>
      </c>
      <c r="X12" s="122">
        <v>-113.83499999999999</v>
      </c>
      <c r="Y12" s="122">
        <v>-123.244</v>
      </c>
      <c r="Z12" s="122">
        <v>-135.328</v>
      </c>
      <c r="AA12" s="122">
        <v>-115.003</v>
      </c>
      <c r="AB12" s="14">
        <v>-117.27800000000001</v>
      </c>
      <c r="AC12" s="14">
        <v>-158.63900000000001</v>
      </c>
      <c r="AD12" s="14">
        <v>-162.571</v>
      </c>
      <c r="AE12" s="14">
        <v>-152.43700000000001</v>
      </c>
      <c r="AF12" s="14">
        <v>-165.63800000000001</v>
      </c>
      <c r="AG12" s="14">
        <v>-130.17699999999999</v>
      </c>
      <c r="AH12" s="14">
        <v>-164.30600000000001</v>
      </c>
    </row>
    <row r="13" spans="1:43" s="25" customFormat="1">
      <c r="A13" s="24" t="s">
        <v>128</v>
      </c>
      <c r="B13" s="226">
        <v>89</v>
      </c>
      <c r="C13" s="226">
        <v>40.700000000000003</v>
      </c>
      <c r="D13" s="226">
        <v>-2.6</v>
      </c>
      <c r="E13" s="226">
        <v>114.1</v>
      </c>
      <c r="F13" s="226">
        <v>67.302999999999997</v>
      </c>
      <c r="G13" s="226">
        <v>79.927000000000007</v>
      </c>
      <c r="H13" s="226">
        <v>66.328000000000003</v>
      </c>
      <c r="I13" s="226">
        <v>145.95599999999999</v>
      </c>
      <c r="J13" s="226">
        <v>101.76</v>
      </c>
      <c r="K13" s="226">
        <v>76.668999999999997</v>
      </c>
      <c r="L13" s="226">
        <v>83.828999999999994</v>
      </c>
      <c r="M13" s="226">
        <v>75.885000000000005</v>
      </c>
      <c r="N13" s="66">
        <v>60.926000000000002</v>
      </c>
      <c r="O13" s="66">
        <v>82.634</v>
      </c>
      <c r="P13" s="66">
        <v>88.042000000000002</v>
      </c>
      <c r="Q13" s="66">
        <v>63.182143000000003</v>
      </c>
      <c r="R13" s="66">
        <v>80.718000000000004</v>
      </c>
      <c r="S13" s="66">
        <v>117.352</v>
      </c>
      <c r="T13" s="122">
        <v>412.12599999999998</v>
      </c>
      <c r="U13" s="122">
        <v>234.06</v>
      </c>
      <c r="V13" s="122">
        <v>-45.777000000000001</v>
      </c>
      <c r="W13" s="122">
        <v>225.05199999999999</v>
      </c>
      <c r="X13" s="122">
        <v>70.796999999999997</v>
      </c>
      <c r="Y13" s="122">
        <v>62.115000000000002</v>
      </c>
      <c r="Z13" s="122">
        <v>99.384</v>
      </c>
      <c r="AA13" s="122">
        <v>97.409000000000006</v>
      </c>
      <c r="AB13" s="122">
        <v>84.856999999999999</v>
      </c>
      <c r="AC13" s="122">
        <v>185.16630000000001</v>
      </c>
      <c r="AD13" s="122">
        <v>280.63799999999998</v>
      </c>
      <c r="AE13" s="122">
        <v>146.05630001999998</v>
      </c>
      <c r="AF13" s="122">
        <v>333.39512953999997</v>
      </c>
      <c r="AG13" s="122">
        <v>1124.2170000000001</v>
      </c>
      <c r="AH13" s="122">
        <v>137.53012878000001</v>
      </c>
      <c r="AI13" s="326"/>
      <c r="AJ13" s="326"/>
      <c r="AK13" s="326"/>
      <c r="AL13" s="326"/>
      <c r="AM13" s="326"/>
      <c r="AN13" s="326"/>
      <c r="AO13" s="326"/>
      <c r="AP13" s="326"/>
    </row>
    <row r="14" spans="1:43" s="25" customFormat="1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/>
      <c r="AJ14"/>
      <c r="AK14"/>
      <c r="AL14"/>
      <c r="AM14"/>
      <c r="AN14"/>
      <c r="AO14"/>
      <c r="AP14"/>
      <c r="AQ14"/>
    </row>
    <row r="15" spans="1:43" s="27" customFormat="1">
      <c r="A15" s="18" t="s">
        <v>361</v>
      </c>
      <c r="B15" s="18"/>
      <c r="C15" s="18"/>
      <c r="D15" s="18"/>
      <c r="E15" s="18"/>
      <c r="F15" s="18"/>
      <c r="G15" s="18"/>
      <c r="H15" s="18"/>
      <c r="I15" s="381"/>
      <c r="J15" s="381"/>
      <c r="K15" s="18"/>
      <c r="L15" s="18"/>
      <c r="M15" s="18"/>
      <c r="N15" s="225">
        <v>-219.7387142499999</v>
      </c>
      <c r="O15" s="223">
        <v>3.0474247100000573</v>
      </c>
      <c r="P15" s="223">
        <v>-184.89648692000023</v>
      </c>
      <c r="Q15" s="223">
        <v>-130.62644318000017</v>
      </c>
      <c r="R15" s="223">
        <v>-154.09499840999999</v>
      </c>
      <c r="S15" s="223">
        <v>-163.95513685000003</v>
      </c>
      <c r="T15" s="223">
        <v>-160.30193414000001</v>
      </c>
      <c r="U15" s="223">
        <v>-155.95448290000004</v>
      </c>
      <c r="V15" s="223">
        <v>-184.99821019000001</v>
      </c>
      <c r="W15" s="223">
        <v>-94.723888549999998</v>
      </c>
      <c r="X15" s="223">
        <v>-90.694721189999996</v>
      </c>
      <c r="Y15" s="223">
        <v>-96.499305069999991</v>
      </c>
      <c r="Z15" s="223">
        <v>-92.11831521000002</v>
      </c>
      <c r="AA15" s="223">
        <v>-250.91249092999996</v>
      </c>
      <c r="AB15" s="223">
        <v>-88.820983830000003</v>
      </c>
      <c r="AC15" s="223">
        <v>-91.4</v>
      </c>
      <c r="AD15" s="223">
        <v>-109.66908442999993</v>
      </c>
      <c r="AE15" s="223">
        <v>-114.83980678</v>
      </c>
      <c r="AF15" s="223">
        <v>-120.60431647999997</v>
      </c>
      <c r="AG15" s="223">
        <v>-107.01241073917552</v>
      </c>
      <c r="AH15" s="223">
        <v>-91.2</v>
      </c>
      <c r="AI15" s="223"/>
      <c r="AJ15" s="223"/>
      <c r="AK15" s="223"/>
      <c r="AL15" s="223"/>
      <c r="AM15" s="223"/>
      <c r="AN15" s="223"/>
      <c r="AO15" s="223"/>
      <c r="AP15" s="223"/>
      <c r="AQ15" s="223"/>
    </row>
    <row r="16" spans="1:43" s="27" customFormat="1">
      <c r="A16" s="18" t="s">
        <v>362</v>
      </c>
      <c r="B16" s="18"/>
      <c r="C16" s="18"/>
      <c r="D16" s="18"/>
      <c r="E16" s="18"/>
      <c r="F16" s="18"/>
      <c r="G16" s="18"/>
      <c r="H16" s="18"/>
      <c r="I16" s="381"/>
      <c r="J16" s="381"/>
      <c r="K16" s="18"/>
      <c r="L16" s="18"/>
      <c r="M16" s="18"/>
      <c r="N16" s="225">
        <v>4.5800968400000004</v>
      </c>
      <c r="O16" s="223">
        <v>3.9156551400000001</v>
      </c>
      <c r="P16" s="223">
        <v>4.4639338899999998</v>
      </c>
      <c r="Q16" s="223">
        <v>14.175480639999998</v>
      </c>
      <c r="R16" s="223">
        <v>18.108711289999999</v>
      </c>
      <c r="S16" s="223">
        <v>22.574911200000003</v>
      </c>
      <c r="T16" s="223">
        <v>28.711021410000004</v>
      </c>
      <c r="U16" s="223">
        <v>23.833584059999996</v>
      </c>
      <c r="V16" s="223">
        <v>10.162880419999999</v>
      </c>
      <c r="W16" s="223">
        <v>8.6682251000000008</v>
      </c>
      <c r="X16" s="223">
        <v>4.0781452800000002</v>
      </c>
      <c r="Y16" s="223">
        <v>5.7916376300000003</v>
      </c>
      <c r="Z16" s="223">
        <v>14.01659431</v>
      </c>
      <c r="AA16" s="223">
        <v>7.5306878900000003</v>
      </c>
      <c r="AB16" s="223">
        <v>5.4994571900000002</v>
      </c>
      <c r="AC16" s="223">
        <v>13.071</v>
      </c>
      <c r="AD16" s="223">
        <v>16.017575260000001</v>
      </c>
      <c r="AE16" s="223">
        <v>29.050927330000004</v>
      </c>
      <c r="AF16" s="223">
        <v>21.769607970000003</v>
      </c>
      <c r="AG16" s="223">
        <v>15.544287889999998</v>
      </c>
      <c r="AH16" s="223">
        <v>7.9</v>
      </c>
      <c r="AI16" s="223"/>
      <c r="AJ16" s="223"/>
      <c r="AK16" s="223"/>
      <c r="AL16" s="223"/>
      <c r="AM16" s="223"/>
      <c r="AN16" s="223"/>
      <c r="AO16" s="223"/>
      <c r="AP16" s="223"/>
      <c r="AQ16" s="223"/>
    </row>
    <row r="17" spans="1:43" s="27" customFormat="1">
      <c r="A17" s="224" t="s">
        <v>363</v>
      </c>
      <c r="B17" s="224"/>
      <c r="C17" s="224"/>
      <c r="D17" s="224"/>
      <c r="E17" s="224"/>
      <c r="F17" s="224"/>
      <c r="G17" s="224"/>
      <c r="H17" s="224"/>
      <c r="I17" s="142"/>
      <c r="J17" s="142"/>
      <c r="K17" s="224"/>
      <c r="L17" s="224"/>
      <c r="M17" s="224"/>
      <c r="N17" s="226">
        <v>-215.15861740999989</v>
      </c>
      <c r="O17" s="217">
        <v>6.9630798500000575</v>
      </c>
      <c r="P17" s="217">
        <v>-180.43255303000024</v>
      </c>
      <c r="Q17" s="217">
        <v>-116.45096254000016</v>
      </c>
      <c r="R17" s="217">
        <v>-135.98628711999999</v>
      </c>
      <c r="S17" s="217">
        <v>-141.38022565000003</v>
      </c>
      <c r="T17" s="217">
        <v>-131.59091273000001</v>
      </c>
      <c r="U17" s="217">
        <v>-132.12089884000005</v>
      </c>
      <c r="V17" s="217">
        <v>-174.83532977000002</v>
      </c>
      <c r="W17" s="217">
        <v>-86.055663449999997</v>
      </c>
      <c r="X17" s="217">
        <v>-86.616575909999995</v>
      </c>
      <c r="Y17" s="217">
        <v>-90.707667439999994</v>
      </c>
      <c r="Z17" s="217">
        <v>-78.101720900000018</v>
      </c>
      <c r="AA17" s="217">
        <v>-243.38180303999997</v>
      </c>
      <c r="AB17" s="217">
        <v>-83.321526640000016</v>
      </c>
      <c r="AC17" s="217">
        <v>-78.329000000000008</v>
      </c>
      <c r="AD17" s="217">
        <v>-93.651509169999926</v>
      </c>
      <c r="AE17" s="217">
        <v>-85.788879449999996</v>
      </c>
      <c r="AF17" s="217">
        <v>-98.834708509999956</v>
      </c>
      <c r="AG17" s="217">
        <v>-91.468122849175529</v>
      </c>
      <c r="AH17" s="217">
        <v>-83.3</v>
      </c>
      <c r="AI17" s="217"/>
      <c r="AJ17" s="217"/>
      <c r="AK17" s="217"/>
      <c r="AL17" s="217"/>
      <c r="AM17" s="217"/>
      <c r="AN17" s="217"/>
      <c r="AO17" s="217"/>
      <c r="AP17" s="217"/>
      <c r="AQ17" s="217"/>
    </row>
    <row r="18" spans="1:43" s="27" customFormat="1">
      <c r="A18" s="18" t="s">
        <v>364</v>
      </c>
      <c r="B18" s="18"/>
      <c r="C18" s="18"/>
      <c r="D18" s="18"/>
      <c r="E18" s="18"/>
      <c r="F18" s="18"/>
      <c r="G18" s="18"/>
      <c r="H18" s="18"/>
      <c r="I18" s="381"/>
      <c r="J18" s="381"/>
      <c r="K18" s="18"/>
      <c r="L18" s="18"/>
      <c r="M18" s="18"/>
      <c r="N18" s="225">
        <v>228.83981108</v>
      </c>
      <c r="O18" s="223">
        <v>-40.502601949999999</v>
      </c>
      <c r="P18" s="223">
        <v>87.161805260000051</v>
      </c>
      <c r="Q18" s="223">
        <v>108.83991651000007</v>
      </c>
      <c r="R18" s="223">
        <v>4.3127808500000357</v>
      </c>
      <c r="S18" s="223">
        <v>-4.1329983100000245</v>
      </c>
      <c r="T18" s="223">
        <v>-14.928858560000023</v>
      </c>
      <c r="U18" s="223">
        <v>-26.12443686000001</v>
      </c>
      <c r="V18" s="223">
        <v>2.8703414099999769</v>
      </c>
      <c r="W18" s="223">
        <v>-11.901704369999999</v>
      </c>
      <c r="X18" s="223">
        <v>22.34292868</v>
      </c>
      <c r="Y18" s="223">
        <v>38.731889779999968</v>
      </c>
      <c r="Z18" s="223">
        <v>2.7075703799999609</v>
      </c>
      <c r="AA18" s="223">
        <v>124.38749113999999</v>
      </c>
      <c r="AB18" s="223">
        <v>-6.7039656200000461</v>
      </c>
      <c r="AC18" s="223">
        <v>-12.1</v>
      </c>
      <c r="AD18" s="223">
        <v>-4.7776093299998195</v>
      </c>
      <c r="AE18" s="223">
        <v>-65.578272049999995</v>
      </c>
      <c r="AF18" s="223">
        <v>-85.265834321445396</v>
      </c>
      <c r="AG18" s="223">
        <v>-59.371764150824475</v>
      </c>
      <c r="AH18" s="223">
        <v>-117</v>
      </c>
      <c r="AI18" s="223"/>
      <c r="AJ18" s="223"/>
      <c r="AK18" s="223"/>
      <c r="AL18" s="223"/>
      <c r="AM18" s="223"/>
      <c r="AN18" s="223"/>
      <c r="AO18" s="223"/>
      <c r="AP18" s="223"/>
      <c r="AQ18" s="223"/>
    </row>
    <row r="19" spans="1:43" s="27" customFormat="1">
      <c r="A19" s="18" t="s">
        <v>365</v>
      </c>
      <c r="B19" s="18"/>
      <c r="C19" s="18"/>
      <c r="D19" s="18"/>
      <c r="E19" s="18"/>
      <c r="F19" s="18"/>
      <c r="G19" s="18"/>
      <c r="H19" s="18"/>
      <c r="I19" s="381"/>
      <c r="J19" s="381"/>
      <c r="K19" s="18"/>
      <c r="L19" s="18"/>
      <c r="M19" s="18"/>
      <c r="N19" s="225">
        <v>-0.72771354999999993</v>
      </c>
      <c r="O19" s="223">
        <v>-0.73939472000000006</v>
      </c>
      <c r="P19" s="223">
        <v>-1.30529009</v>
      </c>
      <c r="Q19" s="223">
        <v>-1.0855761500000001</v>
      </c>
      <c r="R19" s="223">
        <v>-1.2884697599999999</v>
      </c>
      <c r="S19" s="223">
        <v>-1.2320889700000002</v>
      </c>
      <c r="T19" s="223">
        <v>-8.660720000000002E-3</v>
      </c>
      <c r="U19" s="223">
        <v>-7.5117799999999992E-3</v>
      </c>
      <c r="V19" s="223">
        <v>-0.15178836999999998</v>
      </c>
      <c r="W19" s="223">
        <v>26.78725201</v>
      </c>
      <c r="X19" s="223">
        <v>-7.7844580800000003</v>
      </c>
      <c r="Y19" s="223">
        <v>7.5539993000000001</v>
      </c>
      <c r="Z19" s="223">
        <v>3.0279999900000001</v>
      </c>
      <c r="AA19" s="223">
        <v>-141.0761</v>
      </c>
      <c r="AB19" s="223">
        <v>-90.982265650000002</v>
      </c>
      <c r="AC19" s="223">
        <v>150.19999999999999</v>
      </c>
      <c r="AD19" s="223">
        <v>27.387500880000005</v>
      </c>
      <c r="AE19" s="223">
        <v>25.673067760000006</v>
      </c>
      <c r="AF19" s="223">
        <v>23.85912282</v>
      </c>
      <c r="AG19" s="223">
        <v>-29.069112999999998</v>
      </c>
      <c r="AH19" s="223">
        <v>-16.5</v>
      </c>
      <c r="AI19" s="223"/>
      <c r="AJ19" s="223"/>
      <c r="AK19" s="223"/>
      <c r="AL19" s="223"/>
      <c r="AM19" s="223"/>
      <c r="AN19" s="223"/>
      <c r="AO19" s="223"/>
      <c r="AP19" s="223"/>
      <c r="AQ19" s="223"/>
    </row>
    <row r="20" spans="1:43" s="27" customFormat="1">
      <c r="A20" s="24" t="s">
        <v>366</v>
      </c>
      <c r="B20" s="226">
        <v>44.308999999999983</v>
      </c>
      <c r="C20" s="226">
        <v>-78.47999999999999</v>
      </c>
      <c r="D20" s="226">
        <v>6.0469999999999988</v>
      </c>
      <c r="E20" s="226">
        <v>7.5609999999999999</v>
      </c>
      <c r="F20" s="226">
        <v>6.2390000000000043</v>
      </c>
      <c r="G20" s="226">
        <v>-42.176000000000002</v>
      </c>
      <c r="H20" s="226">
        <v>-14.917000000000002</v>
      </c>
      <c r="I20" s="226">
        <v>-42.108000000000004</v>
      </c>
      <c r="J20" s="226">
        <v>0.66099999999999781</v>
      </c>
      <c r="K20" s="226">
        <v>7.4739999999999966</v>
      </c>
      <c r="L20" s="226">
        <v>-86.854158999999996</v>
      </c>
      <c r="M20" s="226">
        <v>-46.490686000000004</v>
      </c>
      <c r="N20" s="226">
        <v>12.953480120000112</v>
      </c>
      <c r="O20" s="217">
        <v>-34.278916819999942</v>
      </c>
      <c r="P20" s="217">
        <v>-94.576037860000184</v>
      </c>
      <c r="Q20" s="217">
        <v>-8.6966221800000962</v>
      </c>
      <c r="R20" s="217">
        <v>-132.96197602999996</v>
      </c>
      <c r="S20" s="217">
        <v>-146.74531293000007</v>
      </c>
      <c r="T20" s="217">
        <v>-146.52843201000005</v>
      </c>
      <c r="U20" s="217">
        <v>-158.25284748000004</v>
      </c>
      <c r="V20" s="217">
        <v>-172.11677673000003</v>
      </c>
      <c r="W20" s="217">
        <v>-71.170115809999999</v>
      </c>
      <c r="X20" s="217">
        <v>-72.058105309999988</v>
      </c>
      <c r="Y20" s="217">
        <v>-44.421778360000026</v>
      </c>
      <c r="Z20" s="217">
        <v>-72.366150530000056</v>
      </c>
      <c r="AA20" s="217">
        <v>-260.07041189999995</v>
      </c>
      <c r="AB20" s="217">
        <v>-181.00775791000001</v>
      </c>
      <c r="AC20" s="217">
        <v>59.847000000000001</v>
      </c>
      <c r="AD20" s="217">
        <v>-71.040000000000006</v>
      </c>
      <c r="AE20" s="217">
        <v>-125.693</v>
      </c>
      <c r="AF20" s="217">
        <v>-160.24192439999985</v>
      </c>
      <c r="AG20" s="217">
        <v>-179.91200000000001</v>
      </c>
      <c r="AH20" s="217">
        <v>-216.81759325999974</v>
      </c>
      <c r="AI20" s="217"/>
      <c r="AJ20" s="217"/>
      <c r="AK20" s="217"/>
      <c r="AL20" s="217"/>
      <c r="AM20" s="217"/>
      <c r="AN20" s="217"/>
      <c r="AO20" s="217"/>
      <c r="AP20" s="217"/>
      <c r="AQ20" s="217"/>
    </row>
    <row r="21" spans="1:43" s="27" customForma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</row>
    <row r="22" spans="1:43" s="25" customFormat="1">
      <c r="A22" s="24" t="s">
        <v>129</v>
      </c>
      <c r="B22" s="226">
        <v>0</v>
      </c>
      <c r="C22" s="226">
        <v>0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4.8259999999999996</v>
      </c>
      <c r="J22" s="226">
        <v>5.2539999999999996</v>
      </c>
      <c r="K22" s="226">
        <v>2.0779999999999998</v>
      </c>
      <c r="L22" s="226">
        <v>3.887</v>
      </c>
      <c r="M22" s="226">
        <v>3.6829999999999998</v>
      </c>
      <c r="N22" s="66">
        <v>4.048</v>
      </c>
      <c r="O22" s="66">
        <v>3.0640000000000001</v>
      </c>
      <c r="P22" s="66">
        <v>3.5049999999999999</v>
      </c>
      <c r="Q22" s="66">
        <v>-1.724</v>
      </c>
      <c r="R22" s="66">
        <v>2.52</v>
      </c>
      <c r="S22" s="66">
        <v>0</v>
      </c>
      <c r="T22" s="122">
        <v>-2.83</v>
      </c>
      <c r="U22" s="122">
        <v>0</v>
      </c>
      <c r="V22" s="122">
        <v>0</v>
      </c>
      <c r="W22" s="122">
        <v>0</v>
      </c>
      <c r="X22" s="122">
        <v>0</v>
      </c>
      <c r="Y22" s="122">
        <v>0</v>
      </c>
      <c r="Z22" s="122">
        <v>0</v>
      </c>
      <c r="AA22" s="122">
        <v>0</v>
      </c>
      <c r="AB22" s="122">
        <v>1E-3</v>
      </c>
      <c r="AC22" s="122">
        <v>0</v>
      </c>
      <c r="AD22" s="122">
        <v>1E-3</v>
      </c>
      <c r="AE22" s="122">
        <v>0</v>
      </c>
      <c r="AF22" s="122">
        <v>-1E-3</v>
      </c>
      <c r="AG22" s="122">
        <v>4.9729999999999999</v>
      </c>
      <c r="AH22" s="122">
        <v>0.44900000000000001</v>
      </c>
    </row>
    <row r="23" spans="1:43" s="25" customFormat="1">
      <c r="A23" s="26" t="s">
        <v>31</v>
      </c>
      <c r="B23" s="226">
        <v>-83.549000000000007</v>
      </c>
      <c r="C23" s="226">
        <v>-59.792000000000002</v>
      </c>
      <c r="D23" s="226">
        <v>-55.131999999999998</v>
      </c>
      <c r="E23" s="226">
        <v>-109.053</v>
      </c>
      <c r="F23" s="226">
        <v>-90.860666510000001</v>
      </c>
      <c r="G23" s="226">
        <v>-87.567779999999999</v>
      </c>
      <c r="H23" s="226">
        <v>-119.28026</v>
      </c>
      <c r="I23" s="226">
        <v>-91.235699999999994</v>
      </c>
      <c r="J23" s="226">
        <v>-118.01904</v>
      </c>
      <c r="K23" s="226">
        <v>-88.342420000000004</v>
      </c>
      <c r="L23" s="226">
        <v>-121.20944</v>
      </c>
      <c r="M23" s="226">
        <v>-82.988839999999996</v>
      </c>
      <c r="N23" s="66">
        <v>-144.97559999999999</v>
      </c>
      <c r="O23" s="66">
        <v>-117.12226</v>
      </c>
      <c r="P23" s="66">
        <v>-84.040700000000001</v>
      </c>
      <c r="Q23" s="66">
        <v>-190.401241</v>
      </c>
      <c r="R23" s="66">
        <v>-109.97386</v>
      </c>
      <c r="S23" s="66">
        <v>-74.249520000000004</v>
      </c>
      <c r="T23" s="122">
        <v>-258.78286000000003</v>
      </c>
      <c r="U23" s="122">
        <v>-230.09280100000001</v>
      </c>
      <c r="V23" s="122">
        <v>-89.399197000000001</v>
      </c>
      <c r="W23" s="122">
        <v>-143.76795440000001</v>
      </c>
      <c r="X23" s="122">
        <v>-213.74680024</v>
      </c>
      <c r="Y23" s="122">
        <v>-168.89175208</v>
      </c>
      <c r="Z23" s="122">
        <v>-142.85540912000002</v>
      </c>
      <c r="AA23" s="122">
        <v>-22.307998000000001</v>
      </c>
      <c r="AB23" s="122">
        <v>-48.215819999999994</v>
      </c>
      <c r="AC23" s="122">
        <v>-237.978162</v>
      </c>
      <c r="AD23" s="122">
        <v>-183.44023999999999</v>
      </c>
      <c r="AE23" s="122">
        <v>-133.20708456</v>
      </c>
      <c r="AF23" s="122">
        <v>-197.48359192000007</v>
      </c>
      <c r="AG23" s="122">
        <v>-526.39657999999997</v>
      </c>
      <c r="AH23" s="122">
        <v>-108.19287200000004</v>
      </c>
    </row>
    <row r="24" spans="1:43" s="25" customFormat="1">
      <c r="A24" s="26" t="s">
        <v>34</v>
      </c>
      <c r="B24" s="226">
        <v>-2.4550000000000001</v>
      </c>
      <c r="C24" s="226">
        <v>-4.6159999999999997</v>
      </c>
      <c r="D24" s="226">
        <v>-7.4429999999999996</v>
      </c>
      <c r="E24" s="226">
        <v>-7.33</v>
      </c>
      <c r="F24" s="226">
        <v>-4.4530000000000003</v>
      </c>
      <c r="G24" s="226">
        <v>-5.1310000000000002</v>
      </c>
      <c r="H24" s="226">
        <v>-7.1970000000000001</v>
      </c>
      <c r="I24" s="226">
        <v>-4.4020000000000001</v>
      </c>
      <c r="J24" s="226">
        <v>-7.3090000000000002</v>
      </c>
      <c r="K24" s="226">
        <v>-7.5469999999999997</v>
      </c>
      <c r="L24" s="226">
        <v>-7.0949999999999998</v>
      </c>
      <c r="M24" s="226">
        <v>-11.617000000000001</v>
      </c>
      <c r="N24" s="66">
        <v>-12.022</v>
      </c>
      <c r="O24" s="66">
        <v>-7.0220000000000002</v>
      </c>
      <c r="P24" s="66">
        <v>-6.14</v>
      </c>
      <c r="Q24" s="66">
        <v>-12.962999999999999</v>
      </c>
      <c r="R24" s="66">
        <v>-10.065</v>
      </c>
      <c r="S24" s="66">
        <v>-12.183</v>
      </c>
      <c r="T24" s="122">
        <v>-12.712999999999999</v>
      </c>
      <c r="U24" s="122">
        <v>-21.164000000000001</v>
      </c>
      <c r="V24" s="122">
        <v>-13.698</v>
      </c>
      <c r="W24" s="122">
        <v>-14.585000000000001</v>
      </c>
      <c r="X24" s="122">
        <v>-16.817</v>
      </c>
      <c r="Y24" s="122">
        <v>-14.52</v>
      </c>
      <c r="Z24" s="122">
        <v>-15.214</v>
      </c>
      <c r="AA24" s="122">
        <v>-5.1829999999999998</v>
      </c>
      <c r="AB24" s="122">
        <v>-12.515000000000001</v>
      </c>
      <c r="AC24" s="122">
        <v>-15.246</v>
      </c>
      <c r="AD24" s="122">
        <v>-20.812000000000001</v>
      </c>
      <c r="AE24" s="122">
        <v>-14.356</v>
      </c>
      <c r="AF24" s="122">
        <v>-14.88</v>
      </c>
      <c r="AG24" s="122">
        <v>-17.116</v>
      </c>
      <c r="AH24" s="122">
        <v>1.5589999999999999</v>
      </c>
    </row>
    <row r="25" spans="1:43" s="25" customFormat="1">
      <c r="A25" s="24" t="s">
        <v>736</v>
      </c>
      <c r="B25" s="226">
        <v>210.60499999999996</v>
      </c>
      <c r="C25" s="226">
        <v>113.01199999999994</v>
      </c>
      <c r="D25" s="226">
        <v>185.67200000000008</v>
      </c>
      <c r="E25" s="226">
        <v>252.8780000000001</v>
      </c>
      <c r="F25" s="226">
        <v>215.32533349000099</v>
      </c>
      <c r="G25" s="226">
        <v>164.78621999999999</v>
      </c>
      <c r="H25" s="226">
        <v>222.10473999999402</v>
      </c>
      <c r="I25" s="226">
        <v>318.14730000001299</v>
      </c>
      <c r="J25" s="226">
        <v>264.03895999999997</v>
      </c>
      <c r="K25" s="226">
        <v>210.91857999999999</v>
      </c>
      <c r="L25" s="122">
        <v>196.20699999999999</v>
      </c>
      <c r="M25" s="229">
        <v>381.567474</v>
      </c>
      <c r="N25" s="123">
        <v>306.14640000000003</v>
      </c>
      <c r="O25" s="123">
        <v>208.33774</v>
      </c>
      <c r="P25" s="123">
        <v>263.49430000000001</v>
      </c>
      <c r="Q25" s="123">
        <v>460.00552699999997</v>
      </c>
      <c r="R25" s="123">
        <v>163.09714</v>
      </c>
      <c r="S25" s="123">
        <v>279.44047999999998</v>
      </c>
      <c r="T25" s="123">
        <v>534.94313999999997</v>
      </c>
      <c r="U25" s="123">
        <v>498.76308305000299</v>
      </c>
      <c r="V25" s="123">
        <v>199.895205199999</v>
      </c>
      <c r="W25" s="123">
        <v>329.88979582999599</v>
      </c>
      <c r="X25" s="123">
        <v>428.27978868000002</v>
      </c>
      <c r="Y25" s="123">
        <v>431.19563639999802</v>
      </c>
      <c r="Z25" s="123">
        <v>361.80697064000395</v>
      </c>
      <c r="AA25" s="123">
        <v>124.64670200000801</v>
      </c>
      <c r="AB25" s="123">
        <v>275.33918</v>
      </c>
      <c r="AC25" s="123">
        <v>624.56813799999998</v>
      </c>
      <c r="AD25" s="123">
        <v>598.01376000000005</v>
      </c>
      <c r="AE25" s="123">
        <v>262.61104645999814</v>
      </c>
      <c r="AF25" s="123">
        <v>284.01914904000603</v>
      </c>
      <c r="AG25" s="123">
        <v>1323.0484200000001</v>
      </c>
      <c r="AH25" s="123">
        <v>137.28404564000346</v>
      </c>
    </row>
    <row r="26" spans="1:43">
      <c r="A26" s="110" t="s">
        <v>29</v>
      </c>
      <c r="B26" s="368" t="s">
        <v>374</v>
      </c>
      <c r="C26" s="368" t="s">
        <v>375</v>
      </c>
      <c r="D26" s="368" t="s">
        <v>376</v>
      </c>
      <c r="E26" s="368" t="s">
        <v>377</v>
      </c>
      <c r="F26" s="368" t="s">
        <v>378</v>
      </c>
      <c r="G26" s="368" t="s">
        <v>379</v>
      </c>
      <c r="H26" s="368" t="s">
        <v>380</v>
      </c>
      <c r="I26" s="368" t="s">
        <v>381</v>
      </c>
      <c r="J26" s="368" t="s">
        <v>2</v>
      </c>
      <c r="K26" s="368" t="s">
        <v>3</v>
      </c>
      <c r="L26" s="368" t="s">
        <v>4</v>
      </c>
      <c r="M26" s="368" t="s">
        <v>5</v>
      </c>
      <c r="N26" s="368" t="s">
        <v>6</v>
      </c>
      <c r="O26" s="368" t="s">
        <v>7</v>
      </c>
      <c r="P26" s="368" t="s">
        <v>8</v>
      </c>
      <c r="Q26" s="368" t="s">
        <v>9</v>
      </c>
      <c r="R26" s="368" t="s">
        <v>344</v>
      </c>
      <c r="S26" s="368" t="s">
        <v>349</v>
      </c>
      <c r="T26" s="368" t="s">
        <v>356</v>
      </c>
      <c r="U26" s="368" t="s">
        <v>394</v>
      </c>
      <c r="V26" s="368" t="s">
        <v>397</v>
      </c>
      <c r="W26" s="368" t="s">
        <v>409</v>
      </c>
      <c r="X26" s="368" t="s">
        <v>414</v>
      </c>
      <c r="Y26" s="368" t="s">
        <v>420</v>
      </c>
      <c r="Z26" s="368" t="s">
        <v>423</v>
      </c>
      <c r="AA26" s="368" t="s">
        <v>426</v>
      </c>
      <c r="AB26" s="368" t="s">
        <v>509</v>
      </c>
      <c r="AC26" s="368" t="s">
        <v>625</v>
      </c>
      <c r="AD26" s="368" t="s">
        <v>629</v>
      </c>
      <c r="AE26" s="368" t="s">
        <v>641</v>
      </c>
      <c r="AF26" s="368" t="s">
        <v>702</v>
      </c>
      <c r="AG26" s="368" t="s">
        <v>716</v>
      </c>
      <c r="AH26" s="368" t="s">
        <v>722</v>
      </c>
    </row>
    <row r="27" spans="1:43" ht="15" customHeight="1">
      <c r="A27" s="110" t="s">
        <v>10</v>
      </c>
      <c r="B27" s="367" t="s">
        <v>11</v>
      </c>
      <c r="C27" s="367" t="s">
        <v>12</v>
      </c>
      <c r="D27" s="367" t="s">
        <v>13</v>
      </c>
      <c r="E27" s="367" t="s">
        <v>14</v>
      </c>
      <c r="F27" s="367" t="s">
        <v>11</v>
      </c>
      <c r="G27" s="367" t="s">
        <v>12</v>
      </c>
      <c r="H27" s="367" t="s">
        <v>13</v>
      </c>
      <c r="I27" s="367" t="s">
        <v>14</v>
      </c>
      <c r="J27" s="367" t="s">
        <v>11</v>
      </c>
      <c r="K27" s="367" t="s">
        <v>12</v>
      </c>
      <c r="L27" s="367" t="s">
        <v>13</v>
      </c>
      <c r="M27" s="367" t="s">
        <v>14</v>
      </c>
      <c r="N27" s="367" t="s">
        <v>11</v>
      </c>
      <c r="O27" s="367" t="s">
        <v>12</v>
      </c>
      <c r="P27" s="367" t="s">
        <v>13</v>
      </c>
      <c r="Q27" s="367" t="s">
        <v>14</v>
      </c>
      <c r="R27" s="367" t="s">
        <v>11</v>
      </c>
      <c r="S27" s="367" t="s">
        <v>12</v>
      </c>
      <c r="T27" s="367" t="s">
        <v>13</v>
      </c>
      <c r="U27" s="367" t="s">
        <v>14</v>
      </c>
      <c r="V27" s="367" t="s">
        <v>11</v>
      </c>
      <c r="W27" s="367" t="s">
        <v>12</v>
      </c>
      <c r="X27" s="367" t="s">
        <v>13</v>
      </c>
      <c r="Y27" s="367" t="s">
        <v>14</v>
      </c>
      <c r="Z27" s="367" t="s">
        <v>11</v>
      </c>
      <c r="AA27" s="367" t="s">
        <v>12</v>
      </c>
      <c r="AB27" s="367" t="s">
        <v>13</v>
      </c>
      <c r="AC27" s="367" t="s">
        <v>14</v>
      </c>
      <c r="AD27" s="367" t="s">
        <v>11</v>
      </c>
      <c r="AE27" s="367" t="s">
        <v>12</v>
      </c>
      <c r="AF27" s="367" t="s">
        <v>13</v>
      </c>
      <c r="AG27" s="367" t="s">
        <v>14</v>
      </c>
      <c r="AH27" s="367" t="s">
        <v>11</v>
      </c>
    </row>
    <row r="28" spans="1:43" s="25" customFormat="1">
      <c r="A28" s="24" t="s">
        <v>736</v>
      </c>
      <c r="B28" s="226">
        <v>210.60499999999999</v>
      </c>
      <c r="C28" s="226">
        <v>113.01199999999994</v>
      </c>
      <c r="D28" s="226">
        <v>185.67200000000008</v>
      </c>
      <c r="E28" s="226">
        <v>252.8780000000001</v>
      </c>
      <c r="F28" s="226">
        <v>215.32533349000099</v>
      </c>
      <c r="G28" s="226">
        <v>164.78621999999999</v>
      </c>
      <c r="H28" s="226">
        <v>222.10473999999402</v>
      </c>
      <c r="I28" s="226">
        <v>318.14730000001299</v>
      </c>
      <c r="J28" s="226">
        <v>264.03895999999997</v>
      </c>
      <c r="K28" s="226">
        <v>210.91857999999999</v>
      </c>
      <c r="L28" s="122">
        <v>196.20699999999999</v>
      </c>
      <c r="M28" s="229">
        <v>381.567474</v>
      </c>
      <c r="N28" s="123">
        <v>306.14640000000003</v>
      </c>
      <c r="O28" s="123">
        <v>208.33774</v>
      </c>
      <c r="P28" s="123">
        <v>263.49430000000001</v>
      </c>
      <c r="Q28" s="123">
        <v>460.00552699999997</v>
      </c>
      <c r="R28" s="123">
        <v>163.09714</v>
      </c>
      <c r="S28" s="123">
        <v>279.44047999999998</v>
      </c>
      <c r="T28" s="123">
        <v>534.94313999999997</v>
      </c>
      <c r="U28" s="123">
        <v>498.76308305000299</v>
      </c>
      <c r="V28" s="123">
        <v>199.895205199999</v>
      </c>
      <c r="W28" s="123">
        <v>329.88979582999599</v>
      </c>
      <c r="X28" s="123">
        <v>428.27978868000002</v>
      </c>
      <c r="Y28" s="123">
        <v>431.19563639999802</v>
      </c>
      <c r="Z28" s="123">
        <v>361.80697064000395</v>
      </c>
      <c r="AA28" s="123">
        <v>124.64670200000801</v>
      </c>
      <c r="AB28" s="123">
        <v>275.33918</v>
      </c>
      <c r="AC28" s="123">
        <v>624.56813799999998</v>
      </c>
      <c r="AD28" s="123">
        <v>598.01376000000005</v>
      </c>
      <c r="AE28" s="123">
        <v>262.61104645999814</v>
      </c>
      <c r="AF28" s="123">
        <v>284.01914904000603</v>
      </c>
      <c r="AG28" s="123">
        <v>1323.0484200000001</v>
      </c>
      <c r="AH28" s="123">
        <v>137.28404564000346</v>
      </c>
    </row>
    <row r="29" spans="1:43" s="25" customFormat="1">
      <c r="A29" s="26" t="s">
        <v>31</v>
      </c>
      <c r="B29" s="226">
        <v>83.549000000000007</v>
      </c>
      <c r="C29" s="226">
        <v>59.792000000000002</v>
      </c>
      <c r="D29" s="226">
        <v>55.131999999999998</v>
      </c>
      <c r="E29" s="226">
        <v>109.053</v>
      </c>
      <c r="F29" s="226">
        <v>-90.860666510000001</v>
      </c>
      <c r="G29" s="226">
        <v>-87.567779999999999</v>
      </c>
      <c r="H29" s="226">
        <v>-119.28026</v>
      </c>
      <c r="I29" s="226">
        <v>-91.235699999999994</v>
      </c>
      <c r="J29" s="226">
        <v>-118.01904</v>
      </c>
      <c r="K29" s="226">
        <v>-88.342420000000004</v>
      </c>
      <c r="L29" s="226">
        <v>-121.20944</v>
      </c>
      <c r="M29" s="226">
        <v>-82.988839999999996</v>
      </c>
      <c r="N29" s="66">
        <v>-144.97559999999999</v>
      </c>
      <c r="O29" s="66">
        <v>-117.12226</v>
      </c>
      <c r="P29" s="66">
        <v>-84.040700000000001</v>
      </c>
      <c r="Q29" s="66">
        <v>-190.401241</v>
      </c>
      <c r="R29" s="66">
        <v>-109.97386</v>
      </c>
      <c r="S29" s="66">
        <v>-74.249520000000004</v>
      </c>
      <c r="T29" s="122">
        <v>-258.78286000000003</v>
      </c>
      <c r="U29" s="122">
        <v>-230.09280100000001</v>
      </c>
      <c r="V29" s="122">
        <v>-89.399197000000001</v>
      </c>
      <c r="W29" s="122">
        <v>-143.76795440000001</v>
      </c>
      <c r="X29" s="122">
        <v>-213.74680024</v>
      </c>
      <c r="Y29" s="122">
        <v>-168.89175208</v>
      </c>
      <c r="Z29" s="122">
        <v>-142.85540912000002</v>
      </c>
      <c r="AA29" s="122">
        <v>-22.307998000000001</v>
      </c>
      <c r="AB29" s="123">
        <v>-48.215819999999994</v>
      </c>
      <c r="AC29" s="123">
        <v>-237.978162</v>
      </c>
      <c r="AD29" s="123">
        <v>-183.44023999999999</v>
      </c>
      <c r="AE29" s="123">
        <v>-133.20708456</v>
      </c>
      <c r="AF29" s="123">
        <v>-197.48359192000007</v>
      </c>
      <c r="AG29" s="123">
        <v>-526.39657999999997</v>
      </c>
      <c r="AH29" s="123">
        <v>-108.19287200000004</v>
      </c>
    </row>
    <row r="30" spans="1:43" s="25" customFormat="1">
      <c r="A30" s="24" t="s">
        <v>32</v>
      </c>
      <c r="B30" s="226">
        <v>-44.308999999999983</v>
      </c>
      <c r="C30" s="226">
        <v>78.47999999999999</v>
      </c>
      <c r="D30" s="226">
        <v>-6.0469999999999988</v>
      </c>
      <c r="E30" s="226">
        <v>-7.5609999999999999</v>
      </c>
      <c r="F30" s="226">
        <v>6.2389999999999999</v>
      </c>
      <c r="G30" s="226">
        <v>-42.176000000000002</v>
      </c>
      <c r="H30" s="226">
        <v>-14.917</v>
      </c>
      <c r="I30" s="226">
        <v>-42.107999999999997</v>
      </c>
      <c r="J30" s="226">
        <v>0.66100000000000003</v>
      </c>
      <c r="K30" s="226">
        <v>7.4740000000000002</v>
      </c>
      <c r="L30" s="226">
        <v>-86.854158999999996</v>
      </c>
      <c r="M30" s="226">
        <v>-46.490685999999997</v>
      </c>
      <c r="N30" s="66">
        <v>12.952999999999999</v>
      </c>
      <c r="O30" s="66">
        <v>-34.279000000000003</v>
      </c>
      <c r="P30" s="66">
        <v>-94.575000000000003</v>
      </c>
      <c r="Q30" s="66">
        <v>-8.6969999999999992</v>
      </c>
      <c r="R30" s="66">
        <v>-132.96100000000001</v>
      </c>
      <c r="S30" s="66">
        <v>-146.745</v>
      </c>
      <c r="T30" s="122">
        <v>-146.529</v>
      </c>
      <c r="U30" s="122">
        <v>-158.251611</v>
      </c>
      <c r="V30" s="122">
        <v>-172.11647081000001</v>
      </c>
      <c r="W30" s="122">
        <v>-71.169330129999992</v>
      </c>
      <c r="X30" s="122">
        <v>-72.059734879999993</v>
      </c>
      <c r="Y30" s="122">
        <v>-44.421033090000002</v>
      </c>
      <c r="Z30" s="122">
        <v>-72.366294319999994</v>
      </c>
      <c r="AA30" s="122">
        <v>-260.07310000000001</v>
      </c>
      <c r="AB30" s="123">
        <v>-181.00899999999993</v>
      </c>
      <c r="AC30" s="123">
        <v>59.847000000000001</v>
      </c>
      <c r="AD30" s="123">
        <v>-71.040000000000006</v>
      </c>
      <c r="AE30" s="123">
        <v>-125.693</v>
      </c>
      <c r="AF30" s="123">
        <v>-160.24192439999985</v>
      </c>
      <c r="AG30" s="123">
        <v>-179.91200000000001</v>
      </c>
      <c r="AH30" s="123">
        <v>-216.81759325999974</v>
      </c>
    </row>
    <row r="31" spans="1:43" s="25" customFormat="1">
      <c r="A31" s="24" t="s">
        <v>33</v>
      </c>
      <c r="B31" s="226"/>
      <c r="C31" s="226"/>
      <c r="D31" s="226"/>
      <c r="E31" s="226"/>
      <c r="F31" s="226">
        <v>-118.464</v>
      </c>
      <c r="G31" s="226">
        <v>-117.69200000000001</v>
      </c>
      <c r="H31" s="226">
        <v>-119.602</v>
      </c>
      <c r="I31" s="226">
        <v>-148.434</v>
      </c>
      <c r="J31" s="226">
        <v>-132.46600000000001</v>
      </c>
      <c r="K31" s="226">
        <v>-128.84200099999998</v>
      </c>
      <c r="L31" s="226">
        <v>-141.93600000000001</v>
      </c>
      <c r="M31" s="226">
        <v>-134.97799900000001</v>
      </c>
      <c r="N31" s="66">
        <v>-139.33300000000003</v>
      </c>
      <c r="O31" s="66">
        <v>-147.697</v>
      </c>
      <c r="P31" s="66">
        <v>-144.80199999999999</v>
      </c>
      <c r="Q31" s="66">
        <v>-147.77137500000001</v>
      </c>
      <c r="R31" s="66">
        <v>-163.619</v>
      </c>
      <c r="S31" s="66">
        <v>-148.65300000000002</v>
      </c>
      <c r="T31" s="122">
        <v>-145.55199999999999</v>
      </c>
      <c r="U31" s="122">
        <v>-166.571</v>
      </c>
      <c r="V31" s="122">
        <v>-150.17000000000002</v>
      </c>
      <c r="W31" s="122">
        <v>-162.42000000000002</v>
      </c>
      <c r="X31" s="122">
        <v>-170.22499999999999</v>
      </c>
      <c r="Y31" s="122">
        <v>-153.10499999999999</v>
      </c>
      <c r="Z31" s="122">
        <v>-70.200999999999993</v>
      </c>
      <c r="AA31" s="122">
        <v>-30.589999999999996</v>
      </c>
      <c r="AB31" s="122">
        <v>-45.220999999999997</v>
      </c>
      <c r="AC31" s="122">
        <v>-121.24199999999999</v>
      </c>
      <c r="AD31" s="122">
        <v>-185.845</v>
      </c>
      <c r="AE31" s="122">
        <v>-187.24299999999999</v>
      </c>
      <c r="AF31" s="122">
        <v>-193.92265</v>
      </c>
      <c r="AG31" s="122">
        <v>-225.64300000000003</v>
      </c>
      <c r="AH31" s="122">
        <v>-220.80509169999999</v>
      </c>
    </row>
    <row r="32" spans="1:43" s="25" customFormat="1">
      <c r="A32" s="24" t="s">
        <v>34</v>
      </c>
      <c r="B32" s="226">
        <v>2.4550000000000001</v>
      </c>
      <c r="C32" s="226">
        <v>4.6159999999999997</v>
      </c>
      <c r="D32" s="226">
        <v>7.4429999999999996</v>
      </c>
      <c r="E32" s="226">
        <v>7.33</v>
      </c>
      <c r="F32" s="226">
        <v>-4.4530000000000003</v>
      </c>
      <c r="G32" s="226">
        <v>-5.1310000000000002</v>
      </c>
      <c r="H32" s="226">
        <v>-7.1970000000000001</v>
      </c>
      <c r="I32" s="226">
        <v>-4.4020000000000001</v>
      </c>
      <c r="J32" s="226">
        <v>-7.3090000000000002</v>
      </c>
      <c r="K32" s="226">
        <v>-7.5469999999999997</v>
      </c>
      <c r="L32" s="226">
        <v>-7.0949999999999998</v>
      </c>
      <c r="M32" s="226">
        <v>-11.617000000000001</v>
      </c>
      <c r="N32" s="66">
        <v>-12.022</v>
      </c>
      <c r="O32" s="66">
        <v>-7.0220000000000002</v>
      </c>
      <c r="P32" s="66">
        <v>-6.14</v>
      </c>
      <c r="Q32" s="66">
        <v>-12.962999999999999</v>
      </c>
      <c r="R32" s="66">
        <v>-10.065</v>
      </c>
      <c r="S32" s="66">
        <v>-12.183</v>
      </c>
      <c r="T32" s="122">
        <v>-12.712999999999999</v>
      </c>
      <c r="U32" s="122">
        <v>-21.164000000000001</v>
      </c>
      <c r="V32" s="122">
        <v>-13.698</v>
      </c>
      <c r="W32" s="122">
        <v>-14.585000000000001</v>
      </c>
      <c r="X32" s="122">
        <v>-16.817</v>
      </c>
      <c r="Y32" s="122">
        <v>-14.52</v>
      </c>
      <c r="Z32" s="122">
        <v>-15.214</v>
      </c>
      <c r="AA32" s="122">
        <v>-5.1829999999999998</v>
      </c>
      <c r="AB32" s="123">
        <v>-12.515000000000001</v>
      </c>
      <c r="AC32" s="123">
        <v>-15.246</v>
      </c>
      <c r="AD32" s="123">
        <v>-20.812000000000001</v>
      </c>
      <c r="AE32" s="123">
        <v>-14.356</v>
      </c>
      <c r="AF32" s="123">
        <v>-14.88</v>
      </c>
      <c r="AG32" s="123">
        <v>-17.116</v>
      </c>
      <c r="AH32" s="123">
        <v>1.5589999999999999</v>
      </c>
    </row>
    <row r="33" spans="1:36" s="25" customFormat="1">
      <c r="A33" s="24" t="s">
        <v>220</v>
      </c>
      <c r="B33" s="226"/>
      <c r="C33" s="226"/>
      <c r="D33" s="226"/>
      <c r="E33" s="226"/>
      <c r="F33" s="226"/>
      <c r="G33" s="226"/>
      <c r="H33" s="226"/>
      <c r="I33" s="226"/>
      <c r="J33" s="226">
        <v>383.452</v>
      </c>
      <c r="K33" s="226">
        <v>297.25599999999997</v>
      </c>
      <c r="L33" s="226">
        <v>400.38400000000001</v>
      </c>
      <c r="M33" s="226">
        <v>518.98099999999999</v>
      </c>
      <c r="N33" s="66">
        <v>446.14299999999997</v>
      </c>
      <c r="O33" s="66">
        <v>363.697</v>
      </c>
      <c r="P33" s="66">
        <v>444.745</v>
      </c>
      <c r="Q33" s="66">
        <v>673.79076799999996</v>
      </c>
      <c r="R33" s="66">
        <v>413.577</v>
      </c>
      <c r="S33" s="66">
        <v>512.61800000000005</v>
      </c>
      <c r="T33" s="122">
        <v>955.798</v>
      </c>
      <c r="U33" s="122">
        <v>908.27149505000307</v>
      </c>
      <c r="V33" s="122">
        <v>475.10887301000201</v>
      </c>
      <c r="W33" s="122">
        <v>559.41208035999705</v>
      </c>
      <c r="X33" s="122">
        <v>730.90332380000302</v>
      </c>
      <c r="Y33" s="122">
        <v>659.02842157000703</v>
      </c>
      <c r="Z33" s="122">
        <v>592.24267408000196</v>
      </c>
      <c r="AA33" s="122">
        <v>412.21080000000001</v>
      </c>
      <c r="AB33" s="14">
        <v>517.07799999999997</v>
      </c>
      <c r="AC33" s="14">
        <v>817.94529999999997</v>
      </c>
      <c r="AD33" s="14">
        <v>873.30499999999995</v>
      </c>
      <c r="AE33" s="14">
        <v>535.86713101999999</v>
      </c>
      <c r="AF33" s="14">
        <v>656.62566536000634</v>
      </c>
      <c r="AG33" s="14">
        <v>2046.473</v>
      </c>
      <c r="AH33" s="14">
        <v>460.73551090000393</v>
      </c>
    </row>
    <row r="34" spans="1:36" s="6" customFormat="1">
      <c r="A34" s="91" t="s">
        <v>223</v>
      </c>
      <c r="B34" s="225"/>
      <c r="C34" s="225"/>
      <c r="D34" s="225"/>
      <c r="E34" s="225"/>
      <c r="F34" s="225"/>
      <c r="G34" s="225"/>
      <c r="H34" s="225"/>
      <c r="I34" s="225"/>
      <c r="J34" s="225">
        <v>-35.386000000000003</v>
      </c>
      <c r="K34" s="225">
        <v>-11.144</v>
      </c>
      <c r="L34" s="225">
        <v>-10.904999999999999</v>
      </c>
      <c r="M34" s="225">
        <v>-8.9860000000000007</v>
      </c>
      <c r="N34" s="93">
        <v>10.586</v>
      </c>
      <c r="O34" s="93">
        <v>-6.6150000000000002</v>
      </c>
      <c r="P34" s="93">
        <v>-20.411000000000001</v>
      </c>
      <c r="Q34" s="93">
        <v>-8.3471430000000009</v>
      </c>
      <c r="R34" s="93">
        <v>-10.420999999999999</v>
      </c>
      <c r="S34" s="93">
        <v>-36.6</v>
      </c>
      <c r="T34" s="93">
        <v>-1.4650000000000001</v>
      </c>
      <c r="U34" s="93">
        <v>-5.4009999999999998</v>
      </c>
      <c r="V34" s="93">
        <v>25.8</v>
      </c>
      <c r="W34" s="93">
        <v>-16.834</v>
      </c>
      <c r="X34" s="93">
        <v>-7.35</v>
      </c>
      <c r="Y34" s="93">
        <v>-10.176</v>
      </c>
      <c r="Z34" s="93">
        <v>-27.951000000000001</v>
      </c>
      <c r="AA34" s="93">
        <v>-3.2429999999999999</v>
      </c>
      <c r="AB34" s="93">
        <v>0.75</v>
      </c>
      <c r="AC34" s="93">
        <v>-2.7959999999999998</v>
      </c>
      <c r="AD34" s="93">
        <v>-52.98</v>
      </c>
      <c r="AE34" s="93">
        <v>-34.451999999999998</v>
      </c>
      <c r="AF34" s="93">
        <v>-6.2</v>
      </c>
      <c r="AG34" s="93">
        <v>-3.802000000000886</v>
      </c>
      <c r="AH34" s="93">
        <v>-27.855020029999999</v>
      </c>
      <c r="AI34" s="441"/>
      <c r="AJ34" s="391"/>
    </row>
    <row r="35" spans="1:36" s="6" customFormat="1">
      <c r="A35" s="91" t="s">
        <v>656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>
        <v>-5.17</v>
      </c>
      <c r="AE35" s="93">
        <v>-0.131999999999979</v>
      </c>
      <c r="AF35" s="93">
        <v>-8.7929024400000007</v>
      </c>
      <c r="AG35" s="93">
        <v>-8.4999999999999964</v>
      </c>
      <c r="AH35" s="93">
        <v>-7.7000000000000055</v>
      </c>
    </row>
    <row r="36" spans="1:36" s="6" customFormat="1">
      <c r="A36" s="91" t="s">
        <v>677</v>
      </c>
      <c r="B36" s="275"/>
      <c r="C36" s="275"/>
      <c r="D36" s="275"/>
      <c r="E36" s="275"/>
      <c r="F36" s="275"/>
      <c r="G36" s="275"/>
      <c r="H36" s="275"/>
      <c r="I36" s="275"/>
      <c r="J36" s="225"/>
      <c r="K36" s="225">
        <v>20</v>
      </c>
      <c r="L36" s="225"/>
      <c r="M36" s="225">
        <v>-23.6</v>
      </c>
      <c r="N36" s="93"/>
      <c r="O36" s="93"/>
      <c r="P36" s="93"/>
      <c r="Q36" s="93"/>
      <c r="R36" s="93">
        <v>16</v>
      </c>
      <c r="S36" s="93">
        <v>-28</v>
      </c>
      <c r="T36" s="93">
        <v>-360.78800000000001</v>
      </c>
      <c r="U36" s="93">
        <v>-175.90199999999999</v>
      </c>
      <c r="V36" s="93">
        <v>30.658000000000001</v>
      </c>
      <c r="W36" s="93">
        <v>-148.15407999999999</v>
      </c>
      <c r="X36" s="93">
        <v>0.297676200000001</v>
      </c>
      <c r="Y36" s="93">
        <v>4.0975784300000004</v>
      </c>
      <c r="Z36" s="93">
        <v>-0.4</v>
      </c>
      <c r="AA36" s="93">
        <v>-32.164999999999999</v>
      </c>
      <c r="AB36" s="93">
        <v>-13.173999999999999</v>
      </c>
      <c r="AC36" s="93">
        <v>-165.28800000000001</v>
      </c>
      <c r="AD36" s="93">
        <v>-139.52099999999999</v>
      </c>
      <c r="AE36" s="93">
        <v>-22.019000000000005</v>
      </c>
      <c r="AF36" s="93">
        <v>-257.59300000000002</v>
      </c>
      <c r="AG36" s="93">
        <v>-1062.633</v>
      </c>
      <c r="AH36" s="93">
        <v>-18.733582559999999</v>
      </c>
      <c r="AI36" s="391"/>
    </row>
    <row r="37" spans="1:36" s="6" customFormat="1">
      <c r="A37" s="24" t="s">
        <v>225</v>
      </c>
      <c r="B37" s="226"/>
      <c r="C37" s="226"/>
      <c r="D37" s="226"/>
      <c r="E37" s="226"/>
      <c r="F37" s="226"/>
      <c r="G37" s="226"/>
      <c r="H37" s="226"/>
      <c r="I37" s="226"/>
      <c r="J37" s="226">
        <v>348.06599999999997</v>
      </c>
      <c r="K37" s="226">
        <v>306.11199999999997</v>
      </c>
      <c r="L37" s="226">
        <v>389.47900000000004</v>
      </c>
      <c r="M37" s="226">
        <v>486.39499999999998</v>
      </c>
      <c r="N37" s="122">
        <v>456.72899999999998</v>
      </c>
      <c r="O37" s="122">
        <v>357.08199999999999</v>
      </c>
      <c r="P37" s="122">
        <v>424.334</v>
      </c>
      <c r="Q37" s="122">
        <v>665.443625</v>
      </c>
      <c r="R37" s="122">
        <v>419.15600000000001</v>
      </c>
      <c r="S37" s="66">
        <v>448.01800000000003</v>
      </c>
      <c r="T37" s="122">
        <v>593.54500000000007</v>
      </c>
      <c r="U37" s="122">
        <v>726.96849505000307</v>
      </c>
      <c r="V37" s="122">
        <v>531.56687301000204</v>
      </c>
      <c r="W37" s="122">
        <v>394.42400035999708</v>
      </c>
      <c r="X37" s="122">
        <v>723.85100000000307</v>
      </c>
      <c r="Y37" s="122">
        <v>652.95000000000698</v>
      </c>
      <c r="Z37" s="122">
        <v>563.89167408000196</v>
      </c>
      <c r="AA37" s="122">
        <v>376.80279999999999</v>
      </c>
      <c r="AB37" s="122">
        <v>504.654</v>
      </c>
      <c r="AC37" s="122">
        <v>649.86130000000003</v>
      </c>
      <c r="AD37" s="122">
        <v>675.63400000000001</v>
      </c>
      <c r="AE37" s="122">
        <v>479.26413101999998</v>
      </c>
      <c r="AF37" s="122">
        <v>384.03976292000635</v>
      </c>
      <c r="AG37" s="122">
        <v>971.5379999999991</v>
      </c>
      <c r="AH37" s="122">
        <v>406.44690831000395</v>
      </c>
    </row>
    <row r="38" spans="1:36" s="25" customFormat="1">
      <c r="A38" s="24" t="s">
        <v>35</v>
      </c>
      <c r="B38" s="226">
        <v>350.89100000000002</v>
      </c>
      <c r="C38" s="226">
        <v>367.39999999999986</v>
      </c>
      <c r="D38" s="226">
        <v>375.50000000000011</v>
      </c>
      <c r="E38" s="226">
        <v>492.7000000000001</v>
      </c>
      <c r="F38" s="226">
        <v>422.86399999999998</v>
      </c>
      <c r="G38" s="226">
        <v>417.35300000000001</v>
      </c>
      <c r="H38" s="226">
        <v>483.101</v>
      </c>
      <c r="I38" s="226">
        <v>604.327</v>
      </c>
      <c r="J38" s="226">
        <v>521.17200000000003</v>
      </c>
      <c r="K38" s="226">
        <v>428.17600099999999</v>
      </c>
      <c r="L38" s="226">
        <v>546.20699999999999</v>
      </c>
      <c r="M38" s="226">
        <v>657.64199900000006</v>
      </c>
      <c r="N38" s="66">
        <v>589.524</v>
      </c>
      <c r="O38" s="66">
        <v>514.45799999999997</v>
      </c>
      <c r="P38" s="66">
        <v>593.05199999999991</v>
      </c>
      <c r="Q38" s="66">
        <v>819.83814299999995</v>
      </c>
      <c r="R38" s="66">
        <v>579.71600000000001</v>
      </c>
      <c r="S38" s="66">
        <v>661.27099999999996</v>
      </c>
      <c r="T38" s="122">
        <v>1098.52</v>
      </c>
      <c r="U38" s="122">
        <v>1074.84249505</v>
      </c>
      <c r="V38" s="122">
        <v>625.27887300999998</v>
      </c>
      <c r="W38" s="122">
        <v>721.83208035999701</v>
      </c>
      <c r="X38" s="122">
        <v>901.12832380000305</v>
      </c>
      <c r="Y38" s="122">
        <v>812.13342157000704</v>
      </c>
      <c r="Z38" s="122">
        <v>662.44367408000198</v>
      </c>
      <c r="AA38" s="14">
        <v>442.80079999999998</v>
      </c>
      <c r="AB38" s="14">
        <v>562.29999999999995</v>
      </c>
      <c r="AC38" s="14">
        <v>939.18730000000005</v>
      </c>
      <c r="AD38" s="14">
        <v>1059.1510000000001</v>
      </c>
      <c r="AE38" s="14">
        <v>723.11013101999993</v>
      </c>
      <c r="AF38" s="14">
        <v>850.54731536000634</v>
      </c>
      <c r="AG38" s="14">
        <v>2272.116</v>
      </c>
      <c r="AH38" s="14">
        <v>681.54060260000392</v>
      </c>
    </row>
    <row r="39" spans="1:36" s="6" customFormat="1" ht="30">
      <c r="A39" s="91" t="s">
        <v>697</v>
      </c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>
        <v>98.192999999999998</v>
      </c>
      <c r="AA39" s="93">
        <v>133.143</v>
      </c>
      <c r="AB39" s="93">
        <v>133.488</v>
      </c>
      <c r="AC39" s="93">
        <v>128.08000000000001</v>
      </c>
      <c r="AD39" s="93">
        <v>134.286</v>
      </c>
      <c r="AE39" s="93">
        <v>134.3821901</v>
      </c>
      <c r="AF39" s="93">
        <v>139.34399999999999</v>
      </c>
      <c r="AG39" s="93">
        <v>142.54400000000001</v>
      </c>
      <c r="AH39" s="93">
        <v>134.744</v>
      </c>
      <c r="AI39" s="391"/>
      <c r="AJ39" s="410"/>
    </row>
    <row r="40" spans="1:36" s="6" customFormat="1">
      <c r="A40" s="91" t="s">
        <v>656</v>
      </c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>
        <v>-49.49</v>
      </c>
      <c r="AE40" s="93">
        <v>-51.268999999999998</v>
      </c>
      <c r="AF40" s="93">
        <v>-56.159451500000003</v>
      </c>
      <c r="AG40" s="93">
        <v>-58.135000000000005</v>
      </c>
      <c r="AH40" s="93">
        <v>-63.599999999999994</v>
      </c>
      <c r="AI40" s="391"/>
    </row>
    <row r="41" spans="1:36" s="6" customFormat="1">
      <c r="A41" s="24" t="s">
        <v>194</v>
      </c>
      <c r="B41" s="124"/>
      <c r="C41" s="124"/>
      <c r="D41" s="124"/>
      <c r="E41" s="124"/>
      <c r="F41" s="124"/>
      <c r="G41" s="124"/>
      <c r="H41" s="124"/>
      <c r="I41" s="275"/>
      <c r="J41" s="226">
        <v>485.786</v>
      </c>
      <c r="K41" s="226">
        <v>437.03200099999998</v>
      </c>
      <c r="L41" s="226">
        <v>535.30200000000002</v>
      </c>
      <c r="M41" s="226">
        <v>625.05599900000004</v>
      </c>
      <c r="N41" s="122">
        <v>600.11</v>
      </c>
      <c r="O41" s="122">
        <v>507.84299999999996</v>
      </c>
      <c r="P41" s="122">
        <v>572.64099999999985</v>
      </c>
      <c r="Q41" s="122">
        <v>811.49099999999999</v>
      </c>
      <c r="R41" s="122">
        <v>585.29499999999996</v>
      </c>
      <c r="S41" s="66">
        <v>596.67099999999994</v>
      </c>
      <c r="T41" s="122">
        <v>736.26700000000005</v>
      </c>
      <c r="U41" s="122">
        <v>893.53949504999991</v>
      </c>
      <c r="V41" s="122">
        <v>681.73687300999995</v>
      </c>
      <c r="W41" s="122">
        <v>556.84400035999704</v>
      </c>
      <c r="X41" s="122">
        <v>894.07600000000298</v>
      </c>
      <c r="Y41" s="122">
        <v>806.055000000007</v>
      </c>
      <c r="Z41" s="122">
        <v>732.28567408000197</v>
      </c>
      <c r="AA41" s="122">
        <v>540.53579999999999</v>
      </c>
      <c r="AB41" s="122">
        <v>683.36400000000003</v>
      </c>
      <c r="AC41" s="122">
        <v>899.18329999999992</v>
      </c>
      <c r="AD41" s="122">
        <v>946.27600000000018</v>
      </c>
      <c r="AE41" s="122">
        <v>749.62032111999997</v>
      </c>
      <c r="AF41" s="122">
        <v>661.14596142000596</v>
      </c>
      <c r="AG41" s="122">
        <v>1281.589999999999</v>
      </c>
      <c r="AH41" s="122">
        <v>698.39600001000395</v>
      </c>
      <c r="AI41" s="430"/>
    </row>
    <row r="42" spans="1:36" s="6" customFormat="1">
      <c r="A42" s="24" t="s">
        <v>343</v>
      </c>
      <c r="B42" s="124"/>
      <c r="C42" s="124"/>
      <c r="D42" s="124"/>
      <c r="E42" s="124"/>
      <c r="F42" s="124"/>
      <c r="G42" s="124"/>
      <c r="H42" s="124"/>
      <c r="I42" s="275"/>
      <c r="J42" s="93">
        <v>22</v>
      </c>
      <c r="K42" s="126">
        <v>29.08</v>
      </c>
      <c r="L42" s="126">
        <v>32.988247947499993</v>
      </c>
      <c r="M42" s="126">
        <v>39.388171326833337</v>
      </c>
      <c r="N42" s="126">
        <v>40.5</v>
      </c>
      <c r="O42" s="126">
        <v>34.692</v>
      </c>
      <c r="P42" s="126">
        <v>47.019347261422872</v>
      </c>
      <c r="Q42" s="126">
        <v>38.580534840418274</v>
      </c>
      <c r="R42" s="126">
        <v>39.6</v>
      </c>
      <c r="S42" s="126">
        <v>43</v>
      </c>
      <c r="T42" s="126">
        <v>42.875550009999998</v>
      </c>
      <c r="U42" s="126">
        <v>45.307217739999999</v>
      </c>
      <c r="V42" s="126">
        <v>44.160736249999999</v>
      </c>
      <c r="W42" s="126">
        <v>49.350699259999999</v>
      </c>
      <c r="X42" s="126">
        <v>46.329056357737201</v>
      </c>
      <c r="Y42" s="126">
        <v>45.467739209999998</v>
      </c>
      <c r="Z42" s="126">
        <v>47.451019180000003</v>
      </c>
      <c r="AA42" s="126">
        <v>46.908500740000001</v>
      </c>
      <c r="AB42" s="14">
        <v>50.933924359999985</v>
      </c>
      <c r="AC42" s="14">
        <v>51.810255819999995</v>
      </c>
      <c r="AD42" s="14">
        <v>52.8818713</v>
      </c>
      <c r="AE42" s="14">
        <v>45.156942700000016</v>
      </c>
      <c r="AF42" s="14">
        <v>62.743601240000011</v>
      </c>
      <c r="AG42" s="14">
        <v>67.59156818000001</v>
      </c>
      <c r="AH42" s="14">
        <v>83.2</v>
      </c>
    </row>
    <row r="43" spans="1:36" s="6" customFormat="1">
      <c r="A43" s="24"/>
      <c r="B43" s="124"/>
      <c r="C43" s="124"/>
      <c r="D43" s="124"/>
      <c r="E43" s="124"/>
      <c r="F43" s="124"/>
      <c r="G43" s="124"/>
      <c r="H43" s="124"/>
      <c r="I43" s="275"/>
      <c r="J43" s="93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4"/>
      <c r="AC43" s="14"/>
      <c r="AD43" s="14"/>
      <c r="AE43" s="14"/>
      <c r="AF43" s="14"/>
      <c r="AG43" s="14"/>
      <c r="AH43" s="14"/>
    </row>
    <row r="44" spans="1:36" s="6" customFormat="1">
      <c r="A44" s="24" t="s">
        <v>642</v>
      </c>
      <c r="B44" s="124"/>
      <c r="C44" s="124"/>
      <c r="D44" s="124"/>
      <c r="E44" s="124"/>
      <c r="F44" s="124"/>
      <c r="G44" s="124"/>
      <c r="H44" s="124"/>
      <c r="I44" s="275"/>
      <c r="J44" s="93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2">
        <v>775.30899999999997</v>
      </c>
      <c r="AA44" s="14">
        <v>507.09700000000004</v>
      </c>
      <c r="AB44" s="14">
        <v>576.37399999998399</v>
      </c>
      <c r="AC44" s="14">
        <v>890.05600001003006</v>
      </c>
      <c r="AD44" s="14">
        <v>1055.9460000000001</v>
      </c>
      <c r="AE44" s="14">
        <v>758.80600001999392</v>
      </c>
      <c r="AF44" s="14">
        <v>857.20299999999804</v>
      </c>
      <c r="AG44" s="14">
        <v>2316.2009999999582</v>
      </c>
      <c r="AH44" s="14">
        <v>672.19600000000003</v>
      </c>
      <c r="AI44" s="391"/>
    </row>
    <row r="45" spans="1:36" s="6" customFormat="1">
      <c r="A45" s="349" t="s">
        <v>643</v>
      </c>
      <c r="B45" s="124"/>
      <c r="C45" s="124"/>
      <c r="D45" s="124"/>
      <c r="E45" s="124"/>
      <c r="F45" s="124"/>
      <c r="G45" s="124"/>
      <c r="H45" s="124"/>
      <c r="I45" s="275"/>
      <c r="J45" s="93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93">
        <v>-15.058999999999999</v>
      </c>
      <c r="AA45" s="93">
        <v>-27.79</v>
      </c>
      <c r="AB45" s="93">
        <v>-11.204000000000001</v>
      </c>
      <c r="AC45" s="93">
        <v>-10.41</v>
      </c>
      <c r="AD45" s="93">
        <v>-16.623999999999999</v>
      </c>
      <c r="AE45" s="93">
        <v>-9.4920000000000009</v>
      </c>
      <c r="AF45" s="93">
        <v>-6.7045704600000002</v>
      </c>
      <c r="AG45" s="93">
        <v>-7.9740000000000002</v>
      </c>
      <c r="AH45" s="93">
        <v>-2.3449799700000002</v>
      </c>
      <c r="AI45" s="391"/>
    </row>
    <row r="46" spans="1:36" s="6" customFormat="1">
      <c r="A46" s="349" t="s">
        <v>644</v>
      </c>
      <c r="B46" s="124"/>
      <c r="C46" s="124"/>
      <c r="D46" s="124"/>
      <c r="E46" s="124"/>
      <c r="F46" s="124"/>
      <c r="G46" s="124"/>
      <c r="H46" s="124"/>
      <c r="I46" s="275"/>
      <c r="J46" s="93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93">
        <v>-98.192999999998051</v>
      </c>
      <c r="AA46" s="93">
        <v>-32.088000000000001</v>
      </c>
      <c r="AB46" s="93">
        <v>-16.044</v>
      </c>
      <c r="AC46" s="93">
        <v>-16.044</v>
      </c>
      <c r="AD46" s="93">
        <v>-16.044</v>
      </c>
      <c r="AE46" s="93">
        <v>-16.044</v>
      </c>
      <c r="AF46" s="93">
        <v>-16.044</v>
      </c>
      <c r="AG46" s="93">
        <v>-16.044</v>
      </c>
      <c r="AH46" s="93">
        <v>-16.044</v>
      </c>
      <c r="AI46" s="391"/>
    </row>
    <row r="47" spans="1:36" s="6" customFormat="1">
      <c r="A47" s="349" t="s">
        <v>645</v>
      </c>
      <c r="B47" s="124"/>
      <c r="C47" s="124"/>
      <c r="D47" s="124"/>
      <c r="E47" s="124"/>
      <c r="F47" s="124"/>
      <c r="G47" s="124"/>
      <c r="H47" s="124"/>
      <c r="I47" s="275"/>
      <c r="J47" s="93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93">
        <v>0.38667408000000003</v>
      </c>
      <c r="AA47" s="93">
        <v>-4.4181999999999997</v>
      </c>
      <c r="AB47" s="93">
        <v>13.173999999999999</v>
      </c>
      <c r="AC47" s="93">
        <v>75.585299989999996</v>
      </c>
      <c r="AD47" s="93">
        <v>35.872999999999998</v>
      </c>
      <c r="AE47" s="93">
        <v>-10.159869</v>
      </c>
      <c r="AF47" s="93">
        <v>16.092885819999999</v>
      </c>
      <c r="AG47" s="93">
        <v>-20.067</v>
      </c>
      <c r="AH47" s="93">
        <v>27.733582559999995</v>
      </c>
      <c r="AI47" s="391"/>
    </row>
    <row r="48" spans="1:36" s="6" customFormat="1">
      <c r="A48" s="24" t="s">
        <v>646</v>
      </c>
      <c r="B48" s="124"/>
      <c r="C48" s="124"/>
      <c r="D48" s="124"/>
      <c r="E48" s="124"/>
      <c r="F48" s="124"/>
      <c r="G48" s="124"/>
      <c r="H48" s="124"/>
      <c r="I48" s="275"/>
      <c r="J48" s="93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2">
        <v>662.44367408000198</v>
      </c>
      <c r="AA48" s="14">
        <v>442.80079999999998</v>
      </c>
      <c r="AB48" s="14">
        <v>562.29999999998404</v>
      </c>
      <c r="AC48" s="14">
        <v>939.18730000003006</v>
      </c>
      <c r="AD48" s="14">
        <v>1059.1510000000001</v>
      </c>
      <c r="AE48" s="14">
        <v>723.11013101999401</v>
      </c>
      <c r="AF48" s="14">
        <v>850.54731535999804</v>
      </c>
      <c r="AG48" s="14">
        <v>2272.1159999999581</v>
      </c>
      <c r="AH48" s="14">
        <v>681.54060258999993</v>
      </c>
      <c r="AI48" s="391"/>
    </row>
    <row r="49" spans="1:35" s="6" customFormat="1">
      <c r="A49" s="24"/>
      <c r="B49" s="124"/>
      <c r="C49" s="124"/>
      <c r="D49" s="124"/>
      <c r="E49" s="124"/>
      <c r="F49" s="124"/>
      <c r="G49" s="124"/>
      <c r="H49" s="124"/>
      <c r="I49" s="275"/>
      <c r="J49" s="93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216"/>
      <c r="AA49" s="216"/>
      <c r="AB49" s="216"/>
      <c r="AC49" s="216"/>
      <c r="AD49" s="216"/>
      <c r="AE49" s="216"/>
      <c r="AF49" s="216"/>
      <c r="AG49" s="216"/>
      <c r="AH49" s="216"/>
      <c r="AI49" s="391"/>
    </row>
    <row r="50" spans="1:35" s="6" customFormat="1">
      <c r="A50" s="24" t="s">
        <v>647</v>
      </c>
      <c r="B50" s="124"/>
      <c r="C50" s="124"/>
      <c r="D50" s="124"/>
      <c r="E50" s="124"/>
      <c r="F50" s="124"/>
      <c r="G50" s="124"/>
      <c r="H50" s="124"/>
      <c r="I50" s="275"/>
      <c r="J50" s="93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2">
        <v>380.68800000000402</v>
      </c>
      <c r="AA50" s="14">
        <v>250.334</v>
      </c>
      <c r="AB50" s="14">
        <v>345.21800000000803</v>
      </c>
      <c r="AC50" s="14">
        <v>493.71700000000004</v>
      </c>
      <c r="AD50" s="14">
        <v>571.29300000000012</v>
      </c>
      <c r="AE50" s="14">
        <v>267.88699999996197</v>
      </c>
      <c r="AF50" s="14">
        <v>274.77800000361805</v>
      </c>
      <c r="AG50" s="14">
        <v>1370.2140000000459</v>
      </c>
      <c r="AH50" s="14">
        <v>134.423</v>
      </c>
      <c r="AI50" s="391"/>
    </row>
    <row r="51" spans="1:35" s="6" customFormat="1">
      <c r="A51" s="349" t="s">
        <v>33</v>
      </c>
      <c r="B51" s="124"/>
      <c r="C51" s="124"/>
      <c r="D51" s="124"/>
      <c r="E51" s="124"/>
      <c r="F51" s="124"/>
      <c r="G51" s="124"/>
      <c r="H51" s="124"/>
      <c r="I51" s="275"/>
      <c r="J51" s="93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93">
        <v>-16.963000000000001</v>
      </c>
      <c r="AA51" s="93">
        <v>-17.151000000000003</v>
      </c>
      <c r="AB51" s="93">
        <v>-17.010999999999999</v>
      </c>
      <c r="AC51" s="93">
        <v>-17.087</v>
      </c>
      <c r="AD51" s="93">
        <v>-18.527000000000001</v>
      </c>
      <c r="AE51" s="93">
        <v>-16.853999999999999</v>
      </c>
      <c r="AF51" s="93">
        <v>-16.844650000000001</v>
      </c>
      <c r="AG51" s="93">
        <v>-17.542000000000002</v>
      </c>
      <c r="AH51" s="93">
        <v>-16.86409171</v>
      </c>
      <c r="AI51" s="391"/>
    </row>
    <row r="52" spans="1:35" s="6" customFormat="1">
      <c r="A52" s="349" t="s">
        <v>643</v>
      </c>
      <c r="B52" s="124"/>
      <c r="C52" s="124"/>
      <c r="D52" s="124"/>
      <c r="E52" s="124"/>
      <c r="F52" s="124"/>
      <c r="G52" s="124"/>
      <c r="H52" s="124"/>
      <c r="I52" s="275"/>
      <c r="J52" s="93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93">
        <v>-15.058999999999999</v>
      </c>
      <c r="AA52" s="93">
        <v>-27.79</v>
      </c>
      <c r="AB52" s="93">
        <v>-11.204000000000001</v>
      </c>
      <c r="AC52" s="93">
        <v>-10.41</v>
      </c>
      <c r="AD52" s="93">
        <v>-16.623999999999999</v>
      </c>
      <c r="AE52" s="93">
        <v>-9.4920000000000009</v>
      </c>
      <c r="AF52" s="93">
        <v>-6.7045704600000002</v>
      </c>
      <c r="AG52" s="93">
        <v>-7.9740000000000002</v>
      </c>
      <c r="AH52" s="93">
        <v>-2.3449799700000002</v>
      </c>
      <c r="AI52" s="391"/>
    </row>
    <row r="53" spans="1:35" s="6" customFormat="1">
      <c r="A53" s="349" t="s">
        <v>648</v>
      </c>
      <c r="B53" s="124"/>
      <c r="C53" s="124"/>
      <c r="D53" s="124"/>
      <c r="E53" s="124"/>
      <c r="F53" s="124"/>
      <c r="G53" s="124"/>
      <c r="H53" s="124"/>
      <c r="I53" s="275"/>
      <c r="J53" s="93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93">
        <v>10.88748</v>
      </c>
      <c r="AA53" s="93">
        <v>15.279940000000002</v>
      </c>
      <c r="AB53" s="93">
        <v>9.5931000000000015</v>
      </c>
      <c r="AC53" s="93">
        <v>9.348980000000001</v>
      </c>
      <c r="AD53" s="93">
        <v>11.95134</v>
      </c>
      <c r="AE53" s="93">
        <v>8.9576400000000014</v>
      </c>
      <c r="AF53" s="93">
        <v>8.0067349564000008</v>
      </c>
      <c r="AG53" s="93">
        <v>8.6754400000000018</v>
      </c>
      <c r="AH53" s="93">
        <v>6.5310843712000004</v>
      </c>
      <c r="AI53" s="391"/>
    </row>
    <row r="54" spans="1:35" s="6" customFormat="1">
      <c r="A54" s="349" t="s">
        <v>645</v>
      </c>
      <c r="B54" s="124"/>
      <c r="C54" s="124"/>
      <c r="D54" s="124"/>
      <c r="E54" s="124"/>
      <c r="F54" s="124"/>
      <c r="G54" s="124"/>
      <c r="H54" s="124"/>
      <c r="I54" s="275"/>
      <c r="J54" s="93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93">
        <v>2.2534906400000003</v>
      </c>
      <c r="AA54" s="93">
        <v>-96.026238000000006</v>
      </c>
      <c r="AB54" s="93">
        <v>-51.256920000000001</v>
      </c>
      <c r="AC54" s="93">
        <v>148.99915799999999</v>
      </c>
      <c r="AD54" s="93">
        <v>49.92042</v>
      </c>
      <c r="AE54" s="93">
        <v>12.112406460000001</v>
      </c>
      <c r="AF54" s="93">
        <v>24.783634539999998</v>
      </c>
      <c r="AG54" s="93">
        <v>-30.325019999999999</v>
      </c>
      <c r="AH54" s="93">
        <v>15.539032930000003</v>
      </c>
      <c r="AI54" s="391"/>
    </row>
    <row r="55" spans="1:35" s="6" customFormat="1">
      <c r="A55" s="24" t="s">
        <v>649</v>
      </c>
      <c r="B55" s="124"/>
      <c r="C55" s="124"/>
      <c r="D55" s="124"/>
      <c r="E55" s="124"/>
      <c r="F55" s="124"/>
      <c r="G55" s="124"/>
      <c r="H55" s="124"/>
      <c r="I55" s="275"/>
      <c r="J55" s="93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2">
        <v>361.80697064000395</v>
      </c>
      <c r="AA55" s="14">
        <v>124.646702</v>
      </c>
      <c r="AB55" s="14">
        <v>275.33918000000801</v>
      </c>
      <c r="AC55" s="14">
        <v>624.56813799999998</v>
      </c>
      <c r="AD55" s="14">
        <v>598.01376000000005</v>
      </c>
      <c r="AE55" s="14">
        <v>262.61104645996198</v>
      </c>
      <c r="AF55" s="14">
        <v>284.01914904001802</v>
      </c>
      <c r="AG55" s="14">
        <v>1323.048420000046</v>
      </c>
      <c r="AH55" s="14">
        <v>137.28404562119999</v>
      </c>
      <c r="AI55" s="391"/>
    </row>
    <row r="56" spans="1:35">
      <c r="A56" s="110" t="s">
        <v>230</v>
      </c>
      <c r="B56" s="368" t="s">
        <v>374</v>
      </c>
      <c r="C56" s="368" t="s">
        <v>375</v>
      </c>
      <c r="D56" s="368" t="s">
        <v>376</v>
      </c>
      <c r="E56" s="368" t="s">
        <v>377</v>
      </c>
      <c r="F56" s="368" t="s">
        <v>378</v>
      </c>
      <c r="G56" s="368" t="s">
        <v>379</v>
      </c>
      <c r="H56" s="368" t="s">
        <v>380</v>
      </c>
      <c r="I56" s="368" t="s">
        <v>381</v>
      </c>
      <c r="J56" s="368" t="s">
        <v>2</v>
      </c>
      <c r="K56" s="368" t="s">
        <v>3</v>
      </c>
      <c r="L56" s="368" t="s">
        <v>4</v>
      </c>
      <c r="M56" s="368" t="s">
        <v>5</v>
      </c>
      <c r="N56" s="368" t="s">
        <v>6</v>
      </c>
      <c r="O56" s="368" t="s">
        <v>7</v>
      </c>
      <c r="P56" s="368" t="s">
        <v>8</v>
      </c>
      <c r="Q56" s="368" t="s">
        <v>9</v>
      </c>
      <c r="R56" s="368" t="s">
        <v>344</v>
      </c>
      <c r="S56" s="368" t="s">
        <v>349</v>
      </c>
      <c r="T56" s="368" t="s">
        <v>356</v>
      </c>
      <c r="U56" s="368" t="s">
        <v>394</v>
      </c>
      <c r="V56" s="368" t="s">
        <v>397</v>
      </c>
      <c r="W56" s="368" t="s">
        <v>409</v>
      </c>
      <c r="X56" s="368" t="s">
        <v>414</v>
      </c>
      <c r="Y56" s="368" t="s">
        <v>420</v>
      </c>
      <c r="Z56" s="368" t="s">
        <v>423</v>
      </c>
      <c r="AA56" s="368" t="s">
        <v>426</v>
      </c>
      <c r="AB56" s="368" t="s">
        <v>509</v>
      </c>
      <c r="AC56" s="368" t="s">
        <v>625</v>
      </c>
      <c r="AD56" s="368" t="s">
        <v>629</v>
      </c>
      <c r="AE56" s="368" t="s">
        <v>641</v>
      </c>
      <c r="AF56" s="368" t="s">
        <v>702</v>
      </c>
      <c r="AG56" s="368" t="s">
        <v>716</v>
      </c>
      <c r="AH56" s="368" t="s">
        <v>722</v>
      </c>
    </row>
    <row r="57" spans="1:35" ht="15" customHeight="1">
      <c r="A57" s="110" t="s">
        <v>10</v>
      </c>
      <c r="B57" s="367" t="s">
        <v>11</v>
      </c>
      <c r="C57" s="367" t="s">
        <v>12</v>
      </c>
      <c r="D57" s="367" t="s">
        <v>13</v>
      </c>
      <c r="E57" s="367" t="s">
        <v>14</v>
      </c>
      <c r="F57" s="367" t="s">
        <v>11</v>
      </c>
      <c r="G57" s="367" t="s">
        <v>12</v>
      </c>
      <c r="H57" s="367" t="s">
        <v>13</v>
      </c>
      <c r="I57" s="367" t="s">
        <v>14</v>
      </c>
      <c r="J57" s="367" t="s">
        <v>11</v>
      </c>
      <c r="K57" s="367" t="s">
        <v>12</v>
      </c>
      <c r="L57" s="367" t="s">
        <v>13</v>
      </c>
      <c r="M57" s="367" t="s">
        <v>14</v>
      </c>
      <c r="N57" s="367" t="s">
        <v>11</v>
      </c>
      <c r="O57" s="367" t="s">
        <v>12</v>
      </c>
      <c r="P57" s="367" t="s">
        <v>13</v>
      </c>
      <c r="Q57" s="367" t="s">
        <v>14</v>
      </c>
      <c r="R57" s="367" t="s">
        <v>11</v>
      </c>
      <c r="S57" s="367" t="s">
        <v>12</v>
      </c>
      <c r="T57" s="367" t="s">
        <v>13</v>
      </c>
      <c r="U57" s="367" t="s">
        <v>14</v>
      </c>
      <c r="V57" s="367" t="s">
        <v>11</v>
      </c>
      <c r="W57" s="367" t="s">
        <v>12</v>
      </c>
      <c r="X57" s="367" t="s">
        <v>13</v>
      </c>
      <c r="Y57" s="367" t="s">
        <v>14</v>
      </c>
      <c r="Z57" s="367" t="s">
        <v>11</v>
      </c>
      <c r="AA57" s="367" t="s">
        <v>12</v>
      </c>
      <c r="AB57" s="367" t="s">
        <v>13</v>
      </c>
      <c r="AC57" s="367" t="s">
        <v>14</v>
      </c>
      <c r="AD57" s="367" t="s">
        <v>11</v>
      </c>
      <c r="AE57" s="367" t="s">
        <v>12</v>
      </c>
      <c r="AF57" s="367" t="s">
        <v>13</v>
      </c>
      <c r="AG57" s="367" t="s">
        <v>14</v>
      </c>
      <c r="AH57" s="367" t="s">
        <v>11</v>
      </c>
    </row>
    <row r="58" spans="1:35" s="130" customFormat="1">
      <c r="A58" s="127" t="s">
        <v>694</v>
      </c>
      <c r="B58" s="286">
        <v>196.2</v>
      </c>
      <c r="C58" s="286">
        <v>160.5</v>
      </c>
      <c r="D58" s="286">
        <v>197.4</v>
      </c>
      <c r="E58" s="286">
        <v>165.8</v>
      </c>
      <c r="F58" s="286">
        <v>153.5</v>
      </c>
      <c r="G58" s="286">
        <v>89.257999999999996</v>
      </c>
      <c r="H58" s="287">
        <v>143.4</v>
      </c>
      <c r="I58" s="287">
        <v>448.6</v>
      </c>
      <c r="J58" s="286">
        <v>277.8</v>
      </c>
      <c r="K58" s="286">
        <v>128.789624</v>
      </c>
      <c r="L58" s="286">
        <v>195.74199999999999</v>
      </c>
      <c r="M58" s="286">
        <v>192.22570099999999</v>
      </c>
      <c r="N58" s="128">
        <v>247.07146800000001</v>
      </c>
      <c r="O58" s="128">
        <v>117.779616</v>
      </c>
      <c r="P58" s="129">
        <v>208.571417</v>
      </c>
      <c r="Q58" s="129">
        <v>234.990126</v>
      </c>
      <c r="R58" s="128">
        <v>179.16444899999999</v>
      </c>
      <c r="S58" s="128">
        <v>225.8</v>
      </c>
      <c r="T58" s="129">
        <v>191.63300000000001</v>
      </c>
      <c r="U58" s="129">
        <v>200.36554317</v>
      </c>
      <c r="V58" s="129">
        <v>226.79616065265</v>
      </c>
      <c r="W58" s="129">
        <v>202.18576402000002</v>
      </c>
      <c r="X58" s="129">
        <v>185.44198511000002</v>
      </c>
      <c r="Y58" s="129">
        <v>166.56069516999997</v>
      </c>
      <c r="Z58" s="123">
        <v>257.17099999999999</v>
      </c>
      <c r="AA58" s="123">
        <v>203.09</v>
      </c>
      <c r="AB58" s="14">
        <v>188.3827427199999</v>
      </c>
      <c r="AC58" s="14">
        <v>345.26724175999971</v>
      </c>
      <c r="AD58" s="14">
        <v>391.99310486000002</v>
      </c>
      <c r="AE58" s="14">
        <v>271.29664644000002</v>
      </c>
      <c r="AF58" s="14">
        <v>359.96384087999991</v>
      </c>
      <c r="AG58" s="14">
        <v>312.80600000000004</v>
      </c>
      <c r="AH58" s="14">
        <v>287.10000000000002</v>
      </c>
      <c r="AI58" s="415"/>
    </row>
    <row r="59" spans="1:35">
      <c r="A59" s="110" t="s">
        <v>37</v>
      </c>
      <c r="B59" s="117" t="s">
        <v>374</v>
      </c>
      <c r="C59" s="117" t="s">
        <v>375</v>
      </c>
      <c r="D59" s="117" t="s">
        <v>376</v>
      </c>
      <c r="E59" s="117" t="s">
        <v>377</v>
      </c>
      <c r="F59" s="117" t="s">
        <v>378</v>
      </c>
      <c r="G59" s="117" t="s">
        <v>379</v>
      </c>
      <c r="H59" s="117" t="s">
        <v>380</v>
      </c>
      <c r="I59" s="117" t="s">
        <v>381</v>
      </c>
      <c r="J59" s="117" t="s">
        <v>2</v>
      </c>
      <c r="K59" s="117" t="s">
        <v>3</v>
      </c>
      <c r="L59" s="117" t="s">
        <v>4</v>
      </c>
      <c r="M59" s="117" t="s">
        <v>5</v>
      </c>
      <c r="N59" s="117" t="s">
        <v>6</v>
      </c>
      <c r="O59" s="117" t="s">
        <v>7</v>
      </c>
      <c r="P59" s="117" t="s">
        <v>8</v>
      </c>
      <c r="Q59" s="117" t="s">
        <v>9</v>
      </c>
      <c r="R59" s="117" t="s">
        <v>344</v>
      </c>
      <c r="S59" s="117" t="s">
        <v>349</v>
      </c>
      <c r="T59" s="117" t="s">
        <v>356</v>
      </c>
      <c r="U59" s="117" t="s">
        <v>394</v>
      </c>
      <c r="V59" s="117" t="s">
        <v>397</v>
      </c>
      <c r="W59" s="117" t="s">
        <v>409</v>
      </c>
      <c r="X59" s="117" t="s">
        <v>414</v>
      </c>
      <c r="Y59" s="117" t="s">
        <v>420</v>
      </c>
      <c r="Z59" s="117" t="s">
        <v>423</v>
      </c>
      <c r="AA59" s="117" t="s">
        <v>426</v>
      </c>
      <c r="AB59" s="117" t="s">
        <v>509</v>
      </c>
      <c r="AC59" s="117" t="s">
        <v>625</v>
      </c>
      <c r="AD59" s="117" t="s">
        <v>629</v>
      </c>
      <c r="AE59" s="117" t="s">
        <v>641</v>
      </c>
      <c r="AF59" s="117" t="s">
        <v>702</v>
      </c>
      <c r="AG59" s="117" t="s">
        <v>716</v>
      </c>
      <c r="AH59" s="117" t="s">
        <v>722</v>
      </c>
    </row>
    <row r="60" spans="1:35" ht="15" customHeight="1">
      <c r="A60" s="110" t="s">
        <v>10</v>
      </c>
      <c r="B60" s="131" t="s">
        <v>11</v>
      </c>
      <c r="C60" s="131" t="s">
        <v>12</v>
      </c>
      <c r="D60" s="131" t="s">
        <v>13</v>
      </c>
      <c r="E60" s="131" t="s">
        <v>14</v>
      </c>
      <c r="F60" s="131" t="s">
        <v>11</v>
      </c>
      <c r="G60" s="131" t="s">
        <v>12</v>
      </c>
      <c r="H60" s="131" t="s">
        <v>13</v>
      </c>
      <c r="I60" s="131" t="s">
        <v>14</v>
      </c>
      <c r="J60" s="131" t="s">
        <v>11</v>
      </c>
      <c r="K60" s="131" t="s">
        <v>12</v>
      </c>
      <c r="L60" s="131" t="s">
        <v>13</v>
      </c>
      <c r="M60" s="131" t="s">
        <v>14</v>
      </c>
      <c r="N60" s="131" t="s">
        <v>11</v>
      </c>
      <c r="O60" s="131" t="s">
        <v>12</v>
      </c>
      <c r="P60" s="131" t="s">
        <v>13</v>
      </c>
      <c r="Q60" s="131" t="s">
        <v>14</v>
      </c>
      <c r="R60" s="131" t="s">
        <v>11</v>
      </c>
      <c r="S60" s="131" t="s">
        <v>12</v>
      </c>
      <c r="T60" s="131" t="s">
        <v>13</v>
      </c>
      <c r="U60" s="131" t="s">
        <v>14</v>
      </c>
      <c r="V60" s="131" t="s">
        <v>11</v>
      </c>
      <c r="W60" s="131" t="s">
        <v>12</v>
      </c>
      <c r="X60" s="131" t="s">
        <v>13</v>
      </c>
      <c r="Y60" s="131" t="s">
        <v>14</v>
      </c>
      <c r="Z60" s="131" t="s">
        <v>11</v>
      </c>
      <c r="AA60" s="131" t="s">
        <v>12</v>
      </c>
      <c r="AB60" s="131" t="s">
        <v>13</v>
      </c>
      <c r="AC60" s="131" t="s">
        <v>14</v>
      </c>
      <c r="AD60" s="131" t="s">
        <v>11</v>
      </c>
      <c r="AE60" s="131" t="s">
        <v>12</v>
      </c>
      <c r="AF60" s="131" t="s">
        <v>13</v>
      </c>
      <c r="AG60" s="131" t="s">
        <v>14</v>
      </c>
      <c r="AH60" s="131" t="s">
        <v>11</v>
      </c>
    </row>
    <row r="61" spans="1:35" s="34" customFormat="1">
      <c r="A61" s="132" t="s">
        <v>130</v>
      </c>
      <c r="B61" s="70">
        <v>11416.344000000001</v>
      </c>
      <c r="C61" s="70">
        <v>11618.147000000001</v>
      </c>
      <c r="D61" s="70">
        <v>11282.72</v>
      </c>
      <c r="E61" s="70">
        <v>11794.794000000002</v>
      </c>
      <c r="F61" s="70">
        <v>11580.775681700001</v>
      </c>
      <c r="G61" s="70">
        <v>11559.324681940001</v>
      </c>
      <c r="H61" s="70">
        <v>11500.56968194</v>
      </c>
      <c r="I61" s="70">
        <v>11496.353999999999</v>
      </c>
      <c r="J61" s="70">
        <v>11458.032999999999</v>
      </c>
      <c r="K61" s="70">
        <v>12370.915903000001</v>
      </c>
      <c r="L61" s="70">
        <v>12495.366678999999</v>
      </c>
      <c r="M61" s="70">
        <v>13098.820646000002</v>
      </c>
      <c r="N61" s="70">
        <v>13025.170180000001</v>
      </c>
      <c r="O61" s="70">
        <v>13326.503686</v>
      </c>
      <c r="P61" s="70">
        <v>12209.36652942</v>
      </c>
      <c r="Q61" s="70">
        <v>13511.855624</v>
      </c>
      <c r="R61" s="33">
        <v>13193.785724000001</v>
      </c>
      <c r="S61" s="33">
        <v>13495.145068</v>
      </c>
      <c r="T61" s="33">
        <v>13973.948726000001</v>
      </c>
      <c r="U61" s="33">
        <v>15020.68491804</v>
      </c>
      <c r="V61" s="33">
        <v>13439.439</v>
      </c>
      <c r="W61" s="33">
        <v>13722.254999999999</v>
      </c>
      <c r="X61" s="33">
        <v>14273.517</v>
      </c>
      <c r="Y61" s="33">
        <v>16079.898999999999</v>
      </c>
      <c r="Z61" s="334">
        <v>15578.03</v>
      </c>
      <c r="AA61" s="334">
        <v>16634.906999999999</v>
      </c>
      <c r="AB61" s="334">
        <v>18376.335999999999</v>
      </c>
      <c r="AC61" s="334">
        <v>24217.223999999998</v>
      </c>
      <c r="AD61" s="334">
        <v>26206.179099639998</v>
      </c>
      <c r="AE61" s="334">
        <v>27035.024233320008</v>
      </c>
      <c r="AF61" s="334">
        <v>28307.463940919995</v>
      </c>
      <c r="AG61" s="334">
        <v>28188.25490098001</v>
      </c>
      <c r="AH61" s="334">
        <v>31153.915277780005</v>
      </c>
    </row>
    <row r="62" spans="1:35" s="34" customFormat="1">
      <c r="A62" s="134" t="s">
        <v>39</v>
      </c>
      <c r="B62" s="54">
        <v>35.377000000000002</v>
      </c>
      <c r="C62" s="54">
        <v>94.116</v>
      </c>
      <c r="D62" s="54">
        <v>91.902000000000001</v>
      </c>
      <c r="E62" s="54">
        <v>119.098</v>
      </c>
      <c r="F62" s="54">
        <v>138.71299999999999</v>
      </c>
      <c r="G62" s="54">
        <v>168.93</v>
      </c>
      <c r="H62" s="54">
        <v>354.50299999999999</v>
      </c>
      <c r="I62" s="54">
        <v>328.99200000000002</v>
      </c>
      <c r="J62" s="54">
        <v>566.60599999999999</v>
      </c>
      <c r="K62" s="54">
        <v>327.59100000000001</v>
      </c>
      <c r="L62" s="54">
        <v>198.98699999999999</v>
      </c>
      <c r="M62" s="54">
        <v>173.47</v>
      </c>
      <c r="N62" s="54">
        <v>232.94300000000001</v>
      </c>
      <c r="O62" s="54">
        <v>133.18199999999999</v>
      </c>
      <c r="P62" s="54">
        <v>220.78800000000001</v>
      </c>
      <c r="Q62" s="54">
        <v>885.88</v>
      </c>
      <c r="R62" s="79">
        <v>1384.9570000000001</v>
      </c>
      <c r="S62" s="79">
        <v>974.96199999999999</v>
      </c>
      <c r="T62" s="79">
        <v>1103.3320000000001</v>
      </c>
      <c r="U62" s="79">
        <v>757.14</v>
      </c>
      <c r="V62" s="79">
        <v>517.78899999999999</v>
      </c>
      <c r="W62" s="79">
        <v>397.154</v>
      </c>
      <c r="X62" s="79">
        <v>206.143</v>
      </c>
      <c r="Y62" s="79">
        <v>1221.8900000000001</v>
      </c>
      <c r="Z62" s="335">
        <v>1420.336</v>
      </c>
      <c r="AA62" s="335">
        <v>691.69500000000005</v>
      </c>
      <c r="AB62" s="79">
        <v>1956.0060000000001</v>
      </c>
      <c r="AC62" s="79">
        <v>1355.0650000000001</v>
      </c>
      <c r="AD62" s="79">
        <v>2818.5909999999999</v>
      </c>
      <c r="AE62" s="79">
        <v>1835.625</v>
      </c>
      <c r="AF62" s="79">
        <v>1934.8109999999999</v>
      </c>
      <c r="AG62" s="79">
        <v>1302.46</v>
      </c>
      <c r="AH62" s="79">
        <v>2167.058</v>
      </c>
    </row>
    <row r="63" spans="1:35" s="34" customFormat="1">
      <c r="A63" s="134" t="s">
        <v>131</v>
      </c>
      <c r="B63" s="54" t="s">
        <v>390</v>
      </c>
      <c r="C63" s="54" t="s">
        <v>390</v>
      </c>
      <c r="D63" s="54" t="s">
        <v>390</v>
      </c>
      <c r="E63" s="54" t="s">
        <v>390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79">
        <v>0</v>
      </c>
      <c r="S63" s="79">
        <v>0</v>
      </c>
      <c r="T63" s="79">
        <v>0</v>
      </c>
      <c r="U63" s="79">
        <v>0</v>
      </c>
      <c r="V63" s="79" t="s">
        <v>390</v>
      </c>
      <c r="W63" s="79" t="s">
        <v>390</v>
      </c>
      <c r="X63" s="79" t="s">
        <v>390</v>
      </c>
      <c r="Y63" s="79" t="s">
        <v>390</v>
      </c>
      <c r="Z63" s="335" t="s">
        <v>390</v>
      </c>
      <c r="AA63" s="335" t="s">
        <v>390</v>
      </c>
      <c r="AB63" s="79" t="s">
        <v>390</v>
      </c>
      <c r="AC63" s="79" t="s">
        <v>390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</row>
    <row r="64" spans="1:35" s="34" customFormat="1">
      <c r="A64" s="134" t="s">
        <v>42</v>
      </c>
      <c r="B64" s="54">
        <v>1080.4739999999999</v>
      </c>
      <c r="C64" s="54">
        <v>1091.317</v>
      </c>
      <c r="D64" s="54">
        <v>1162.566</v>
      </c>
      <c r="E64" s="54">
        <v>1365.7570000000001</v>
      </c>
      <c r="F64" s="54">
        <v>1290.683</v>
      </c>
      <c r="G64" s="54">
        <v>1245.1790000000001</v>
      </c>
      <c r="H64" s="54">
        <v>1140.0119999999999</v>
      </c>
      <c r="I64" s="54">
        <v>1435.095</v>
      </c>
      <c r="J64" s="54">
        <v>1190.8320000000001</v>
      </c>
      <c r="K64" s="54">
        <v>1347.1949999999999</v>
      </c>
      <c r="L64" s="54">
        <v>1449.5060000000001</v>
      </c>
      <c r="M64" s="54">
        <v>1665.2199999999998</v>
      </c>
      <c r="N64" s="54">
        <v>1273.5360000000001</v>
      </c>
      <c r="O64" s="54">
        <v>1464.8330000000001</v>
      </c>
      <c r="P64" s="54">
        <v>1486.4319999999998</v>
      </c>
      <c r="Q64" s="54">
        <v>1773.7710000000002</v>
      </c>
      <c r="R64" s="79">
        <v>1300.9859999999999</v>
      </c>
      <c r="S64" s="79">
        <v>1433.664</v>
      </c>
      <c r="T64" s="79">
        <v>1653.502</v>
      </c>
      <c r="U64" s="79">
        <v>2151.2529999999997</v>
      </c>
      <c r="V64" s="79">
        <v>1530.6130000000001</v>
      </c>
      <c r="W64" s="79">
        <v>1509.799</v>
      </c>
      <c r="X64" s="79">
        <v>1849.405</v>
      </c>
      <c r="Y64" s="79">
        <v>2248.7689999999998</v>
      </c>
      <c r="Z64" s="335">
        <v>2154.402</v>
      </c>
      <c r="AA64" s="335">
        <v>2053.2559999999999</v>
      </c>
      <c r="AB64" s="79">
        <v>2251.1640000000002</v>
      </c>
      <c r="AC64" s="79">
        <v>2552.2809999999999</v>
      </c>
      <c r="AD64" s="79">
        <v>2386.34</v>
      </c>
      <c r="AE64" s="79">
        <v>2490.2600000000002</v>
      </c>
      <c r="AF64" s="79">
        <v>2340.3939999999998</v>
      </c>
      <c r="AG64" s="79">
        <v>2498.9140000000002</v>
      </c>
      <c r="AH64" s="79">
        <v>1783.961</v>
      </c>
    </row>
    <row r="65" spans="1:34" s="34" customFormat="1">
      <c r="A65" s="134" t="s">
        <v>44</v>
      </c>
      <c r="B65" s="54">
        <v>730.49199999999996</v>
      </c>
      <c r="C65" s="54">
        <v>766.34400000000005</v>
      </c>
      <c r="D65" s="54">
        <v>803.48400000000004</v>
      </c>
      <c r="E65" s="54">
        <v>829.70600000000002</v>
      </c>
      <c r="F65" s="54">
        <v>906.86999976000004</v>
      </c>
      <c r="G65" s="54">
        <v>852.71100000000001</v>
      </c>
      <c r="H65" s="54">
        <v>1302.8340000000001</v>
      </c>
      <c r="I65" s="54">
        <v>1057.049</v>
      </c>
      <c r="J65" s="54">
        <v>941.98199999999997</v>
      </c>
      <c r="K65" s="54">
        <v>1113.864</v>
      </c>
      <c r="L65" s="54">
        <v>1069.5619999999999</v>
      </c>
      <c r="M65" s="54">
        <v>1128.771</v>
      </c>
      <c r="N65" s="54">
        <v>1079.085</v>
      </c>
      <c r="O65" s="54">
        <v>1451.604</v>
      </c>
      <c r="P65" s="54">
        <v>1359.8230000000001</v>
      </c>
      <c r="Q65" s="54">
        <v>1287.9459999999999</v>
      </c>
      <c r="R65" s="79">
        <v>1184.2639999999999</v>
      </c>
      <c r="S65" s="79">
        <v>1489.635</v>
      </c>
      <c r="T65" s="79">
        <v>1540.8219999999999</v>
      </c>
      <c r="U65" s="79">
        <v>2108.82549505</v>
      </c>
      <c r="V65" s="79">
        <v>1695.3130000000001</v>
      </c>
      <c r="W65" s="79">
        <v>2005.64</v>
      </c>
      <c r="X65" s="79">
        <v>1984.88</v>
      </c>
      <c r="Y65" s="79">
        <v>2416.8330000000001</v>
      </c>
      <c r="Z65" s="335">
        <v>1882.3530000000001</v>
      </c>
      <c r="AA65" s="335">
        <v>2427.576</v>
      </c>
      <c r="AB65" s="79">
        <v>2175.6819999999998</v>
      </c>
      <c r="AC65" s="79">
        <v>3362.09</v>
      </c>
      <c r="AD65" s="79">
        <v>3278.1880000000001</v>
      </c>
      <c r="AE65" s="79">
        <v>3667.2187216800003</v>
      </c>
      <c r="AF65" s="79">
        <v>3765.2363788000002</v>
      </c>
      <c r="AG65" s="79">
        <v>4107.5249999999996</v>
      </c>
      <c r="AH65" s="79">
        <v>4125.0870000000004</v>
      </c>
    </row>
    <row r="66" spans="1:34" s="34" customFormat="1">
      <c r="A66" s="134" t="s">
        <v>510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79"/>
      <c r="S66" s="79"/>
      <c r="T66" s="79"/>
      <c r="U66" s="79"/>
      <c r="V66" s="79" t="s">
        <v>390</v>
      </c>
      <c r="W66" s="79" t="s">
        <v>390</v>
      </c>
      <c r="X66" s="79" t="s">
        <v>390</v>
      </c>
      <c r="Y66" s="79" t="s">
        <v>390</v>
      </c>
      <c r="Z66" s="335" t="s">
        <v>390</v>
      </c>
      <c r="AA66" s="335">
        <v>398.73599999999999</v>
      </c>
      <c r="AB66" s="79">
        <v>459.61900000000003</v>
      </c>
      <c r="AC66" s="79">
        <v>472.37599999999998</v>
      </c>
      <c r="AD66" s="79">
        <v>493.89400000000001</v>
      </c>
      <c r="AE66" s="79">
        <v>507.15600000000001</v>
      </c>
      <c r="AF66" s="79">
        <v>527.16999999999996</v>
      </c>
      <c r="AG66" s="79">
        <v>530.40899999999999</v>
      </c>
      <c r="AH66" s="79">
        <v>539.48099999999999</v>
      </c>
    </row>
    <row r="67" spans="1:34" s="34" customFormat="1">
      <c r="A67" s="134" t="s">
        <v>639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79"/>
      <c r="S67" s="79"/>
      <c r="T67" s="79"/>
      <c r="U67" s="79"/>
      <c r="V67" s="79">
        <v>55.101999999999997</v>
      </c>
      <c r="W67" s="79">
        <v>39.656999999999996</v>
      </c>
      <c r="X67" s="79">
        <v>13.981</v>
      </c>
      <c r="Y67" s="79">
        <v>78.254000000000005</v>
      </c>
      <c r="Z67" s="335">
        <v>102.479</v>
      </c>
      <c r="AA67" s="335">
        <v>506.28399999999999</v>
      </c>
      <c r="AB67" s="79">
        <v>731.00199999999995</v>
      </c>
      <c r="AC67" s="79">
        <v>615.66</v>
      </c>
      <c r="AD67" s="79">
        <v>771.58281127999999</v>
      </c>
      <c r="AE67" s="79">
        <v>705.96525913999994</v>
      </c>
      <c r="AF67" s="79">
        <v>1147.73248244</v>
      </c>
      <c r="AG67" s="79">
        <v>807.4759886600001</v>
      </c>
      <c r="AH67" s="79">
        <v>2858.07671648</v>
      </c>
    </row>
    <row r="68" spans="1:34" s="34" customFormat="1">
      <c r="A68" s="134" t="s">
        <v>132</v>
      </c>
      <c r="B68" s="54">
        <v>1565.08</v>
      </c>
      <c r="C68" s="54">
        <v>1626.0650000000001</v>
      </c>
      <c r="D68" s="54">
        <v>1231.9770000000001</v>
      </c>
      <c r="E68" s="54">
        <v>1541.4680000000001</v>
      </c>
      <c r="F68" s="54">
        <v>1297.4720000000002</v>
      </c>
      <c r="G68" s="54">
        <v>1445.431</v>
      </c>
      <c r="H68" s="54">
        <v>857.2829999999999</v>
      </c>
      <c r="I68" s="54">
        <v>484.47499999999991</v>
      </c>
      <c r="J68" s="54">
        <v>557.55200000000013</v>
      </c>
      <c r="K68" s="54">
        <v>570.88400000000001</v>
      </c>
      <c r="L68" s="54">
        <v>475.35399999999981</v>
      </c>
      <c r="M68" s="54">
        <v>521.63005700000031</v>
      </c>
      <c r="N68" s="54">
        <v>722.41899999999987</v>
      </c>
      <c r="O68" s="54">
        <v>634.88999999999987</v>
      </c>
      <c r="P68" s="54">
        <v>822.85000000000036</v>
      </c>
      <c r="Q68" s="54">
        <v>1068.8479999999995</v>
      </c>
      <c r="R68" s="79">
        <v>1338.9799999999993</v>
      </c>
      <c r="S68" s="79">
        <v>1534.4539999999997</v>
      </c>
      <c r="T68" s="79">
        <v>1395.7970000000005</v>
      </c>
      <c r="U68" s="79">
        <v>1634.4779999900002</v>
      </c>
      <c r="V68" s="79">
        <v>1311.75</v>
      </c>
      <c r="W68" s="79">
        <v>1392.431</v>
      </c>
      <c r="X68" s="79">
        <v>1619.3030000000001</v>
      </c>
      <c r="Y68" s="79">
        <v>1436.0450000000001</v>
      </c>
      <c r="Z68" s="335">
        <v>1731.59</v>
      </c>
      <c r="AA68" s="335">
        <v>1617.6849999999999</v>
      </c>
      <c r="AB68" s="79">
        <v>1649.4570000000001</v>
      </c>
      <c r="AC68" s="79">
        <v>3130.6439999999998</v>
      </c>
      <c r="AD68" s="79">
        <v>3231.4031887199981</v>
      </c>
      <c r="AE68" s="79">
        <v>4908.1333334200008</v>
      </c>
      <c r="AF68" s="79">
        <v>4901.0626425599985</v>
      </c>
      <c r="AG68" s="79">
        <v>4488.5536260200006</v>
      </c>
      <c r="AH68" s="79">
        <v>4498.9131971599982</v>
      </c>
    </row>
    <row r="69" spans="1:34" s="34" customFormat="1">
      <c r="A69" s="134" t="s">
        <v>56</v>
      </c>
      <c r="B69" s="54" t="s">
        <v>390</v>
      </c>
      <c r="C69" s="54" t="s">
        <v>390</v>
      </c>
      <c r="D69" s="54" t="s">
        <v>390</v>
      </c>
      <c r="E69" s="54" t="s">
        <v>390</v>
      </c>
      <c r="F69" s="54">
        <v>0</v>
      </c>
      <c r="G69" s="54">
        <v>0</v>
      </c>
      <c r="H69" s="54">
        <v>0</v>
      </c>
      <c r="I69" s="54">
        <v>254.82599999999999</v>
      </c>
      <c r="J69" s="54">
        <v>255.71100000000001</v>
      </c>
      <c r="K69" s="54">
        <v>257.78899999999999</v>
      </c>
      <c r="L69" s="54">
        <v>256.54599999999999</v>
      </c>
      <c r="M69" s="54">
        <v>256.72899999999998</v>
      </c>
      <c r="N69" s="54">
        <v>258.97699999999998</v>
      </c>
      <c r="O69" s="54">
        <v>262.041</v>
      </c>
      <c r="P69" s="54">
        <v>262.30399999999997</v>
      </c>
      <c r="Q69" s="54">
        <v>248.45599999999999</v>
      </c>
      <c r="R69" s="79">
        <v>0</v>
      </c>
      <c r="S69" s="79">
        <v>0</v>
      </c>
      <c r="T69" s="79">
        <v>0</v>
      </c>
      <c r="U69" s="79">
        <v>0</v>
      </c>
      <c r="V69" s="79" t="s">
        <v>390</v>
      </c>
      <c r="W69" s="79" t="s">
        <v>390</v>
      </c>
      <c r="X69" s="79" t="s">
        <v>390</v>
      </c>
      <c r="Y69" s="79" t="s">
        <v>390</v>
      </c>
      <c r="Z69" s="335" t="s">
        <v>390</v>
      </c>
      <c r="AA69" s="335">
        <v>341.01</v>
      </c>
      <c r="AB69" s="79">
        <v>341.01</v>
      </c>
      <c r="AC69" s="79">
        <v>0.26600000000000001</v>
      </c>
      <c r="AD69" s="79">
        <v>0.26800000000000002</v>
      </c>
      <c r="AE69" s="79">
        <v>0.26900000000000002</v>
      </c>
      <c r="AF69" s="79">
        <v>18.16</v>
      </c>
      <c r="AG69" s="79">
        <v>727.93600000000004</v>
      </c>
      <c r="AH69" s="79">
        <v>739.00800000000004</v>
      </c>
    </row>
    <row r="70" spans="1:34" s="34" customFormat="1">
      <c r="A70" s="134" t="s">
        <v>232</v>
      </c>
      <c r="B70" s="54" t="s">
        <v>390</v>
      </c>
      <c r="C70" s="54" t="s">
        <v>390</v>
      </c>
      <c r="D70" s="54" t="s">
        <v>390</v>
      </c>
      <c r="E70" s="54" t="s">
        <v>390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79">
        <v>0</v>
      </c>
      <c r="S70" s="79">
        <v>0</v>
      </c>
      <c r="T70" s="79">
        <v>0</v>
      </c>
      <c r="U70" s="79">
        <v>0</v>
      </c>
      <c r="V70" s="79" t="s">
        <v>390</v>
      </c>
      <c r="W70" s="79" t="s">
        <v>390</v>
      </c>
      <c r="X70" s="79" t="s">
        <v>390</v>
      </c>
      <c r="Y70" s="79" t="s">
        <v>390</v>
      </c>
      <c r="Z70" s="335" t="s">
        <v>390</v>
      </c>
      <c r="AA70" s="335" t="s">
        <v>390</v>
      </c>
      <c r="AB70" s="79" t="s">
        <v>390</v>
      </c>
      <c r="AC70" s="79" t="s">
        <v>390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</row>
    <row r="71" spans="1:34" s="34" customFormat="1">
      <c r="A71" s="134" t="s">
        <v>133</v>
      </c>
      <c r="B71" s="54" t="s">
        <v>390</v>
      </c>
      <c r="C71" s="54" t="s">
        <v>390</v>
      </c>
      <c r="D71" s="54" t="s">
        <v>390</v>
      </c>
      <c r="E71" s="54" t="s">
        <v>390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79">
        <v>0</v>
      </c>
      <c r="S71" s="79">
        <v>0</v>
      </c>
      <c r="T71" s="79">
        <v>0</v>
      </c>
      <c r="U71" s="79">
        <v>0</v>
      </c>
      <c r="V71" s="79" t="s">
        <v>390</v>
      </c>
      <c r="W71" s="79" t="s">
        <v>390</v>
      </c>
      <c r="X71" s="79" t="s">
        <v>390</v>
      </c>
      <c r="Y71" s="79" t="s">
        <v>390</v>
      </c>
      <c r="Z71" s="335" t="s">
        <v>390</v>
      </c>
      <c r="AA71" s="335" t="s">
        <v>390</v>
      </c>
      <c r="AB71" s="79" t="s">
        <v>390</v>
      </c>
      <c r="AC71" s="79" t="s">
        <v>390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</row>
    <row r="72" spans="1:34" s="34" customFormat="1">
      <c r="A72" s="134" t="s">
        <v>59</v>
      </c>
      <c r="B72" s="54">
        <v>2779.6410000000001</v>
      </c>
      <c r="C72" s="54">
        <v>2760.8409999999999</v>
      </c>
      <c r="D72" s="54">
        <v>2624.2649999999999</v>
      </c>
      <c r="E72" s="54">
        <v>2635.6179999999999</v>
      </c>
      <c r="F72" s="54">
        <v>2634.1260000000002</v>
      </c>
      <c r="G72" s="54">
        <v>2584.1239999999998</v>
      </c>
      <c r="H72" s="54">
        <v>2519.489</v>
      </c>
      <c r="I72" s="54">
        <v>2494.4859999999999</v>
      </c>
      <c r="J72" s="54">
        <v>2503.252</v>
      </c>
      <c r="K72" s="54">
        <v>2466.7501609999999</v>
      </c>
      <c r="L72" s="54">
        <v>2462.3405600000001</v>
      </c>
      <c r="M72" s="54">
        <v>2464.3156909999998</v>
      </c>
      <c r="N72" s="54">
        <v>2460.249319</v>
      </c>
      <c r="O72" s="54">
        <v>2432.6341609999999</v>
      </c>
      <c r="P72" s="54">
        <v>2411.8184339999998</v>
      </c>
      <c r="Q72" s="54">
        <v>2409.5545320000001</v>
      </c>
      <c r="R72" s="79">
        <v>2411.3460129999999</v>
      </c>
      <c r="S72" s="79">
        <v>2359.8329869999998</v>
      </c>
      <c r="T72" s="79">
        <v>2367.912546</v>
      </c>
      <c r="U72" s="79">
        <v>2379.4377169999998</v>
      </c>
      <c r="V72" s="79">
        <v>2374.3139999999999</v>
      </c>
      <c r="W72" s="79">
        <v>2345.2939999999999</v>
      </c>
      <c r="X72" s="79">
        <v>2337.0360000000001</v>
      </c>
      <c r="Y72" s="79">
        <v>2329.8580000000002</v>
      </c>
      <c r="Z72" s="335">
        <v>2318.2080000000001</v>
      </c>
      <c r="AA72" s="335">
        <v>2280.6709999999998</v>
      </c>
      <c r="AB72" s="79">
        <v>2269.3220000000001</v>
      </c>
      <c r="AC72" s="79">
        <v>5474.6270000000004</v>
      </c>
      <c r="AD72" s="79">
        <v>5862.3714007200006</v>
      </c>
      <c r="AE72" s="79">
        <v>5754.5554067999992</v>
      </c>
      <c r="AF72" s="79">
        <v>6058.9449204800003</v>
      </c>
      <c r="AG72" s="79">
        <v>5899.9179322400014</v>
      </c>
      <c r="AH72" s="79">
        <v>6666.2474677600039</v>
      </c>
    </row>
    <row r="73" spans="1:34" s="34" customFormat="1">
      <c r="A73" s="134" t="s">
        <v>60</v>
      </c>
      <c r="B73" s="54">
        <v>3928.9</v>
      </c>
      <c r="C73" s="54">
        <v>3983.683</v>
      </c>
      <c r="D73" s="54">
        <v>4072.7570000000001</v>
      </c>
      <c r="E73" s="54">
        <v>4039.9690000000001</v>
      </c>
      <c r="F73" s="54">
        <v>4043.5706819400002</v>
      </c>
      <c r="G73" s="54">
        <v>4015.7316819400003</v>
      </c>
      <c r="H73" s="54">
        <v>4028.6556819400002</v>
      </c>
      <c r="I73" s="54">
        <v>4038.3139999999999</v>
      </c>
      <c r="J73" s="54">
        <v>4092.1529999999998</v>
      </c>
      <c r="K73" s="54">
        <v>4207.2717419999999</v>
      </c>
      <c r="L73" s="54">
        <v>4248.628119</v>
      </c>
      <c r="M73" s="54">
        <v>4267.5135399999999</v>
      </c>
      <c r="N73" s="54">
        <v>4314.1794689999997</v>
      </c>
      <c r="O73" s="54">
        <v>4285.945393</v>
      </c>
      <c r="P73" s="54">
        <v>4344.1458389999998</v>
      </c>
      <c r="Q73" s="54">
        <v>4414.3520920000001</v>
      </c>
      <c r="R73" s="79">
        <v>4411.2617110000001</v>
      </c>
      <c r="S73" s="79">
        <v>4500.044081</v>
      </c>
      <c r="T73" s="79">
        <v>4522.8871799999997</v>
      </c>
      <c r="U73" s="79">
        <v>4532.2819669999999</v>
      </c>
      <c r="V73" s="79">
        <v>4562.1689999999999</v>
      </c>
      <c r="W73" s="79">
        <v>4607.5680000000002</v>
      </c>
      <c r="X73" s="79">
        <v>4619.6180000000004</v>
      </c>
      <c r="Y73" s="79">
        <v>4600.777</v>
      </c>
      <c r="Z73" s="335">
        <v>2684.0239999999999</v>
      </c>
      <c r="AA73" s="335">
        <v>2073.7040000000002</v>
      </c>
      <c r="AB73" s="79">
        <v>2067.8000000000002</v>
      </c>
      <c r="AC73" s="79">
        <v>2522.5140000000001</v>
      </c>
      <c r="AD73" s="79">
        <v>2552.9203559200005</v>
      </c>
      <c r="AE73" s="79">
        <v>2523.54735592</v>
      </c>
      <c r="AF73" s="79">
        <v>2560.7353559199996</v>
      </c>
      <c r="AG73" s="79">
        <v>2558.5643559000005</v>
      </c>
      <c r="AH73" s="79">
        <v>2558.3453559200002</v>
      </c>
    </row>
    <row r="74" spans="1:34" s="34" customFormat="1">
      <c r="A74" s="134" t="s">
        <v>511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79"/>
      <c r="S74" s="79"/>
      <c r="T74" s="79"/>
      <c r="U74" s="79"/>
      <c r="V74" s="79" t="s">
        <v>390</v>
      </c>
      <c r="W74" s="79" t="s">
        <v>390</v>
      </c>
      <c r="X74" s="79" t="s">
        <v>390</v>
      </c>
      <c r="Y74" s="79" t="s">
        <v>390</v>
      </c>
      <c r="Z74" s="335" t="s">
        <v>390</v>
      </c>
      <c r="AA74" s="335">
        <v>2203.817</v>
      </c>
      <c r="AB74" s="79">
        <v>2146.3339999999998</v>
      </c>
      <c r="AC74" s="79">
        <v>2141.442</v>
      </c>
      <c r="AD74" s="79">
        <v>2220.17</v>
      </c>
      <c r="AE74" s="79">
        <v>2243.777</v>
      </c>
      <c r="AF74" s="79">
        <v>2244.8890000000001</v>
      </c>
      <c r="AG74" s="79">
        <v>2255.163</v>
      </c>
      <c r="AH74" s="79">
        <v>2247.7930000000001</v>
      </c>
    </row>
    <row r="75" spans="1:34" s="34" customFormat="1">
      <c r="A75" s="134" t="s">
        <v>134</v>
      </c>
      <c r="B75" s="54">
        <v>1296.3800000000001</v>
      </c>
      <c r="C75" s="54">
        <v>1295.7809999999999</v>
      </c>
      <c r="D75" s="54">
        <v>1295.769</v>
      </c>
      <c r="E75" s="54">
        <v>1263.1780000000001</v>
      </c>
      <c r="F75" s="54">
        <v>1269.3410000000003</v>
      </c>
      <c r="G75" s="54">
        <v>1247.2180000000008</v>
      </c>
      <c r="H75" s="54">
        <v>1297.7929999999997</v>
      </c>
      <c r="I75" s="54">
        <v>1403.1170000000002</v>
      </c>
      <c r="J75" s="54">
        <v>1349.9449999999997</v>
      </c>
      <c r="K75" s="54">
        <v>2079.5709999999999</v>
      </c>
      <c r="L75" s="54">
        <v>2334.4429999999993</v>
      </c>
      <c r="M75" s="54">
        <v>2621.1713580000014</v>
      </c>
      <c r="N75" s="54">
        <v>2683.7813920000008</v>
      </c>
      <c r="O75" s="54">
        <v>2661.3741319999999</v>
      </c>
      <c r="P75" s="54">
        <v>1301.2052564200003</v>
      </c>
      <c r="Q75" s="54">
        <v>1423.0479999999998</v>
      </c>
      <c r="R75" s="79">
        <v>1161.9910000000009</v>
      </c>
      <c r="S75" s="79">
        <v>1202.5529999999999</v>
      </c>
      <c r="T75" s="79">
        <v>1389.6959999999999</v>
      </c>
      <c r="U75" s="79">
        <v>1457.268739000001</v>
      </c>
      <c r="V75" s="79">
        <v>1392.3889999999999</v>
      </c>
      <c r="W75" s="79">
        <v>1424.711</v>
      </c>
      <c r="X75" s="79">
        <v>1643.1510000000001</v>
      </c>
      <c r="Y75" s="79">
        <v>1747.4739999999999</v>
      </c>
      <c r="Z75" s="335">
        <v>3284.6390000000001</v>
      </c>
      <c r="AA75" s="335">
        <v>2040.473</v>
      </c>
      <c r="AB75" s="79">
        <v>2328.94</v>
      </c>
      <c r="AC75" s="79">
        <v>2590.2579999999998</v>
      </c>
      <c r="AD75" s="79">
        <v>2590.4503430000004</v>
      </c>
      <c r="AE75" s="79">
        <v>2398.5171563600088</v>
      </c>
      <c r="AF75" s="79">
        <v>2808.3281607200006</v>
      </c>
      <c r="AG75" s="79">
        <v>3011.3359981600042</v>
      </c>
      <c r="AH75" s="79">
        <v>2969.9445404600028</v>
      </c>
    </row>
    <row r="76" spans="1:34" s="34" customFormat="1">
      <c r="A76" s="21" t="s">
        <v>233</v>
      </c>
      <c r="B76" s="70">
        <v>11416.344000000001</v>
      </c>
      <c r="C76" s="70">
        <v>11618.147000000001</v>
      </c>
      <c r="D76" s="70">
        <v>11282.72</v>
      </c>
      <c r="E76" s="70">
        <v>11794.794000000002</v>
      </c>
      <c r="F76" s="70">
        <v>11580.775681700001</v>
      </c>
      <c r="G76" s="70">
        <v>11559.324681940001</v>
      </c>
      <c r="H76" s="70">
        <v>11500.56968194</v>
      </c>
      <c r="I76" s="70">
        <v>11496.353999999999</v>
      </c>
      <c r="J76" s="70">
        <v>11458.032999999999</v>
      </c>
      <c r="K76" s="70">
        <v>12370.915903000001</v>
      </c>
      <c r="L76" s="70">
        <v>12495.366678999999</v>
      </c>
      <c r="M76" s="70">
        <v>13098.820646000002</v>
      </c>
      <c r="N76" s="70">
        <v>13025.170180000001</v>
      </c>
      <c r="O76" s="70">
        <v>13326.503686</v>
      </c>
      <c r="P76" s="70">
        <v>12209.36652942</v>
      </c>
      <c r="Q76" s="70">
        <v>13511.855624</v>
      </c>
      <c r="R76" s="33">
        <v>13193.785724000001</v>
      </c>
      <c r="S76" s="33">
        <v>13495.145068</v>
      </c>
      <c r="T76" s="33">
        <v>13973.948726000001</v>
      </c>
      <c r="U76" s="33">
        <v>15020.68491804</v>
      </c>
      <c r="V76" s="33">
        <v>13439.439</v>
      </c>
      <c r="W76" s="33">
        <v>13722.254999999999</v>
      </c>
      <c r="X76" s="33">
        <v>14273.517</v>
      </c>
      <c r="Y76" s="33">
        <v>16079.898999999999</v>
      </c>
      <c r="Z76" s="334">
        <v>15578.03</v>
      </c>
      <c r="AA76" s="334">
        <v>16634.906999999999</v>
      </c>
      <c r="AB76" s="334">
        <v>18376.335999999999</v>
      </c>
      <c r="AC76" s="334">
        <v>24217.223999999998</v>
      </c>
      <c r="AD76" s="334">
        <v>26206.179099639998</v>
      </c>
      <c r="AE76" s="334">
        <v>27035.024233320008</v>
      </c>
      <c r="AF76" s="334">
        <v>28307.463940919995</v>
      </c>
      <c r="AG76" s="334">
        <v>28188.25490098001</v>
      </c>
      <c r="AH76" s="334">
        <v>31153.915277780005</v>
      </c>
    </row>
    <row r="77" spans="1:34" s="34" customFormat="1">
      <c r="A77" s="21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33"/>
      <c r="S77" s="33"/>
      <c r="T77" s="33"/>
      <c r="U77" s="33"/>
      <c r="V77" s="33"/>
      <c r="W77" s="33"/>
      <c r="X77" s="33"/>
      <c r="Y77" s="33"/>
      <c r="Z77" s="334"/>
      <c r="AA77" s="334"/>
      <c r="AB77" s="334"/>
      <c r="AC77" s="334"/>
      <c r="AD77" s="334"/>
      <c r="AE77" s="334"/>
      <c r="AF77" s="334"/>
      <c r="AG77" s="334"/>
      <c r="AH77" s="334"/>
    </row>
    <row r="78" spans="1:34" s="34" customFormat="1">
      <c r="A78" s="132" t="s">
        <v>135</v>
      </c>
      <c r="B78" s="70">
        <v>-5069.2919999999995</v>
      </c>
      <c r="C78" s="70">
        <v>-5126.7370000000001</v>
      </c>
      <c r="D78" s="70">
        <v>-4865.0360000000001</v>
      </c>
      <c r="E78" s="70">
        <v>-5058.5429999999997</v>
      </c>
      <c r="F78" s="70">
        <v>-4909.5838557300003</v>
      </c>
      <c r="G78" s="70">
        <v>-4729.4835999999996</v>
      </c>
      <c r="H78" s="70">
        <v>-4899.4695599999995</v>
      </c>
      <c r="I78" s="70">
        <v>-4714.7029999999995</v>
      </c>
      <c r="J78" s="70">
        <v>-4854.2342289999997</v>
      </c>
      <c r="K78" s="70">
        <v>-5542.9684739999993</v>
      </c>
      <c r="L78" s="70">
        <v>-5717.4950509999999</v>
      </c>
      <c r="M78" s="70">
        <v>-6503.0424509999993</v>
      </c>
      <c r="N78" s="70">
        <v>-6268.5571400000008</v>
      </c>
      <c r="O78" s="70">
        <v>-6588.7636459999994</v>
      </c>
      <c r="P78" s="70">
        <v>-7042.1124890000001</v>
      </c>
      <c r="Q78" s="70">
        <v>-8413.2051739999988</v>
      </c>
      <c r="R78" s="33">
        <v>-8333.4350696399979</v>
      </c>
      <c r="S78" s="33">
        <v>-8450.283496</v>
      </c>
      <c r="T78" s="33">
        <v>-8793.396154</v>
      </c>
      <c r="U78" s="33">
        <v>-9891.912112</v>
      </c>
      <c r="V78" s="33">
        <v>-8408.93</v>
      </c>
      <c r="W78" s="33">
        <v>-8602.1440000000002</v>
      </c>
      <c r="X78" s="33">
        <v>-8965.0110000000004</v>
      </c>
      <c r="Y78" s="33">
        <v>-10958.291999999999</v>
      </c>
      <c r="Z78" s="33">
        <v>-10589.808000000001</v>
      </c>
      <c r="AA78" s="33">
        <v>-11671.124</v>
      </c>
      <c r="AB78" s="33">
        <v>-13368.849</v>
      </c>
      <c r="AC78" s="33">
        <v>-19393.904999999999</v>
      </c>
      <c r="AD78" s="33">
        <v>-21287.846999899997</v>
      </c>
      <c r="AE78" s="33">
        <v>-22277.98749358</v>
      </c>
      <c r="AF78" s="33">
        <v>-23302.188686760004</v>
      </c>
      <c r="AG78" s="33">
        <v>-23109.82420694</v>
      </c>
      <c r="AH78" s="33">
        <v>-25217.621355559997</v>
      </c>
    </row>
    <row r="79" spans="1:34" s="34" customFormat="1">
      <c r="A79" s="134" t="s">
        <v>136</v>
      </c>
      <c r="B79" s="54">
        <v>-735.50699999999995</v>
      </c>
      <c r="C79" s="54">
        <v>-728.62900000000002</v>
      </c>
      <c r="D79" s="54">
        <v>-753.11699999999996</v>
      </c>
      <c r="E79" s="54">
        <v>-836.649</v>
      </c>
      <c r="F79" s="54">
        <v>-732.46899999999994</v>
      </c>
      <c r="G79" s="54">
        <v>-800.14800000000002</v>
      </c>
      <c r="H79" s="54">
        <v>-787.52699999999993</v>
      </c>
      <c r="I79" s="54">
        <v>-862.52099999999996</v>
      </c>
      <c r="J79" s="54">
        <v>-815.20866899999999</v>
      </c>
      <c r="K79" s="54">
        <v>-781.5529140000001</v>
      </c>
      <c r="L79" s="54">
        <v>-868.18249100000003</v>
      </c>
      <c r="M79" s="54">
        <v>-1557.7818910000001</v>
      </c>
      <c r="N79" s="54">
        <v>-1492.9495799999995</v>
      </c>
      <c r="O79" s="54">
        <v>-1459.528086</v>
      </c>
      <c r="P79" s="54">
        <v>-1932.5478910000002</v>
      </c>
      <c r="Q79" s="54">
        <v>-3226.4470274799996</v>
      </c>
      <c r="R79" s="79">
        <v>-2986.9</v>
      </c>
      <c r="S79" s="79">
        <v>-2648.2573352000004</v>
      </c>
      <c r="T79" s="79">
        <v>-1045.929594</v>
      </c>
      <c r="U79" s="79">
        <v>-1043.9945520000003</v>
      </c>
      <c r="V79" s="79">
        <v>-1007.144</v>
      </c>
      <c r="W79" s="79">
        <v>-1058.413</v>
      </c>
      <c r="X79" s="79">
        <v>-1012.686</v>
      </c>
      <c r="Y79" s="79">
        <v>-2741.3119999999999</v>
      </c>
      <c r="Z79" s="79">
        <v>-2737.672</v>
      </c>
      <c r="AA79" s="79">
        <v>-3024.509</v>
      </c>
      <c r="AB79" s="79">
        <v>-4585.0690000000004</v>
      </c>
      <c r="AC79" s="79">
        <v>-5636.3950000000004</v>
      </c>
      <c r="AD79" s="79">
        <v>-5091.1105909999997</v>
      </c>
      <c r="AE79" s="79">
        <v>-6136.4110030000002</v>
      </c>
      <c r="AF79" s="79">
        <v>-6963.8722740000003</v>
      </c>
      <c r="AG79" s="79">
        <v>-6658.5420160000003</v>
      </c>
      <c r="AH79" s="79">
        <v>-8461.091735</v>
      </c>
    </row>
    <row r="80" spans="1:34" s="34" customFormat="1">
      <c r="A80" s="134" t="s">
        <v>64</v>
      </c>
      <c r="B80" s="54">
        <v>-500.88900000000001</v>
      </c>
      <c r="C80" s="54">
        <v>-599.44500000000005</v>
      </c>
      <c r="D80" s="54">
        <v>-661.13300000000004</v>
      </c>
      <c r="E80" s="54">
        <v>-769.76099999999997</v>
      </c>
      <c r="F80" s="54">
        <v>-684.54644499999995</v>
      </c>
      <c r="G80" s="54">
        <v>-576.23099999999999</v>
      </c>
      <c r="H80" s="54">
        <v>-529.70799999999997</v>
      </c>
      <c r="I80" s="54">
        <v>-551.17600000000004</v>
      </c>
      <c r="J80" s="54">
        <v>-777.95</v>
      </c>
      <c r="K80" s="54">
        <v>-424.17</v>
      </c>
      <c r="L80" s="54">
        <v>-308.3</v>
      </c>
      <c r="M80" s="54">
        <v>-529.99</v>
      </c>
      <c r="N80" s="54">
        <v>-762.63800000000003</v>
      </c>
      <c r="O80" s="54">
        <v>-755.32900000000006</v>
      </c>
      <c r="P80" s="54">
        <v>-701.01099999999997</v>
      </c>
      <c r="Q80" s="54">
        <v>-937.17700000000002</v>
      </c>
      <c r="R80" s="79">
        <v>-774.19500000000005</v>
      </c>
      <c r="S80" s="79">
        <v>-670.48199999999997</v>
      </c>
      <c r="T80" s="79">
        <v>-772.44500000000016</v>
      </c>
      <c r="U80" s="79">
        <v>-1919.8480000000002</v>
      </c>
      <c r="V80" s="79">
        <v>-1057.933</v>
      </c>
      <c r="W80" s="79">
        <v>-1161.605</v>
      </c>
      <c r="X80" s="79">
        <v>-1485.7470000000001</v>
      </c>
      <c r="Y80" s="79">
        <v>-2124.538</v>
      </c>
      <c r="Z80" s="79">
        <v>-1741.6990000000001</v>
      </c>
      <c r="AA80" s="79">
        <v>-1271.9469999999999</v>
      </c>
      <c r="AB80" s="79">
        <v>-1296.556</v>
      </c>
      <c r="AC80" s="79">
        <v>-2607.3980000000001</v>
      </c>
      <c r="AD80" s="79">
        <v>-3836.192</v>
      </c>
      <c r="AE80" s="79">
        <v>-4072.93</v>
      </c>
      <c r="AF80" s="79">
        <v>-3614.4760000000001</v>
      </c>
      <c r="AG80" s="79">
        <v>-3512.674</v>
      </c>
      <c r="AH80" s="79">
        <v>-4116.18</v>
      </c>
    </row>
    <row r="81" spans="1:34" s="34" customFormat="1" ht="15.75" customHeight="1">
      <c r="A81" s="134" t="s">
        <v>65</v>
      </c>
      <c r="B81" s="54">
        <v>-71.831999999999994</v>
      </c>
      <c r="C81" s="54">
        <v>-81.897999999999996</v>
      </c>
      <c r="D81" s="54">
        <v>-48.396999999999998</v>
      </c>
      <c r="E81" s="54">
        <v>-51.84</v>
      </c>
      <c r="F81" s="54">
        <v>-77.537999999999997</v>
      </c>
      <c r="G81" s="54">
        <v>-89.194999999999993</v>
      </c>
      <c r="H81" s="54">
        <v>-56.055999999999997</v>
      </c>
      <c r="I81" s="54">
        <v>-60.091000000000001</v>
      </c>
      <c r="J81" s="54">
        <v>-86.164000000000001</v>
      </c>
      <c r="K81" s="54">
        <v>-98.013000000000005</v>
      </c>
      <c r="L81" s="54">
        <v>-61.895000000000003</v>
      </c>
      <c r="M81" s="54">
        <v>-66.799000000000007</v>
      </c>
      <c r="N81" s="54">
        <v>-103.55800000000001</v>
      </c>
      <c r="O81" s="54">
        <v>-114.68899999999999</v>
      </c>
      <c r="P81" s="54">
        <v>-68.869</v>
      </c>
      <c r="Q81" s="54">
        <v>-83.213999999999999</v>
      </c>
      <c r="R81" s="79">
        <v>-112.28</v>
      </c>
      <c r="S81" s="79">
        <v>-123.542</v>
      </c>
      <c r="T81" s="79">
        <v>-68.387</v>
      </c>
      <c r="U81" s="79">
        <v>-92.572999999999993</v>
      </c>
      <c r="V81" s="79">
        <v>-106.432</v>
      </c>
      <c r="W81" s="79">
        <v>-118.947</v>
      </c>
      <c r="X81" s="79">
        <v>-69.418999999999997</v>
      </c>
      <c r="Y81" s="79">
        <v>-94.158000000000001</v>
      </c>
      <c r="Z81" s="79">
        <v>-123.922</v>
      </c>
      <c r="AA81" s="79">
        <v>-132.78399999999999</v>
      </c>
      <c r="AB81" s="79">
        <v>-71.040000000000006</v>
      </c>
      <c r="AC81" s="79">
        <v>-110.31</v>
      </c>
      <c r="AD81" s="79">
        <v>-144.346</v>
      </c>
      <c r="AE81" s="79">
        <v>-164.96600000000001</v>
      </c>
      <c r="AF81" s="79">
        <v>-112.914</v>
      </c>
      <c r="AG81" s="79">
        <v>-126.444</v>
      </c>
      <c r="AH81" s="79">
        <v>-181.125</v>
      </c>
    </row>
    <row r="82" spans="1:34" s="34" customFormat="1">
      <c r="A82" s="134" t="s">
        <v>640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79"/>
      <c r="S82" s="79"/>
      <c r="T82" s="79"/>
      <c r="U82" s="79"/>
      <c r="V82" s="79">
        <v>-450.33600000000001</v>
      </c>
      <c r="W82" s="79">
        <v>-218.79400000000001</v>
      </c>
      <c r="X82" s="79">
        <v>-276.69</v>
      </c>
      <c r="Y82" s="79">
        <v>-153.94800000000001</v>
      </c>
      <c r="Z82" s="79">
        <v>-180.642</v>
      </c>
      <c r="AA82" s="79">
        <v>-150.08199999999999</v>
      </c>
      <c r="AB82" s="79">
        <v>-101.044</v>
      </c>
      <c r="AC82" s="79">
        <v>-31.207000000000001</v>
      </c>
      <c r="AD82" s="79">
        <v>-25.982859140000002</v>
      </c>
      <c r="AE82" s="79">
        <v>-158.67663468000001</v>
      </c>
      <c r="AF82" s="79">
        <v>-41.453252060000004</v>
      </c>
      <c r="AG82" s="79">
        <v>-69.953052920000005</v>
      </c>
      <c r="AH82" s="79">
        <v>0</v>
      </c>
    </row>
    <row r="83" spans="1:34" s="34" customFormat="1">
      <c r="A83" s="134" t="s">
        <v>137</v>
      </c>
      <c r="B83" s="54">
        <v>-1353.453</v>
      </c>
      <c r="C83" s="54">
        <v>-1315.5550000000001</v>
      </c>
      <c r="D83" s="54">
        <v>-1026.1079999999999</v>
      </c>
      <c r="E83" s="54">
        <v>-594.16700000000003</v>
      </c>
      <c r="F83" s="54">
        <v>-766.8685549999999</v>
      </c>
      <c r="G83" s="54">
        <v>-645.98699999999997</v>
      </c>
      <c r="H83" s="54">
        <v>-910.66799999999978</v>
      </c>
      <c r="I83" s="54">
        <v>-525.18799999999987</v>
      </c>
      <c r="J83" s="54">
        <v>-718.44299999999998</v>
      </c>
      <c r="K83" s="54">
        <v>-1388.866</v>
      </c>
      <c r="L83" s="54">
        <v>-1673.413</v>
      </c>
      <c r="M83" s="54">
        <v>-2074.9169999999995</v>
      </c>
      <c r="N83" s="54">
        <v>-1290.4950000000003</v>
      </c>
      <c r="O83" s="54">
        <v>-1474.9279999999999</v>
      </c>
      <c r="P83" s="54">
        <v>-1123.7189999999998</v>
      </c>
      <c r="Q83" s="54">
        <v>-997.31699999999989</v>
      </c>
      <c r="R83" s="79">
        <v>-1474.3961765799995</v>
      </c>
      <c r="S83" s="79">
        <v>-1537.172</v>
      </c>
      <c r="T83" s="79">
        <v>-1595.2449999999999</v>
      </c>
      <c r="U83" s="79">
        <v>-1596.8299999999997</v>
      </c>
      <c r="V83" s="79">
        <v>-1631.5889999999999</v>
      </c>
      <c r="W83" s="79">
        <v>-1968.114</v>
      </c>
      <c r="X83" s="79">
        <v>-1891.1869999999999</v>
      </c>
      <c r="Y83" s="79">
        <v>-1451.9770000000001</v>
      </c>
      <c r="Z83" s="79">
        <v>-1483.819</v>
      </c>
      <c r="AA83" s="79">
        <v>-2238.6190000000001</v>
      </c>
      <c r="AB83" s="79">
        <v>-2292.3760000000002</v>
      </c>
      <c r="AC83" s="79">
        <v>-5145.3850000000002</v>
      </c>
      <c r="AD83" s="79">
        <v>-5933.940140839999</v>
      </c>
      <c r="AE83" s="79">
        <v>-6386.4169405399998</v>
      </c>
      <c r="AF83" s="79">
        <v>-6830.739126720001</v>
      </c>
      <c r="AG83" s="79">
        <v>-7197.1514605599987</v>
      </c>
      <c r="AH83" s="79">
        <v>-5947.1839999999993</v>
      </c>
    </row>
    <row r="84" spans="1:34" s="34" customFormat="1">
      <c r="A84" s="134" t="s">
        <v>138</v>
      </c>
      <c r="B84" s="54">
        <v>-2407.6109999999999</v>
      </c>
      <c r="C84" s="54">
        <v>-2401.21</v>
      </c>
      <c r="D84" s="54">
        <v>-2376.2809999999999</v>
      </c>
      <c r="E84" s="54">
        <v>-2806.1260000000002</v>
      </c>
      <c r="F84" s="54">
        <v>-2648.1618557300003</v>
      </c>
      <c r="G84" s="54">
        <v>-2617.9225999999999</v>
      </c>
      <c r="H84" s="54">
        <v>-2615.5105600000002</v>
      </c>
      <c r="I84" s="54">
        <v>-2715.7269999999999</v>
      </c>
      <c r="J84" s="54">
        <v>-2456.4685600000003</v>
      </c>
      <c r="K84" s="54">
        <v>-2850.3665599999999</v>
      </c>
      <c r="L84" s="54">
        <v>-2805.7045600000001</v>
      </c>
      <c r="M84" s="54">
        <v>-2273.5545599999996</v>
      </c>
      <c r="N84" s="54">
        <v>-2618.9165600000006</v>
      </c>
      <c r="O84" s="54">
        <v>-2784.2895600000002</v>
      </c>
      <c r="P84" s="54">
        <v>-3215.9655979999998</v>
      </c>
      <c r="Q84" s="54">
        <v>-3169.0501465200005</v>
      </c>
      <c r="R84" s="79">
        <v>-2985.6638930599993</v>
      </c>
      <c r="S84" s="79">
        <v>-3470.8301607999992</v>
      </c>
      <c r="T84" s="79">
        <v>-5311.3895599999996</v>
      </c>
      <c r="U84" s="79">
        <v>-5238.6665599999997</v>
      </c>
      <c r="V84" s="79">
        <v>-4155.4960000000001</v>
      </c>
      <c r="W84" s="79">
        <v>-4076.2710000000002</v>
      </c>
      <c r="X84" s="79">
        <v>-4229.2820000000002</v>
      </c>
      <c r="Y84" s="79">
        <v>-4392.3590000000004</v>
      </c>
      <c r="Z84" s="79">
        <v>-4322.0540000000001</v>
      </c>
      <c r="AA84" s="79">
        <v>-4853.183</v>
      </c>
      <c r="AB84" s="79">
        <v>-5022.7650000000003</v>
      </c>
      <c r="AC84" s="79">
        <v>-5863.21</v>
      </c>
      <c r="AD84" s="79">
        <v>-6256.2754089199998</v>
      </c>
      <c r="AE84" s="79">
        <v>-5358.5869153599997</v>
      </c>
      <c r="AF84" s="79">
        <v>-5738.7340339800012</v>
      </c>
      <c r="AG84" s="79">
        <v>-5545.0596774600008</v>
      </c>
      <c r="AH84" s="79">
        <v>-6512.0406205599993</v>
      </c>
    </row>
    <row r="85" spans="1:34" s="34" customFormat="1">
      <c r="A85" s="132" t="s">
        <v>738</v>
      </c>
      <c r="B85" s="70">
        <v>-6347.0519999999997</v>
      </c>
      <c r="C85" s="70">
        <v>-6491.41</v>
      </c>
      <c r="D85" s="70">
        <v>-6417.6840000000002</v>
      </c>
      <c r="E85" s="70">
        <v>-6736.2510000000002</v>
      </c>
      <c r="F85" s="70">
        <v>-6671.1918262700001</v>
      </c>
      <c r="G85" s="70">
        <v>-6829.843081940001</v>
      </c>
      <c r="H85" s="70">
        <v>-6601.1001219400023</v>
      </c>
      <c r="I85" s="70">
        <v>-6781.6510000000026</v>
      </c>
      <c r="J85" s="70">
        <v>-6603.7980819400009</v>
      </c>
      <c r="K85" s="70">
        <v>-6827.9480399999993</v>
      </c>
      <c r="L85" s="70">
        <v>-6777.8708809999998</v>
      </c>
      <c r="M85" s="70">
        <v>-6595.7781949999999</v>
      </c>
      <c r="N85" s="70">
        <v>-6756.6130400000002</v>
      </c>
      <c r="O85" s="70">
        <v>-6737.7400399999997</v>
      </c>
      <c r="P85" s="70">
        <v>-5167.2540400000007</v>
      </c>
      <c r="Q85" s="70">
        <v>-5098.6506543600035</v>
      </c>
      <c r="R85" s="33">
        <v>-4860.3506543600006</v>
      </c>
      <c r="S85" s="33">
        <v>-5044.8615724199981</v>
      </c>
      <c r="T85" s="33">
        <v>-5180.5525724199979</v>
      </c>
      <c r="U85" s="33">
        <v>-5128.7728064700013</v>
      </c>
      <c r="V85" s="33">
        <v>-5030.509</v>
      </c>
      <c r="W85" s="33">
        <v>-5120.1109999999999</v>
      </c>
      <c r="X85" s="33">
        <v>-5308.5060000000003</v>
      </c>
      <c r="Y85" s="33">
        <v>-5121.607</v>
      </c>
      <c r="Z85" s="33">
        <v>-4988.2219999999998</v>
      </c>
      <c r="AA85" s="33">
        <v>-4963.7830000000004</v>
      </c>
      <c r="AB85" s="33">
        <v>-5007.4870000000001</v>
      </c>
      <c r="AC85" s="33">
        <v>-4823.3190000000004</v>
      </c>
      <c r="AD85" s="33">
        <v>-4918.3320996799966</v>
      </c>
      <c r="AE85" s="33">
        <v>-4757.0367396800066</v>
      </c>
      <c r="AF85" s="33">
        <v>-5005.2752541800082</v>
      </c>
      <c r="AG85" s="33">
        <v>-5078.4306941800078</v>
      </c>
      <c r="AH85" s="33">
        <v>-5936.2939222800042</v>
      </c>
    </row>
    <row r="86" spans="1:34" s="34" customFormat="1">
      <c r="A86" s="21" t="s">
        <v>234</v>
      </c>
      <c r="B86" s="70">
        <v>-11416.343999999999</v>
      </c>
      <c r="C86" s="70">
        <v>-11618.147000000001</v>
      </c>
      <c r="D86" s="70">
        <v>-11282.72</v>
      </c>
      <c r="E86" s="70">
        <v>-11794.794</v>
      </c>
      <c r="F86" s="70">
        <v>-11580.775682</v>
      </c>
      <c r="G86" s="70">
        <v>-11559.326681940001</v>
      </c>
      <c r="H86" s="70">
        <v>-11500.569681940002</v>
      </c>
      <c r="I86" s="70">
        <v>-11496.354000000003</v>
      </c>
      <c r="J86" s="70">
        <v>-11458.032310940001</v>
      </c>
      <c r="K86" s="70">
        <v>-12370.916513999999</v>
      </c>
      <c r="L86" s="70">
        <v>-12495.365932000001</v>
      </c>
      <c r="M86" s="70">
        <v>-13098.820646</v>
      </c>
      <c r="N86" s="70">
        <v>-13025.170180000001</v>
      </c>
      <c r="O86" s="70">
        <v>-13326.503686</v>
      </c>
      <c r="P86" s="70">
        <v>-12209.366529000001</v>
      </c>
      <c r="Q86" s="70">
        <v>-13511.855828360003</v>
      </c>
      <c r="R86" s="33">
        <v>-13193.785723999999</v>
      </c>
      <c r="S86" s="33">
        <v>-13495.145068419999</v>
      </c>
      <c r="T86" s="33">
        <v>-13973.948726419998</v>
      </c>
      <c r="U86" s="33">
        <v>-15020.68491847</v>
      </c>
      <c r="V86" s="33">
        <v>-13439.439</v>
      </c>
      <c r="W86" s="33">
        <v>-13722.254999999999</v>
      </c>
      <c r="X86" s="33">
        <v>-14273.517</v>
      </c>
      <c r="Y86" s="33">
        <v>-16079.898999999999</v>
      </c>
      <c r="Z86" s="33">
        <v>-15578.03</v>
      </c>
      <c r="AA86" s="33">
        <v>-16634.906999999999</v>
      </c>
      <c r="AB86" s="33">
        <v>-18376.335999999999</v>
      </c>
      <c r="AC86" s="33">
        <v>-24217.223999999998</v>
      </c>
      <c r="AD86" s="33">
        <v>-26206.179099579993</v>
      </c>
      <c r="AE86" s="33">
        <v>-27035.024233260006</v>
      </c>
      <c r="AF86" s="33">
        <v>-28307.463940940012</v>
      </c>
      <c r="AG86" s="33">
        <v>-28188.25490112001</v>
      </c>
      <c r="AH86" s="33">
        <v>-31153.915277840002</v>
      </c>
    </row>
    <row r="87" spans="1:34">
      <c r="A87" s="73"/>
      <c r="B87" s="73"/>
      <c r="C87" s="73"/>
      <c r="D87" s="73"/>
      <c r="E87" s="73"/>
      <c r="F87" s="73"/>
      <c r="G87" s="73"/>
      <c r="H87" s="73"/>
      <c r="I87" s="382"/>
      <c r="J87" s="382"/>
      <c r="K87" s="73"/>
      <c r="L87" s="73"/>
      <c r="M87" s="73"/>
      <c r="S87" s="74"/>
      <c r="T87" s="216"/>
      <c r="V87" s="214"/>
    </row>
    <row r="88" spans="1:34">
      <c r="I88" s="71"/>
      <c r="J88" s="71"/>
      <c r="S88" s="6"/>
      <c r="T88" s="216"/>
      <c r="U88" s="6"/>
      <c r="W88" s="6"/>
    </row>
    <row r="89" spans="1:34" s="6" customFormat="1" ht="30">
      <c r="A89" s="108" t="s">
        <v>695</v>
      </c>
      <c r="B89" s="108"/>
      <c r="C89" s="108"/>
      <c r="D89" s="108"/>
      <c r="E89" s="108"/>
      <c r="F89" s="108"/>
      <c r="G89" s="108"/>
      <c r="H89" s="108"/>
      <c r="I89" s="383"/>
      <c r="J89" s="383"/>
      <c r="K89" s="108"/>
      <c r="L89" s="108"/>
      <c r="M89" s="108"/>
      <c r="O89" s="135"/>
      <c r="P89"/>
      <c r="Q89"/>
      <c r="S89" s="5"/>
      <c r="T89" s="216"/>
      <c r="U89" s="5"/>
      <c r="V89" s="5"/>
      <c r="W89" s="5"/>
      <c r="X89"/>
      <c r="Y89"/>
      <c r="Z89"/>
      <c r="AA89"/>
      <c r="AB89"/>
      <c r="AC89"/>
      <c r="AD89"/>
      <c r="AE89"/>
      <c r="AF89"/>
      <c r="AG89"/>
      <c r="AH89"/>
    </row>
    <row r="90" spans="1:34" ht="30">
      <c r="A90" s="108" t="s">
        <v>696</v>
      </c>
      <c r="I90" s="71"/>
      <c r="J90" s="71"/>
      <c r="T90" s="216"/>
      <c r="V90" s="6"/>
    </row>
    <row r="91" spans="1:34">
      <c r="I91" s="71"/>
      <c r="J91" s="71"/>
      <c r="T91" s="216"/>
    </row>
    <row r="92" spans="1:34">
      <c r="I92" s="71"/>
      <c r="J92" s="71"/>
      <c r="T92" s="133"/>
    </row>
    <row r="93" spans="1:34">
      <c r="I93" s="71"/>
      <c r="J93" s="71"/>
      <c r="T93" s="133"/>
    </row>
    <row r="94" spans="1:34">
      <c r="I94" s="71"/>
      <c r="J94" s="71"/>
    </row>
    <row r="95" spans="1:34">
      <c r="I95" s="71"/>
      <c r="J95" s="71"/>
    </row>
    <row r="96" spans="1:34">
      <c r="I96" s="71"/>
      <c r="J96" s="71"/>
    </row>
    <row r="97" spans="9:10">
      <c r="I97" s="71"/>
      <c r="J97" s="71"/>
    </row>
    <row r="98" spans="9:10">
      <c r="I98" s="71"/>
      <c r="J98" s="71"/>
    </row>
    <row r="99" spans="9:10">
      <c r="I99" s="71"/>
      <c r="J99" s="71"/>
    </row>
    <row r="100" spans="9:10">
      <c r="I100" s="71"/>
      <c r="J100" s="71"/>
    </row>
    <row r="101" spans="9:10">
      <c r="I101" s="71"/>
      <c r="J101" s="71"/>
    </row>
    <row r="102" spans="9:10">
      <c r="I102" s="71"/>
      <c r="J102" s="71"/>
    </row>
    <row r="103" spans="9:10">
      <c r="I103" s="71"/>
      <c r="J103" s="71"/>
    </row>
    <row r="104" spans="9:10">
      <c r="I104" s="71"/>
      <c r="J104" s="71"/>
    </row>
    <row r="105" spans="9:10">
      <c r="I105" s="71"/>
      <c r="J105" s="71"/>
    </row>
    <row r="106" spans="9:10">
      <c r="I106" s="71"/>
      <c r="J106" s="71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98"/>
  <sheetViews>
    <sheetView showGridLines="0" zoomScale="90" zoomScaleNormal="90" workbookViewId="0">
      <pane xSplit="1" ySplit="8" topLeftCell="Z9" activePane="bottomRight" state="frozen"/>
      <selection sqref="A1:XFD1048576"/>
      <selection pane="topRight" sqref="A1:XFD1048576"/>
      <selection pane="bottomLeft" sqref="A1:XFD1048576"/>
      <selection pane="bottomRight" activeCell="AH14" sqref="AH14"/>
    </sheetView>
  </sheetViews>
  <sheetFormatPr defaultColWidth="9.140625" defaultRowHeight="15"/>
  <cols>
    <col min="1" max="1" width="48.7109375" style="5" customWidth="1"/>
    <col min="2" max="2" width="9.5703125" style="5" customWidth="1"/>
    <col min="3" max="3" width="9.28515625" style="5" bestFit="1" customWidth="1"/>
    <col min="4" max="8" width="10.42578125" style="5" bestFit="1" customWidth="1"/>
    <col min="9" max="10" width="10.42578125" style="71" bestFit="1" customWidth="1"/>
    <col min="11" max="13" width="10.42578125" style="5" bestFit="1" customWidth="1"/>
    <col min="14" max="14" width="10.28515625" style="5" customWidth="1"/>
    <col min="15" max="15" width="10.7109375" customWidth="1"/>
    <col min="16" max="16" width="10.42578125" bestFit="1" customWidth="1"/>
    <col min="17" max="17" width="10.140625" bestFit="1" customWidth="1"/>
    <col min="18" max="19" width="10.42578125" style="5" bestFit="1" customWidth="1"/>
    <col min="20" max="20" width="10.5703125" style="5" customWidth="1"/>
    <col min="21" max="21" width="10.140625" style="5" bestFit="1" customWidth="1"/>
    <col min="22" max="22" width="10.42578125" style="5" bestFit="1" customWidth="1"/>
    <col min="23" max="23" width="10.140625" style="5" bestFit="1" customWidth="1"/>
    <col min="24" max="24" width="10.7109375" customWidth="1"/>
    <col min="25" max="32" width="10.42578125" bestFit="1" customWidth="1"/>
    <col min="33" max="34" width="11.5703125" bestFit="1" customWidth="1"/>
    <col min="35" max="35" width="15" style="5" bestFit="1" customWidth="1"/>
    <col min="36" max="16384" width="9.140625" style="5"/>
  </cols>
  <sheetData>
    <row r="1" spans="1:46">
      <c r="W1"/>
      <c r="AC1" s="359"/>
      <c r="AD1" s="359"/>
      <c r="AE1" s="359"/>
      <c r="AF1" s="359"/>
      <c r="AG1" s="359"/>
      <c r="AH1" s="359"/>
    </row>
    <row r="6" spans="1:46">
      <c r="A6" s="61"/>
      <c r="B6" s="61"/>
      <c r="C6" s="61"/>
      <c r="D6" s="61"/>
      <c r="E6" s="61"/>
      <c r="F6" s="61"/>
      <c r="G6" s="61"/>
      <c r="H6" s="61"/>
      <c r="I6" s="380"/>
      <c r="J6" s="380"/>
      <c r="K6" s="61"/>
      <c r="L6" s="61"/>
      <c r="M6" s="61"/>
    </row>
    <row r="7" spans="1:46">
      <c r="A7" s="110" t="s">
        <v>209</v>
      </c>
      <c r="B7" s="368" t="s">
        <v>374</v>
      </c>
      <c r="C7" s="368" t="s">
        <v>375</v>
      </c>
      <c r="D7" s="368" t="s">
        <v>376</v>
      </c>
      <c r="E7" s="368" t="s">
        <v>377</v>
      </c>
      <c r="F7" s="368" t="s">
        <v>378</v>
      </c>
      <c r="G7" s="368" t="s">
        <v>379</v>
      </c>
      <c r="H7" s="368" t="s">
        <v>380</v>
      </c>
      <c r="I7" s="368" t="s">
        <v>381</v>
      </c>
      <c r="J7" s="368" t="s">
        <v>2</v>
      </c>
      <c r="K7" s="368" t="s">
        <v>3</v>
      </c>
      <c r="L7" s="368" t="s">
        <v>4</v>
      </c>
      <c r="M7" s="368" t="s">
        <v>5</v>
      </c>
      <c r="N7" s="368" t="s">
        <v>6</v>
      </c>
      <c r="O7" s="368" t="s">
        <v>7</v>
      </c>
      <c r="P7" s="368" t="s">
        <v>8</v>
      </c>
      <c r="Q7" s="368" t="s">
        <v>9</v>
      </c>
      <c r="R7" s="368" t="s">
        <v>344</v>
      </c>
      <c r="S7" s="368" t="s">
        <v>349</v>
      </c>
      <c r="T7" s="368" t="s">
        <v>356</v>
      </c>
      <c r="U7" s="368" t="s">
        <v>394</v>
      </c>
      <c r="V7" s="368" t="s">
        <v>397</v>
      </c>
      <c r="W7" s="368" t="s">
        <v>409</v>
      </c>
      <c r="X7" s="368" t="s">
        <v>414</v>
      </c>
      <c r="Y7" s="368" t="s">
        <v>420</v>
      </c>
      <c r="Z7" s="368" t="s">
        <v>423</v>
      </c>
      <c r="AA7" s="368" t="s">
        <v>426</v>
      </c>
      <c r="AB7" s="368" t="s">
        <v>509</v>
      </c>
      <c r="AC7" s="368" t="s">
        <v>625</v>
      </c>
      <c r="AD7" s="368" t="s">
        <v>629</v>
      </c>
      <c r="AE7" s="368" t="s">
        <v>641</v>
      </c>
      <c r="AF7" s="368" t="s">
        <v>702</v>
      </c>
      <c r="AG7" s="368" t="s">
        <v>716</v>
      </c>
      <c r="AH7" s="368" t="s">
        <v>722</v>
      </c>
    </row>
    <row r="8" spans="1:46" ht="15" customHeight="1">
      <c r="A8" s="110" t="s">
        <v>210</v>
      </c>
      <c r="B8" s="367" t="s">
        <v>11</v>
      </c>
      <c r="C8" s="367" t="s">
        <v>12</v>
      </c>
      <c r="D8" s="367" t="s">
        <v>13</v>
      </c>
      <c r="E8" s="367" t="s">
        <v>14</v>
      </c>
      <c r="F8" s="367" t="s">
        <v>11</v>
      </c>
      <c r="G8" s="367" t="s">
        <v>12</v>
      </c>
      <c r="H8" s="367" t="s">
        <v>13</v>
      </c>
      <c r="I8" s="367" t="s">
        <v>14</v>
      </c>
      <c r="J8" s="367" t="s">
        <v>11</v>
      </c>
      <c r="K8" s="367" t="s">
        <v>12</v>
      </c>
      <c r="L8" s="367" t="s">
        <v>13</v>
      </c>
      <c r="M8" s="367" t="s">
        <v>14</v>
      </c>
      <c r="N8" s="367" t="s">
        <v>11</v>
      </c>
      <c r="O8" s="367" t="s">
        <v>12</v>
      </c>
      <c r="P8" s="367" t="s">
        <v>13</v>
      </c>
      <c r="Q8" s="367" t="s">
        <v>14</v>
      </c>
      <c r="R8" s="367" t="s">
        <v>11</v>
      </c>
      <c r="S8" s="367" t="s">
        <v>12</v>
      </c>
      <c r="T8" s="367" t="s">
        <v>13</v>
      </c>
      <c r="U8" s="367" t="s">
        <v>14</v>
      </c>
      <c r="V8" s="367" t="s">
        <v>11</v>
      </c>
      <c r="W8" s="367" t="s">
        <v>12</v>
      </c>
      <c r="X8" s="367" t="s">
        <v>13</v>
      </c>
      <c r="Y8" s="367" t="s">
        <v>14</v>
      </c>
      <c r="Z8" s="367" t="s">
        <v>11</v>
      </c>
      <c r="AA8" s="367" t="s">
        <v>12</v>
      </c>
      <c r="AB8" s="367" t="s">
        <v>13</v>
      </c>
      <c r="AC8" s="367" t="s">
        <v>14</v>
      </c>
      <c r="AD8" s="367" t="s">
        <v>11</v>
      </c>
      <c r="AE8" s="367" t="s">
        <v>12</v>
      </c>
      <c r="AF8" s="367" t="s">
        <v>13</v>
      </c>
      <c r="AG8" s="367" t="s">
        <v>14</v>
      </c>
      <c r="AH8" s="367" t="s">
        <v>11</v>
      </c>
    </row>
    <row r="9" spans="1:46">
      <c r="A9" s="24" t="s">
        <v>211</v>
      </c>
      <c r="B9" s="111">
        <v>5179.1411637070005</v>
      </c>
      <c r="C9" s="111">
        <v>5275.7857336950019</v>
      </c>
      <c r="D9" s="111">
        <v>5550.9498034100006</v>
      </c>
      <c r="E9" s="111">
        <v>5706.2804060799999</v>
      </c>
      <c r="F9" s="111">
        <v>5256.9194579400009</v>
      </c>
      <c r="G9" s="111">
        <v>5596.0167214500007</v>
      </c>
      <c r="H9" s="260">
        <v>6047.2636819500003</v>
      </c>
      <c r="I9" s="260">
        <v>6114.2004706099997</v>
      </c>
      <c r="J9" s="111">
        <v>5794.3119645999996</v>
      </c>
      <c r="K9" s="111">
        <v>6098.1223628799999</v>
      </c>
      <c r="L9" s="111">
        <v>6432.4272844820007</v>
      </c>
      <c r="M9" s="262">
        <v>6561.9821197499987</v>
      </c>
      <c r="N9" s="111">
        <v>5945.1187303900006</v>
      </c>
      <c r="O9" s="111">
        <v>6123.0697662799994</v>
      </c>
      <c r="P9" s="111">
        <v>6511.7787918999993</v>
      </c>
      <c r="Q9" s="111">
        <v>6496.3046517599996</v>
      </c>
      <c r="R9" s="111">
        <v>6035.4849909300001</v>
      </c>
      <c r="S9" s="111">
        <v>6158</v>
      </c>
      <c r="T9" s="111">
        <v>6328.3309639999998</v>
      </c>
      <c r="U9" s="111">
        <v>6309.7070480200009</v>
      </c>
      <c r="V9" s="111">
        <v>6114.5033772100005</v>
      </c>
      <c r="W9" s="111">
        <v>6253.8069999999998</v>
      </c>
      <c r="X9" s="111">
        <v>6570.491</v>
      </c>
      <c r="Y9" s="111">
        <v>6557.1419999999998</v>
      </c>
      <c r="Z9" s="111">
        <v>6288.5430639489614</v>
      </c>
      <c r="AA9" s="111">
        <v>6159.0029402923992</v>
      </c>
      <c r="AB9" s="111">
        <v>6669.4647352951397</v>
      </c>
      <c r="AC9" s="111">
        <v>6797.3214659765217</v>
      </c>
      <c r="AD9" s="111">
        <v>6473.4558213865184</v>
      </c>
      <c r="AE9" s="111">
        <v>6665.6023956630825</v>
      </c>
      <c r="AF9" s="111">
        <v>7032.5897632132401</v>
      </c>
      <c r="AG9" s="111">
        <v>7154.3</v>
      </c>
      <c r="AH9" s="111">
        <v>6251.3</v>
      </c>
      <c r="AI9" s="430"/>
      <c r="AJ9" s="139"/>
      <c r="AK9" s="111"/>
      <c r="AL9" s="111"/>
      <c r="AM9" s="111"/>
      <c r="AN9" s="400"/>
      <c r="AO9" s="400"/>
      <c r="AP9" s="400"/>
      <c r="AQ9" s="400"/>
      <c r="AR9" s="400"/>
      <c r="AS9" s="400"/>
      <c r="AT9" s="400"/>
    </row>
    <row r="10" spans="1:46">
      <c r="A10" s="42" t="s">
        <v>212</v>
      </c>
      <c r="B10" s="112">
        <v>437.22246667100001</v>
      </c>
      <c r="C10" s="112">
        <v>428.6307357500001</v>
      </c>
      <c r="D10" s="112">
        <v>465.26436239999998</v>
      </c>
      <c r="E10" s="112">
        <v>538.80114584</v>
      </c>
      <c r="F10" s="112">
        <v>493.42833384000005</v>
      </c>
      <c r="G10" s="112">
        <v>490.65551777000007</v>
      </c>
      <c r="H10" s="263">
        <v>576.42393199000003</v>
      </c>
      <c r="I10" s="263">
        <v>654.61484622</v>
      </c>
      <c r="J10" s="112">
        <v>605.26114352000002</v>
      </c>
      <c r="K10" s="112">
        <v>543.76226695000003</v>
      </c>
      <c r="L10" s="265">
        <v>589.38562649200003</v>
      </c>
      <c r="M10" s="265">
        <v>723.54872249999994</v>
      </c>
      <c r="N10" s="112">
        <v>774.69078039999999</v>
      </c>
      <c r="O10" s="112">
        <v>864.30485441999997</v>
      </c>
      <c r="P10" s="112">
        <v>937.06227918999991</v>
      </c>
      <c r="Q10" s="112">
        <v>901.84815607999985</v>
      </c>
      <c r="R10" s="112">
        <v>667.92709200000002</v>
      </c>
      <c r="S10" s="112">
        <v>707</v>
      </c>
      <c r="T10" s="112">
        <v>774.27822626</v>
      </c>
      <c r="U10" s="112">
        <v>637.13317119999999</v>
      </c>
      <c r="V10" s="112">
        <v>524.06490199999996</v>
      </c>
      <c r="W10" s="112">
        <v>599.82899999999995</v>
      </c>
      <c r="X10" s="112">
        <v>714.36300000000006</v>
      </c>
      <c r="Y10" s="112">
        <v>855.49599999999998</v>
      </c>
      <c r="Z10" s="112">
        <v>812.87965899000028</v>
      </c>
      <c r="AA10" s="112">
        <v>819.37417939000011</v>
      </c>
      <c r="AB10" s="112">
        <v>1046.66757598</v>
      </c>
      <c r="AC10" s="112">
        <v>1186.508409</v>
      </c>
      <c r="AD10" s="112">
        <v>1056.5010204399998</v>
      </c>
      <c r="AE10" s="112">
        <v>1085.2429550000002</v>
      </c>
      <c r="AF10" s="112">
        <v>1090.8462490000002</v>
      </c>
      <c r="AG10" s="112">
        <v>1216.8</v>
      </c>
      <c r="AH10" s="112">
        <v>985.3</v>
      </c>
      <c r="AI10" s="430"/>
      <c r="AJ10" s="112"/>
      <c r="AK10" s="112"/>
      <c r="AL10" s="112"/>
      <c r="AM10" s="112"/>
      <c r="AN10" s="400"/>
      <c r="AO10" s="400"/>
      <c r="AP10" s="400"/>
      <c r="AQ10" s="400"/>
      <c r="AR10" s="400"/>
      <c r="AS10" s="400"/>
      <c r="AT10" s="400"/>
    </row>
    <row r="11" spans="1:46">
      <c r="A11" s="42" t="s">
        <v>213</v>
      </c>
      <c r="B11" s="112">
        <v>1788.3760956040001</v>
      </c>
      <c r="C11" s="112">
        <v>1792.1527174320008</v>
      </c>
      <c r="D11" s="112">
        <v>1843.6758641200001</v>
      </c>
      <c r="E11" s="112">
        <v>1978.08870243</v>
      </c>
      <c r="F11" s="112">
        <v>1784.9226074600001</v>
      </c>
      <c r="G11" s="112">
        <v>1903.9453710600001</v>
      </c>
      <c r="H11" s="263">
        <v>1990.7386408500001</v>
      </c>
      <c r="I11" s="263">
        <v>2094.7454853499999</v>
      </c>
      <c r="J11" s="112">
        <v>2001.7413767999999</v>
      </c>
      <c r="K11" s="112">
        <v>2130.1495867100002</v>
      </c>
      <c r="L11" s="112">
        <v>2160.6488827879998</v>
      </c>
      <c r="M11" s="265">
        <v>2299.30547398</v>
      </c>
      <c r="N11" s="112">
        <v>2020.3488214499998</v>
      </c>
      <c r="O11" s="112">
        <v>1955.1235223200001</v>
      </c>
      <c r="P11" s="112">
        <v>1961.75864806</v>
      </c>
      <c r="Q11" s="112">
        <v>2125.1307983199999</v>
      </c>
      <c r="R11" s="112">
        <v>2154.0476668000001</v>
      </c>
      <c r="S11" s="112">
        <v>2122</v>
      </c>
      <c r="T11" s="112">
        <v>2129.1200811799999</v>
      </c>
      <c r="U11" s="112">
        <v>2422.4288687800013</v>
      </c>
      <c r="V11" s="112">
        <v>2376.1066289099999</v>
      </c>
      <c r="W11" s="112">
        <v>2339.4630000000002</v>
      </c>
      <c r="X11" s="112">
        <v>2241.0450000000001</v>
      </c>
      <c r="Y11" s="112">
        <v>2222.1489999999999</v>
      </c>
      <c r="Z11" s="112">
        <v>2074.4790889799997</v>
      </c>
      <c r="AA11" s="112">
        <v>1919.7318182600002</v>
      </c>
      <c r="AB11" s="112">
        <v>1809.7869825200003</v>
      </c>
      <c r="AC11" s="112">
        <v>1922.4580051600001</v>
      </c>
      <c r="AD11" s="112">
        <v>1901.5427872199998</v>
      </c>
      <c r="AE11" s="112">
        <v>1891.8234175900004</v>
      </c>
      <c r="AF11" s="112">
        <v>1957.9509400800005</v>
      </c>
      <c r="AG11" s="112">
        <v>2067.4</v>
      </c>
      <c r="AH11" s="112">
        <v>1769.7</v>
      </c>
      <c r="AI11" s="430"/>
      <c r="AJ11" s="112"/>
      <c r="AK11" s="112"/>
      <c r="AL11" s="112"/>
      <c r="AM11" s="112"/>
      <c r="AN11" s="400"/>
      <c r="AO11" s="400"/>
      <c r="AP11" s="400"/>
      <c r="AQ11" s="400"/>
      <c r="AR11" s="400"/>
      <c r="AS11" s="400"/>
      <c r="AT11" s="400"/>
    </row>
    <row r="12" spans="1:46">
      <c r="A12" s="42" t="s">
        <v>214</v>
      </c>
      <c r="B12" s="112">
        <v>2161.1404331539998</v>
      </c>
      <c r="C12" s="112">
        <v>2279.8579967130004</v>
      </c>
      <c r="D12" s="112">
        <v>2470.6212167200001</v>
      </c>
      <c r="E12" s="112">
        <v>2455.7631308999999</v>
      </c>
      <c r="F12" s="112">
        <v>2242.5142760999997</v>
      </c>
      <c r="G12" s="112">
        <v>2503.3483105699997</v>
      </c>
      <c r="H12" s="263">
        <v>2754.0673516299998</v>
      </c>
      <c r="I12" s="263">
        <v>2645.13856863</v>
      </c>
      <c r="J12" s="112">
        <v>2468.0732831399996</v>
      </c>
      <c r="K12" s="112">
        <v>2719.6322347199998</v>
      </c>
      <c r="L12" s="112">
        <v>2959.3427712719999</v>
      </c>
      <c r="M12" s="265">
        <v>2821.0827414599999</v>
      </c>
      <c r="N12" s="112">
        <v>2451.5603318899998</v>
      </c>
      <c r="O12" s="112">
        <v>2653.1696638900003</v>
      </c>
      <c r="P12" s="112">
        <v>2926.5077144599995</v>
      </c>
      <c r="Q12" s="112">
        <v>2817.4424278199999</v>
      </c>
      <c r="R12" s="112">
        <v>2538.3267133700006</v>
      </c>
      <c r="S12" s="112">
        <v>2719</v>
      </c>
      <c r="T12" s="112">
        <v>2793.1535967300001</v>
      </c>
      <c r="U12" s="112">
        <v>2637.5163730999998</v>
      </c>
      <c r="V12" s="112">
        <v>2625.0839843700001</v>
      </c>
      <c r="W12" s="112">
        <v>2749.8780000000002</v>
      </c>
      <c r="X12" s="112">
        <v>3020.7379999999998</v>
      </c>
      <c r="Y12" s="112">
        <v>2877.4540000000002</v>
      </c>
      <c r="Z12" s="112">
        <v>2779.1687125799999</v>
      </c>
      <c r="AA12" s="112">
        <v>2808.4244698399998</v>
      </c>
      <c r="AB12" s="112">
        <v>3158.2369668800002</v>
      </c>
      <c r="AC12" s="112">
        <v>3014.35737883</v>
      </c>
      <c r="AD12" s="112">
        <v>2866.6701680800002</v>
      </c>
      <c r="AE12" s="112">
        <v>3094.4849500600003</v>
      </c>
      <c r="AF12" s="112">
        <v>3345.8987901300002</v>
      </c>
      <c r="AG12" s="112">
        <v>3232.9</v>
      </c>
      <c r="AH12" s="112">
        <v>2918.9</v>
      </c>
      <c r="AI12" s="430"/>
      <c r="AJ12" s="112"/>
      <c r="AK12" s="112"/>
      <c r="AL12" s="112"/>
      <c r="AM12" s="112"/>
      <c r="AN12" s="400"/>
      <c r="AO12" s="400"/>
      <c r="AP12" s="400"/>
      <c r="AQ12" s="400"/>
      <c r="AR12" s="400"/>
      <c r="AS12" s="400"/>
      <c r="AT12" s="400"/>
    </row>
    <row r="13" spans="1:46">
      <c r="A13" s="42" t="s">
        <v>215</v>
      </c>
      <c r="B13" s="112">
        <v>661.50864000000013</v>
      </c>
      <c r="C13" s="112">
        <v>647.03715200000011</v>
      </c>
      <c r="D13" s="112">
        <v>642.03315100000009</v>
      </c>
      <c r="E13" s="112">
        <v>605.82507000000021</v>
      </c>
      <c r="F13" s="112">
        <v>621.67353900000012</v>
      </c>
      <c r="G13" s="112">
        <v>586.56025700000021</v>
      </c>
      <c r="H13" s="263">
        <v>611.14960300000007</v>
      </c>
      <c r="I13" s="263">
        <v>607.20768900000019</v>
      </c>
      <c r="J13" s="112">
        <v>602.29599499999972</v>
      </c>
      <c r="K13" s="112">
        <v>585.72492599999998</v>
      </c>
      <c r="L13" s="112">
        <v>609.72351719000005</v>
      </c>
      <c r="M13" s="265">
        <v>619.18909399999973</v>
      </c>
      <c r="N13" s="112">
        <v>612.02373800999999</v>
      </c>
      <c r="O13" s="112">
        <v>570.54894607999995</v>
      </c>
      <c r="P13" s="112">
        <v>603.9106789999995</v>
      </c>
      <c r="Q13" s="112">
        <v>569.89263299999971</v>
      </c>
      <c r="R13" s="112">
        <v>588.73889599999995</v>
      </c>
      <c r="S13" s="112">
        <v>526</v>
      </c>
      <c r="T13" s="112">
        <v>546.48574299999996</v>
      </c>
      <c r="U13" s="112">
        <v>530.43922899999995</v>
      </c>
      <c r="V13" s="112">
        <v>516.77623300000005</v>
      </c>
      <c r="W13" s="112">
        <v>494.274</v>
      </c>
      <c r="X13" s="112">
        <v>528.28399999999999</v>
      </c>
      <c r="Y13" s="112">
        <v>546.93799999999999</v>
      </c>
      <c r="Z13" s="112">
        <v>563.8094930000002</v>
      </c>
      <c r="AA13" s="112">
        <v>549.8097570000001</v>
      </c>
      <c r="AB13" s="112">
        <v>585.71715200000006</v>
      </c>
      <c r="AC13" s="112">
        <v>614.13520700000004</v>
      </c>
      <c r="AD13" s="112">
        <v>592.53397599999994</v>
      </c>
      <c r="AE13" s="112">
        <v>538.73028699999998</v>
      </c>
      <c r="AF13" s="112">
        <v>577.86960199999999</v>
      </c>
      <c r="AG13" s="112">
        <v>583</v>
      </c>
      <c r="AH13" s="112">
        <v>532.29999999999995</v>
      </c>
      <c r="AI13" s="430"/>
      <c r="AJ13" s="112"/>
      <c r="AK13" s="112"/>
      <c r="AL13" s="112"/>
      <c r="AM13" s="112"/>
      <c r="AN13" s="400"/>
      <c r="AO13" s="400"/>
      <c r="AP13" s="400"/>
      <c r="AQ13" s="400"/>
      <c r="AR13" s="400"/>
      <c r="AS13" s="400"/>
      <c r="AT13" s="400"/>
    </row>
    <row r="14" spans="1:46">
      <c r="A14" s="42" t="s">
        <v>216</v>
      </c>
      <c r="B14" s="112">
        <v>130.89352827800121</v>
      </c>
      <c r="C14" s="112">
        <v>128.10713180000039</v>
      </c>
      <c r="D14" s="112">
        <v>129.35520917000122</v>
      </c>
      <c r="E14" s="112">
        <v>127.80235691000053</v>
      </c>
      <c r="F14" s="112">
        <v>114.3807015400007</v>
      </c>
      <c r="G14" s="112">
        <v>111.50726505000057</v>
      </c>
      <c r="H14" s="263">
        <v>114.88415447999978</v>
      </c>
      <c r="I14" s="263">
        <v>112.49388140999963</v>
      </c>
      <c r="J14" s="112">
        <v>116.94016614000066</v>
      </c>
      <c r="K14" s="112">
        <v>118.85334849999981</v>
      </c>
      <c r="L14" s="112">
        <v>113.32648674000029</v>
      </c>
      <c r="M14" s="266">
        <v>98.856087809999735</v>
      </c>
      <c r="N14" s="113">
        <v>86.495058640001844</v>
      </c>
      <c r="O14" s="113">
        <v>79.922779569998966</v>
      </c>
      <c r="P14" s="112">
        <v>82.539471190000882</v>
      </c>
      <c r="Q14" s="112">
        <v>81.990636540000011</v>
      </c>
      <c r="R14" s="112">
        <v>86.4446227600002</v>
      </c>
      <c r="S14" s="112">
        <v>84</v>
      </c>
      <c r="T14" s="112">
        <v>85.293316829999995</v>
      </c>
      <c r="U14" s="112">
        <v>82.18940594</v>
      </c>
      <c r="V14" s="112">
        <v>72.471628930000008</v>
      </c>
      <c r="W14" s="112">
        <v>70.364000000000004</v>
      </c>
      <c r="X14" s="112">
        <v>66.061000000000007</v>
      </c>
      <c r="Y14" s="112">
        <v>55.106000000000002</v>
      </c>
      <c r="Z14" s="112">
        <v>58.205570948960485</v>
      </c>
      <c r="AA14" s="112">
        <v>61.663183292399708</v>
      </c>
      <c r="AB14" s="112">
        <v>69.055583295139058</v>
      </c>
      <c r="AC14" s="112">
        <v>59.863258976521102</v>
      </c>
      <c r="AD14" s="112">
        <v>56.207845386519239</v>
      </c>
      <c r="AE14" s="112">
        <v>55.320786013081488</v>
      </c>
      <c r="AF14" s="112">
        <v>60.02418200323973</v>
      </c>
      <c r="AG14" s="112">
        <v>54.2</v>
      </c>
      <c r="AH14" s="112">
        <v>45.1</v>
      </c>
      <c r="AI14" s="430"/>
      <c r="AJ14" s="112"/>
      <c r="AK14" s="112"/>
      <c r="AL14" s="112"/>
      <c r="AM14" s="112"/>
      <c r="AN14" s="400"/>
      <c r="AO14" s="400"/>
      <c r="AP14" s="400"/>
      <c r="AQ14" s="400"/>
      <c r="AR14" s="400"/>
      <c r="AS14" s="400"/>
      <c r="AT14" s="400"/>
    </row>
    <row r="15" spans="1:46">
      <c r="A15" s="42"/>
      <c r="B15" s="112"/>
      <c r="C15" s="112"/>
      <c r="D15" s="112"/>
      <c r="E15" s="112"/>
      <c r="F15" s="112"/>
      <c r="G15" s="112"/>
      <c r="H15" s="263"/>
      <c r="I15" s="263"/>
      <c r="J15" s="112"/>
      <c r="K15" s="112"/>
      <c r="L15" s="112"/>
      <c r="M15" s="266"/>
      <c r="N15" s="113"/>
      <c r="O15" s="114"/>
      <c r="P15" s="114"/>
      <c r="R15"/>
      <c r="S15"/>
      <c r="T15"/>
      <c r="U15"/>
      <c r="V15"/>
      <c r="W15"/>
      <c r="AB15" s="112"/>
      <c r="AC15" s="112"/>
      <c r="AD15" s="112"/>
      <c r="AE15" s="112"/>
      <c r="AF15" s="112"/>
      <c r="AG15" s="112"/>
      <c r="AH15" s="112"/>
      <c r="AI15"/>
      <c r="AJ15" s="112"/>
      <c r="AK15" s="112"/>
      <c r="AL15" s="112"/>
      <c r="AM15" s="112"/>
      <c r="AN15" s="400"/>
      <c r="AO15" s="400"/>
      <c r="AP15" s="400"/>
      <c r="AQ15" s="400"/>
      <c r="AR15" s="400"/>
      <c r="AS15" s="400"/>
      <c r="AT15" s="400"/>
    </row>
    <row r="16" spans="1:46" s="6" customFormat="1">
      <c r="A16" s="42" t="s">
        <v>217</v>
      </c>
      <c r="B16" s="112">
        <v>2225.5985622749999</v>
      </c>
      <c r="C16" s="112">
        <v>2220.7834531820008</v>
      </c>
      <c r="D16" s="112">
        <v>2308.9402265200001</v>
      </c>
      <c r="E16" s="112">
        <v>2516.8898482700001</v>
      </c>
      <c r="F16" s="112">
        <v>2278.3509413000002</v>
      </c>
      <c r="G16" s="112">
        <v>2394.6008888300003</v>
      </c>
      <c r="H16" s="112">
        <v>2567.1625728400004</v>
      </c>
      <c r="I16" s="112">
        <v>2749.3603315699997</v>
      </c>
      <c r="J16" s="112">
        <v>2607.0025203199998</v>
      </c>
      <c r="K16" s="112">
        <v>2673.9118536600004</v>
      </c>
      <c r="L16" s="112">
        <v>2750.0345092799998</v>
      </c>
      <c r="M16" s="112">
        <v>3022.8541964799997</v>
      </c>
      <c r="N16" s="112">
        <v>2795.0396018499996</v>
      </c>
      <c r="O16" s="112">
        <v>2819.4283767400002</v>
      </c>
      <c r="P16" s="112">
        <v>2898.8209272499998</v>
      </c>
      <c r="Q16" s="112">
        <v>3026.9789543999996</v>
      </c>
      <c r="R16" s="112">
        <v>2821.9747588</v>
      </c>
      <c r="S16" s="112">
        <v>2829</v>
      </c>
      <c r="T16" s="112">
        <v>2903.3983074399998</v>
      </c>
      <c r="U16" s="112">
        <v>3059.5620399800014</v>
      </c>
      <c r="V16" s="112">
        <v>2900.17153091</v>
      </c>
      <c r="W16" s="112">
        <v>2939.2920000000004</v>
      </c>
      <c r="X16" s="112">
        <v>2955.4080000000004</v>
      </c>
      <c r="Y16" s="112">
        <v>3077.645</v>
      </c>
      <c r="Z16" s="112">
        <v>2887.35874797</v>
      </c>
      <c r="AA16" s="112">
        <v>2739.1059976500001</v>
      </c>
      <c r="AB16" s="112">
        <v>2856.4545585000005</v>
      </c>
      <c r="AC16" s="112">
        <v>3108.9664141600001</v>
      </c>
      <c r="AD16" s="112">
        <v>2958.0438076599994</v>
      </c>
      <c r="AE16" s="112">
        <v>2977.0663725900004</v>
      </c>
      <c r="AF16" s="112">
        <v>3048.7971890800009</v>
      </c>
      <c r="AG16" s="112">
        <v>3284.2</v>
      </c>
      <c r="AH16" s="112">
        <v>2755</v>
      </c>
      <c r="AI16" s="430"/>
      <c r="AJ16" s="112"/>
      <c r="AK16" s="112"/>
      <c r="AL16" s="112"/>
      <c r="AM16" s="112"/>
      <c r="AN16" s="400"/>
      <c r="AO16" s="400"/>
      <c r="AP16" s="400"/>
      <c r="AQ16" s="400"/>
      <c r="AR16" s="400"/>
      <c r="AS16" s="400"/>
      <c r="AT16" s="400"/>
    </row>
    <row r="17" spans="1:46" s="6" customFormat="1">
      <c r="A17" s="42" t="s">
        <v>218</v>
      </c>
      <c r="B17" s="265">
        <v>2101.9957709471082</v>
      </c>
      <c r="C17" s="265">
        <v>2099.6095441854759</v>
      </c>
      <c r="D17" s="265">
        <v>2177.4099912695201</v>
      </c>
      <c r="E17" s="265">
        <v>2364.5707643410319</v>
      </c>
      <c r="F17" s="265">
        <v>2138.858751323432</v>
      </c>
      <c r="G17" s="265">
        <v>2255.8925739564211</v>
      </c>
      <c r="H17" s="265">
        <v>2404.207527266427</v>
      </c>
      <c r="I17" s="265">
        <v>2564.3007145436059</v>
      </c>
      <c r="J17" s="265">
        <v>2435.8951950468959</v>
      </c>
      <c r="K17" s="265">
        <v>2520.1902607932352</v>
      </c>
      <c r="L17" s="265">
        <v>2583.4151926707113</v>
      </c>
      <c r="M17" s="265">
        <v>2818.3069726292501</v>
      </c>
      <c r="N17" s="112">
        <v>2576.0345182309197</v>
      </c>
      <c r="O17" s="112">
        <v>2579.2380576966821</v>
      </c>
      <c r="P17" s="112">
        <v>2638.4113198630989</v>
      </c>
      <c r="Q17" s="112">
        <v>2776.355351825368</v>
      </c>
      <c r="R17" s="112">
        <v>2636.3578199332001</v>
      </c>
      <c r="S17" s="112">
        <v>2633</v>
      </c>
      <c r="T17" s="112">
        <v>2688.2263883623459</v>
      </c>
      <c r="U17" s="112">
        <v>2882.502731703521</v>
      </c>
      <c r="V17" s="112">
        <v>2754.5338946441998</v>
      </c>
      <c r="W17" s="112">
        <v>2772.5995209000002</v>
      </c>
      <c r="X17" s="112">
        <v>2756.8865223000003</v>
      </c>
      <c r="Y17" s="112">
        <v>2839.9026616000001</v>
      </c>
      <c r="Z17" s="112">
        <v>2661.4594907366791</v>
      </c>
      <c r="AA17" s="112">
        <v>2511.4019131975192</v>
      </c>
      <c r="AB17" s="112">
        <v>2565.5856391351581</v>
      </c>
      <c r="AC17" s="112">
        <v>2779.2357272989002</v>
      </c>
      <c r="AD17" s="112">
        <v>2664.4421740797234</v>
      </c>
      <c r="AE17" s="112">
        <v>2675.4773553955006</v>
      </c>
      <c r="AF17" s="112">
        <v>2745.6510164829006</v>
      </c>
      <c r="AG17" s="112">
        <v>2946.0512800000001</v>
      </c>
      <c r="AH17" s="112">
        <v>2481.1851299999998</v>
      </c>
      <c r="AI17" s="430"/>
      <c r="AJ17" s="139"/>
      <c r="AK17" s="112"/>
      <c r="AL17" s="112"/>
      <c r="AM17" s="112"/>
      <c r="AN17" s="400"/>
      <c r="AO17" s="400"/>
      <c r="AP17" s="400"/>
      <c r="AQ17" s="400"/>
      <c r="AR17" s="400"/>
      <c r="AS17" s="400"/>
      <c r="AT17" s="400"/>
    </row>
    <row r="18" spans="1:46" s="6" customFormat="1">
      <c r="A18" s="42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112"/>
      <c r="O18" s="112"/>
      <c r="P18" s="112"/>
      <c r="Q18" s="112"/>
      <c r="R18" s="112"/>
      <c r="S18" s="112"/>
      <c r="T18" s="112"/>
      <c r="U18" s="112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400"/>
      <c r="AO18" s="400"/>
      <c r="AP18" s="400"/>
      <c r="AQ18" s="400"/>
      <c r="AR18" s="400"/>
      <c r="AS18" s="400"/>
      <c r="AT18" s="400"/>
    </row>
    <row r="19" spans="1:46" s="6" customFormat="1">
      <c r="A19" s="42" t="s">
        <v>395</v>
      </c>
      <c r="B19" s="265"/>
      <c r="C19" s="265"/>
      <c r="D19" s="265"/>
      <c r="E19" s="265"/>
      <c r="F19" s="265"/>
      <c r="G19" s="265"/>
      <c r="H19" s="265"/>
      <c r="I19" s="265"/>
      <c r="J19" s="265">
        <v>4972</v>
      </c>
      <c r="K19" s="265">
        <v>5245</v>
      </c>
      <c r="L19" s="265">
        <v>5285</v>
      </c>
      <c r="M19" s="265">
        <v>5356</v>
      </c>
      <c r="N19" s="112">
        <v>5427</v>
      </c>
      <c r="O19" s="112">
        <v>5464</v>
      </c>
      <c r="P19" s="112">
        <v>5560</v>
      </c>
      <c r="Q19" s="112">
        <v>5683</v>
      </c>
      <c r="R19" s="112">
        <v>5809</v>
      </c>
      <c r="S19" s="112">
        <v>5832</v>
      </c>
      <c r="T19" s="112">
        <v>5904</v>
      </c>
      <c r="U19" s="112">
        <v>6027</v>
      </c>
      <c r="V19" s="112">
        <v>6043</v>
      </c>
      <c r="W19" s="112">
        <v>6068</v>
      </c>
      <c r="X19" s="112">
        <v>6138</v>
      </c>
      <c r="Y19" s="112">
        <v>6272</v>
      </c>
      <c r="Z19" s="112">
        <v>6329</v>
      </c>
      <c r="AA19" s="112">
        <v>6360</v>
      </c>
      <c r="AB19" s="112">
        <v>6444</v>
      </c>
      <c r="AC19" s="112">
        <v>6444</v>
      </c>
      <c r="AD19" s="112">
        <v>6473</v>
      </c>
      <c r="AE19" s="112">
        <v>6509</v>
      </c>
      <c r="AF19" s="112">
        <v>6544</v>
      </c>
      <c r="AG19" s="112">
        <v>6557</v>
      </c>
      <c r="AH19" s="112">
        <v>6578</v>
      </c>
      <c r="AI19" s="430"/>
      <c r="AJ19" s="112"/>
      <c r="AK19" s="112"/>
      <c r="AL19" s="112"/>
      <c r="AM19" s="112"/>
      <c r="AN19" s="400"/>
      <c r="AO19" s="400"/>
      <c r="AP19" s="400"/>
      <c r="AQ19" s="400"/>
      <c r="AR19" s="400"/>
      <c r="AS19" s="400"/>
      <c r="AT19" s="400"/>
    </row>
    <row r="20" spans="1:46">
      <c r="A20" s="42"/>
      <c r="B20" s="42"/>
      <c r="C20" s="42"/>
      <c r="D20" s="42"/>
      <c r="E20" s="42"/>
      <c r="F20" s="42"/>
      <c r="G20" s="42"/>
      <c r="H20" s="42"/>
      <c r="I20" s="91"/>
      <c r="J20" s="91"/>
      <c r="K20" s="42"/>
      <c r="L20" s="42"/>
      <c r="M20" s="42"/>
      <c r="N20" s="116"/>
      <c r="R20"/>
      <c r="V20"/>
      <c r="X20" s="5"/>
    </row>
    <row r="21" spans="1:46">
      <c r="A21" s="110" t="s">
        <v>120</v>
      </c>
      <c r="B21" s="368" t="s">
        <v>374</v>
      </c>
      <c r="C21" s="368" t="s">
        <v>375</v>
      </c>
      <c r="D21" s="368" t="s">
        <v>376</v>
      </c>
      <c r="E21" s="368" t="s">
        <v>377</v>
      </c>
      <c r="F21" s="368" t="s">
        <v>378</v>
      </c>
      <c r="G21" s="368" t="s">
        <v>379</v>
      </c>
      <c r="H21" s="368" t="s">
        <v>380</v>
      </c>
      <c r="I21" s="368" t="s">
        <v>381</v>
      </c>
      <c r="J21" s="368" t="s">
        <v>2</v>
      </c>
      <c r="K21" s="368" t="s">
        <v>3</v>
      </c>
      <c r="L21" s="368" t="s">
        <v>4</v>
      </c>
      <c r="M21" s="368" t="s">
        <v>5</v>
      </c>
      <c r="N21" s="368" t="s">
        <v>6</v>
      </c>
      <c r="O21" s="368" t="s">
        <v>7</v>
      </c>
      <c r="P21" s="368" t="s">
        <v>8</v>
      </c>
      <c r="Q21" s="368" t="s">
        <v>9</v>
      </c>
      <c r="R21" s="368" t="s">
        <v>344</v>
      </c>
      <c r="S21" s="368" t="s">
        <v>349</v>
      </c>
      <c r="T21" s="368" t="s">
        <v>356</v>
      </c>
      <c r="U21" s="368" t="s">
        <v>394</v>
      </c>
      <c r="V21" s="368" t="s">
        <v>397</v>
      </c>
      <c r="W21" s="368" t="s">
        <v>409</v>
      </c>
      <c r="X21" s="368" t="s">
        <v>414</v>
      </c>
      <c r="Y21" s="368" t="s">
        <v>420</v>
      </c>
      <c r="Z21" s="368" t="s">
        <v>423</v>
      </c>
      <c r="AA21" s="368" t="s">
        <v>426</v>
      </c>
      <c r="AB21" s="368" t="s">
        <v>509</v>
      </c>
      <c r="AC21" s="368" t="s">
        <v>625</v>
      </c>
      <c r="AD21" s="368" t="s">
        <v>629</v>
      </c>
      <c r="AE21" s="368" t="s">
        <v>641</v>
      </c>
      <c r="AF21" s="368" t="s">
        <v>702</v>
      </c>
      <c r="AG21" s="368" t="s">
        <v>716</v>
      </c>
      <c r="AH21" s="368" t="s">
        <v>722</v>
      </c>
    </row>
    <row r="22" spans="1:46" ht="15" customHeight="1">
      <c r="A22" s="110" t="s">
        <v>10</v>
      </c>
      <c r="B22" s="367" t="s">
        <v>11</v>
      </c>
      <c r="C22" s="367" t="s">
        <v>12</v>
      </c>
      <c r="D22" s="367" t="s">
        <v>13</v>
      </c>
      <c r="E22" s="367" t="s">
        <v>14</v>
      </c>
      <c r="F22" s="367" t="s">
        <v>11</v>
      </c>
      <c r="G22" s="367" t="s">
        <v>12</v>
      </c>
      <c r="H22" s="367" t="s">
        <v>13</v>
      </c>
      <c r="I22" s="367" t="s">
        <v>14</v>
      </c>
      <c r="J22" s="367" t="s">
        <v>11</v>
      </c>
      <c r="K22" s="367" t="s">
        <v>12</v>
      </c>
      <c r="L22" s="367" t="s">
        <v>13</v>
      </c>
      <c r="M22" s="367" t="s">
        <v>14</v>
      </c>
      <c r="N22" s="367" t="s">
        <v>11</v>
      </c>
      <c r="O22" s="367" t="s">
        <v>12</v>
      </c>
      <c r="P22" s="367" t="s">
        <v>13</v>
      </c>
      <c r="Q22" s="367" t="s">
        <v>14</v>
      </c>
      <c r="R22" s="367" t="s">
        <v>11</v>
      </c>
      <c r="S22" s="367" t="s">
        <v>12</v>
      </c>
      <c r="T22" s="367" t="s">
        <v>13</v>
      </c>
      <c r="U22" s="367" t="s">
        <v>14</v>
      </c>
      <c r="V22" s="367" t="s">
        <v>11</v>
      </c>
      <c r="W22" s="367" t="s">
        <v>12</v>
      </c>
      <c r="X22" s="367" t="s">
        <v>13</v>
      </c>
      <c r="Y22" s="367" t="s">
        <v>14</v>
      </c>
      <c r="Z22" s="367" t="s">
        <v>11</v>
      </c>
      <c r="AA22" s="367" t="s">
        <v>12</v>
      </c>
      <c r="AB22" s="367" t="s">
        <v>13</v>
      </c>
      <c r="AC22" s="367" t="s">
        <v>14</v>
      </c>
      <c r="AD22" s="367" t="s">
        <v>11</v>
      </c>
      <c r="AE22" s="367" t="s">
        <v>12</v>
      </c>
      <c r="AF22" s="367" t="s">
        <v>13</v>
      </c>
      <c r="AG22" s="367" t="s">
        <v>14</v>
      </c>
      <c r="AH22" s="367" t="s">
        <v>11</v>
      </c>
    </row>
    <row r="23" spans="1:46">
      <c r="A23" s="24" t="s">
        <v>121</v>
      </c>
      <c r="B23" s="267">
        <v>9982</v>
      </c>
      <c r="C23" s="267">
        <v>10285.799999999999</v>
      </c>
      <c r="D23" s="267">
        <v>10915.5</v>
      </c>
      <c r="E23" s="119">
        <v>11383.8</v>
      </c>
      <c r="F23" s="119">
        <v>10947.101000000001</v>
      </c>
      <c r="G23" s="119">
        <v>11778.509</v>
      </c>
      <c r="H23" s="119">
        <v>12737.213000000002</v>
      </c>
      <c r="I23" s="119">
        <v>13064.848</v>
      </c>
      <c r="J23" s="119">
        <v>13010.956</v>
      </c>
      <c r="K23" s="119">
        <v>13684.832999999999</v>
      </c>
      <c r="L23" s="119">
        <v>14333.867999999999</v>
      </c>
      <c r="M23" s="119">
        <v>14704.269999999999</v>
      </c>
      <c r="N23" s="119">
        <v>14061.509999999998</v>
      </c>
      <c r="O23" s="119">
        <v>14793.885</v>
      </c>
      <c r="P23" s="119">
        <v>15638.868</v>
      </c>
      <c r="Q23" s="119">
        <v>16918.702999999998</v>
      </c>
      <c r="R23" s="119">
        <v>16391.752</v>
      </c>
      <c r="S23" s="119">
        <v>16479.574000000001</v>
      </c>
      <c r="T23" s="119">
        <v>17323.385000000002</v>
      </c>
      <c r="U23" s="119">
        <v>17948.338</v>
      </c>
      <c r="V23" s="119">
        <v>17698.153999999999</v>
      </c>
      <c r="W23" s="119">
        <v>17264.04</v>
      </c>
      <c r="X23" s="119">
        <v>18452.780000000002</v>
      </c>
      <c r="Y23" s="119">
        <v>19374.173999999999</v>
      </c>
      <c r="Z23" s="119">
        <v>19494.975999999999</v>
      </c>
      <c r="AA23" s="119">
        <v>19594.606</v>
      </c>
      <c r="AB23" s="119">
        <v>21053.116999999998</v>
      </c>
      <c r="AC23" s="119">
        <v>21817.461037770001</v>
      </c>
      <c r="AD23" s="119">
        <v>20033.163</v>
      </c>
      <c r="AE23" s="119">
        <v>22026.216</v>
      </c>
      <c r="AF23" s="119">
        <v>22261.305</v>
      </c>
      <c r="AG23" s="119">
        <v>23625.572</v>
      </c>
      <c r="AH23" s="119">
        <v>20537.672999999999</v>
      </c>
      <c r="AI23" s="430"/>
    </row>
    <row r="24" spans="1:46">
      <c r="A24" s="91" t="s">
        <v>212</v>
      </c>
      <c r="B24" s="269">
        <v>544.6</v>
      </c>
      <c r="C24" s="269">
        <v>540.4</v>
      </c>
      <c r="D24" s="269">
        <v>553.9</v>
      </c>
      <c r="E24" s="269">
        <v>649.29999999999995</v>
      </c>
      <c r="F24" s="269">
        <v>658.03</v>
      </c>
      <c r="G24" s="269">
        <v>672.27099999999996</v>
      </c>
      <c r="H24" s="269">
        <v>756.11400000000003</v>
      </c>
      <c r="I24" s="269">
        <v>901.851</v>
      </c>
      <c r="J24" s="269">
        <v>930.16499999999996</v>
      </c>
      <c r="K24" s="269">
        <v>805.01599999999996</v>
      </c>
      <c r="L24" s="269">
        <v>831.71100000000001</v>
      </c>
      <c r="M24" s="269">
        <v>989.83</v>
      </c>
      <c r="N24" s="120">
        <v>1162</v>
      </c>
      <c r="O24" s="120">
        <v>1244.693</v>
      </c>
      <c r="P24" s="120">
        <v>1327.019</v>
      </c>
      <c r="Q24" s="120">
        <v>1658.9269999999999</v>
      </c>
      <c r="R24" s="120">
        <v>1387.7929999999999</v>
      </c>
      <c r="S24" s="120">
        <v>1202.0160000000001</v>
      </c>
      <c r="T24" s="120">
        <v>1353.6579999999999</v>
      </c>
      <c r="U24" s="120">
        <v>1303.126</v>
      </c>
      <c r="V24" s="120">
        <v>1041.5650000000001</v>
      </c>
      <c r="W24" s="120">
        <v>1050.6610000000001</v>
      </c>
      <c r="X24" s="120">
        <v>1209.808</v>
      </c>
      <c r="Y24" s="120">
        <v>1624.116</v>
      </c>
      <c r="Z24" s="120">
        <v>1717.444</v>
      </c>
      <c r="AA24" s="120">
        <v>1557.9079999999999</v>
      </c>
      <c r="AB24" s="120">
        <v>1883.643</v>
      </c>
      <c r="AC24" s="120">
        <v>2376.6860000000001</v>
      </c>
      <c r="AD24" s="120">
        <v>2057.6</v>
      </c>
      <c r="AE24" s="120">
        <v>2131.0520000000001</v>
      </c>
      <c r="AF24" s="120">
        <v>2136.1039999999998</v>
      </c>
      <c r="AG24" s="120">
        <v>2573.2040000000002</v>
      </c>
      <c r="AH24" s="120">
        <v>2259.1390000000001</v>
      </c>
      <c r="AI24" s="430"/>
    </row>
    <row r="25" spans="1:46">
      <c r="A25" s="91" t="s">
        <v>213</v>
      </c>
      <c r="B25" s="269">
        <v>4179.3</v>
      </c>
      <c r="C25" s="269">
        <v>4258.8999999999996</v>
      </c>
      <c r="D25" s="269">
        <v>4356.7</v>
      </c>
      <c r="E25" s="269">
        <v>4666.3999999999996</v>
      </c>
      <c r="F25" s="269">
        <v>4406.7700000000004</v>
      </c>
      <c r="G25" s="269">
        <v>4724.0320000000002</v>
      </c>
      <c r="H25" s="269">
        <v>4911.5720000000001</v>
      </c>
      <c r="I25" s="269">
        <v>5193.51</v>
      </c>
      <c r="J25" s="269">
        <v>5147.576</v>
      </c>
      <c r="K25" s="269">
        <v>5529.3209999999999</v>
      </c>
      <c r="L25" s="269">
        <v>5557.1279999999997</v>
      </c>
      <c r="M25" s="269">
        <v>5931.107</v>
      </c>
      <c r="N25" s="120">
        <v>5706.5240000000003</v>
      </c>
      <c r="O25" s="120">
        <v>5705.9960000000001</v>
      </c>
      <c r="P25" s="120">
        <v>5706.86</v>
      </c>
      <c r="Q25" s="120">
        <v>6664.99</v>
      </c>
      <c r="R25" s="120">
        <v>7141.3959999999997</v>
      </c>
      <c r="S25" s="120">
        <v>6839.3159999999998</v>
      </c>
      <c r="T25" s="120">
        <v>7074.1639999999998</v>
      </c>
      <c r="U25" s="120">
        <v>8107.2049999999999</v>
      </c>
      <c r="V25" s="120">
        <v>8206.3719999999994</v>
      </c>
      <c r="W25" s="120">
        <v>7801.7669999999998</v>
      </c>
      <c r="X25" s="120">
        <v>7730.4650000000001</v>
      </c>
      <c r="Y25" s="120">
        <v>8140.2219999999998</v>
      </c>
      <c r="Z25" s="120">
        <v>8125.3990000000003</v>
      </c>
      <c r="AA25" s="120">
        <v>7780.7160000000003</v>
      </c>
      <c r="AB25" s="120">
        <v>7605.4129999999996</v>
      </c>
      <c r="AC25" s="120">
        <v>7966.7489999999998</v>
      </c>
      <c r="AD25" s="120">
        <v>7580.9</v>
      </c>
      <c r="AE25" s="120">
        <v>8354.0439999999999</v>
      </c>
      <c r="AF25" s="120">
        <v>7972.3525375048839</v>
      </c>
      <c r="AG25" s="120">
        <v>8601.473</v>
      </c>
      <c r="AH25" s="120">
        <v>7520.9449999999997</v>
      </c>
      <c r="AI25" s="430"/>
    </row>
    <row r="26" spans="1:46">
      <c r="A26" s="91" t="s">
        <v>214</v>
      </c>
      <c r="B26" s="269">
        <v>3875.5</v>
      </c>
      <c r="C26" s="269">
        <v>4083.8</v>
      </c>
      <c r="D26" s="269">
        <v>4629.2</v>
      </c>
      <c r="E26" s="269">
        <v>4667.5</v>
      </c>
      <c r="F26" s="269">
        <v>4463.8450000000003</v>
      </c>
      <c r="G26" s="269">
        <v>5117.1710000000003</v>
      </c>
      <c r="H26" s="269">
        <v>5631.6719999999996</v>
      </c>
      <c r="I26" s="269">
        <v>5512.8710000000001</v>
      </c>
      <c r="J26" s="269">
        <v>5435.3320000000003</v>
      </c>
      <c r="K26" s="269">
        <v>5962.7640000000001</v>
      </c>
      <c r="L26" s="269">
        <v>6512.8329999999996</v>
      </c>
      <c r="M26" s="269">
        <v>6363.866</v>
      </c>
      <c r="N26" s="120">
        <v>6060.348</v>
      </c>
      <c r="O26" s="120">
        <v>6680.3310000000001</v>
      </c>
      <c r="P26" s="120">
        <v>7354.9840000000004</v>
      </c>
      <c r="Q26" s="120">
        <v>7408.2690000000002</v>
      </c>
      <c r="R26" s="120">
        <v>6832.6729999999998</v>
      </c>
      <c r="S26" s="120">
        <v>7517.6319999999996</v>
      </c>
      <c r="T26" s="120">
        <v>7903.8019999999997</v>
      </c>
      <c r="U26" s="120">
        <v>7558.8280000000004</v>
      </c>
      <c r="V26" s="120">
        <v>7431.9849999999997</v>
      </c>
      <c r="W26" s="120">
        <v>7427.8209999999999</v>
      </c>
      <c r="X26" s="120">
        <v>8494.1630000000005</v>
      </c>
      <c r="Y26" s="120">
        <v>8432.9259999999995</v>
      </c>
      <c r="Z26" s="120">
        <v>8401.6319999999996</v>
      </c>
      <c r="AA26" s="120">
        <v>8934.3610000000008</v>
      </c>
      <c r="AB26" s="120">
        <v>9929.0030000000006</v>
      </c>
      <c r="AC26" s="120">
        <v>9714.4</v>
      </c>
      <c r="AD26" s="120">
        <v>8954.7999999999993</v>
      </c>
      <c r="AE26" s="120">
        <v>10104.274000000001</v>
      </c>
      <c r="AF26" s="120">
        <v>10662.091307645671</v>
      </c>
      <c r="AG26" s="120">
        <v>10914.084999999999</v>
      </c>
      <c r="AH26" s="120">
        <v>9327.8189999999995</v>
      </c>
      <c r="AI26" s="430"/>
    </row>
    <row r="27" spans="1:46">
      <c r="A27" s="91" t="s">
        <v>215</v>
      </c>
      <c r="B27" s="269">
        <v>1176.3</v>
      </c>
      <c r="C27" s="269">
        <v>1259.7</v>
      </c>
      <c r="D27" s="269">
        <v>1221.8</v>
      </c>
      <c r="E27" s="269">
        <v>1245.3</v>
      </c>
      <c r="F27" s="269">
        <v>1277.0940000000001</v>
      </c>
      <c r="G27" s="269">
        <v>1126.3510000000001</v>
      </c>
      <c r="H27" s="269">
        <v>1289.95</v>
      </c>
      <c r="I27" s="269">
        <v>1308.327</v>
      </c>
      <c r="J27" s="269">
        <v>1339.8130000000001</v>
      </c>
      <c r="K27" s="269">
        <v>1226.5250000000001</v>
      </c>
      <c r="L27" s="269">
        <v>1271.2539999999999</v>
      </c>
      <c r="M27" s="269">
        <v>1273.8009999999999</v>
      </c>
      <c r="N27" s="120">
        <v>1004.561</v>
      </c>
      <c r="O27" s="120">
        <v>1043.8679999999999</v>
      </c>
      <c r="P27" s="120">
        <v>1125.46</v>
      </c>
      <c r="Q27" s="120">
        <v>1059.8589999999999</v>
      </c>
      <c r="R27" s="120">
        <v>897.97500000000002</v>
      </c>
      <c r="S27" s="120">
        <v>793.78099999999995</v>
      </c>
      <c r="T27" s="120">
        <v>866.774</v>
      </c>
      <c r="U27" s="120">
        <v>855.68200000000002</v>
      </c>
      <c r="V27" s="120">
        <v>899.37300000000005</v>
      </c>
      <c r="W27" s="120">
        <v>852.20399999999995</v>
      </c>
      <c r="X27" s="120">
        <v>892.21299999999997</v>
      </c>
      <c r="Y27" s="120">
        <v>1065.8330000000001</v>
      </c>
      <c r="Z27" s="120">
        <v>1144.7380000000001</v>
      </c>
      <c r="AA27" s="120">
        <v>1227.2470000000001</v>
      </c>
      <c r="AB27" s="120">
        <v>1501.7139999999999</v>
      </c>
      <c r="AC27" s="120">
        <v>1645.981</v>
      </c>
      <c r="AD27" s="120">
        <v>1336.3</v>
      </c>
      <c r="AE27" s="120">
        <v>1335.0520000000001</v>
      </c>
      <c r="AF27" s="120">
        <v>1380.7793288509017</v>
      </c>
      <c r="AG27" s="120">
        <v>1437.6899999999998</v>
      </c>
      <c r="AH27" s="120">
        <v>1344.0970000000002</v>
      </c>
      <c r="AI27" s="430"/>
    </row>
    <row r="28" spans="1:46">
      <c r="A28" s="91" t="s">
        <v>216</v>
      </c>
      <c r="B28" s="269">
        <v>206.2</v>
      </c>
      <c r="C28" s="269">
        <v>143</v>
      </c>
      <c r="D28" s="269">
        <v>153.9</v>
      </c>
      <c r="E28" s="269">
        <v>155.30000000000001</v>
      </c>
      <c r="F28" s="269">
        <v>141.36199999999999</v>
      </c>
      <c r="G28" s="269">
        <v>138.684</v>
      </c>
      <c r="H28" s="269">
        <v>147.905</v>
      </c>
      <c r="I28" s="269">
        <v>148.28899999999999</v>
      </c>
      <c r="J28" s="269">
        <v>158.07</v>
      </c>
      <c r="K28" s="269">
        <v>161.20699999999999</v>
      </c>
      <c r="L28" s="269">
        <v>160.94200000000001</v>
      </c>
      <c r="M28" s="269">
        <v>145.666</v>
      </c>
      <c r="N28" s="120">
        <v>128.077</v>
      </c>
      <c r="O28" s="120">
        <v>118.997</v>
      </c>
      <c r="P28" s="120">
        <v>124.545</v>
      </c>
      <c r="Q28" s="120">
        <v>126.658</v>
      </c>
      <c r="R28" s="120">
        <v>131.91499999999999</v>
      </c>
      <c r="S28" s="120">
        <v>126.82899999999999</v>
      </c>
      <c r="T28" s="120">
        <v>124.98699999999999</v>
      </c>
      <c r="U28" s="120">
        <v>123.497</v>
      </c>
      <c r="V28" s="120">
        <v>118.85899999999999</v>
      </c>
      <c r="W28" s="120">
        <v>131.58699999999999</v>
      </c>
      <c r="X28" s="120">
        <v>126.131</v>
      </c>
      <c r="Y28" s="120">
        <v>111.077</v>
      </c>
      <c r="Z28" s="120">
        <v>105.76300000000001</v>
      </c>
      <c r="AA28" s="120">
        <v>94.373999999999995</v>
      </c>
      <c r="AB28" s="120">
        <v>133.345</v>
      </c>
      <c r="AC28" s="120">
        <v>113.6440000000008</v>
      </c>
      <c r="AD28" s="120">
        <v>103.6</v>
      </c>
      <c r="AE28" s="120">
        <v>101.79399999999805</v>
      </c>
      <c r="AF28" s="120">
        <v>109.97782599854327</v>
      </c>
      <c r="AG28" s="120">
        <v>99.120000000002619</v>
      </c>
      <c r="AH28" s="120">
        <v>85.672999999998865</v>
      </c>
      <c r="AI28" s="430"/>
    </row>
    <row r="29" spans="1:46">
      <c r="A29" s="24" t="s">
        <v>219</v>
      </c>
      <c r="B29" s="226">
        <v>-9316.7000000000007</v>
      </c>
      <c r="C29" s="226">
        <v>-9738.9</v>
      </c>
      <c r="D29" s="226">
        <v>-10335.299999999999</v>
      </c>
      <c r="E29" s="226">
        <v>-10773.2</v>
      </c>
      <c r="F29" s="226">
        <v>-10351.606</v>
      </c>
      <c r="G29" s="226">
        <v>-11223.509</v>
      </c>
      <c r="H29" s="226">
        <v>-12077.217000000001</v>
      </c>
      <c r="I29" s="226">
        <v>-12363.829</v>
      </c>
      <c r="J29" s="226">
        <v>-12340.661</v>
      </c>
      <c r="K29" s="226">
        <v>-13066.88</v>
      </c>
      <c r="L29" s="226">
        <v>-13621.938</v>
      </c>
      <c r="M29" s="226">
        <v>-13904.743</v>
      </c>
      <c r="N29" s="122">
        <v>-13260.089</v>
      </c>
      <c r="O29" s="122">
        <v>-14134.501</v>
      </c>
      <c r="P29" s="122">
        <v>-14884.931</v>
      </c>
      <c r="Q29" s="122">
        <v>-15916.734</v>
      </c>
      <c r="R29" s="122">
        <v>-15600.588</v>
      </c>
      <c r="S29" s="122">
        <v>-15665.191000000001</v>
      </c>
      <c r="T29" s="122">
        <v>-16367.656000000001</v>
      </c>
      <c r="U29" s="122">
        <v>-16812.50350495</v>
      </c>
      <c r="V29" s="122">
        <v>-16746.925126990001</v>
      </c>
      <c r="W29" s="122">
        <v>-16499.279919640001</v>
      </c>
      <c r="X29" s="122">
        <v>-17324.967676200002</v>
      </c>
      <c r="Y29" s="122">
        <v>-18304.119578429993</v>
      </c>
      <c r="Z29" s="122">
        <v>-18521.68432592</v>
      </c>
      <c r="AA29" s="122">
        <v>-18824.9732</v>
      </c>
      <c r="AB29" s="122">
        <v>-20183.792000000001</v>
      </c>
      <c r="AC29" s="122">
        <v>-20693.297325809999</v>
      </c>
      <c r="AD29" s="122">
        <v>-19120.467000000001</v>
      </c>
      <c r="AE29" s="122">
        <v>-21209.525169</v>
      </c>
      <c r="AF29" s="122">
        <v>-21353.240814179993</v>
      </c>
      <c r="AG29" s="122">
        <v>-22454.002</v>
      </c>
      <c r="AH29" s="122">
        <v>-19744.528526179998</v>
      </c>
      <c r="AI29" s="430"/>
    </row>
    <row r="30" spans="1:46">
      <c r="A30" s="24" t="s">
        <v>123</v>
      </c>
      <c r="B30" s="267">
        <v>665.3</v>
      </c>
      <c r="C30" s="267">
        <v>546.9</v>
      </c>
      <c r="D30" s="267">
        <v>580.20000000000005</v>
      </c>
      <c r="E30" s="267">
        <v>610.6</v>
      </c>
      <c r="F30" s="267">
        <v>595.495</v>
      </c>
      <c r="G30" s="267">
        <v>555</v>
      </c>
      <c r="H30" s="267">
        <v>659.99599999999998</v>
      </c>
      <c r="I30" s="267">
        <v>701.01900000000001</v>
      </c>
      <c r="J30" s="267">
        <v>670.29499999999996</v>
      </c>
      <c r="K30" s="267">
        <v>617.95299999999997</v>
      </c>
      <c r="L30" s="267">
        <v>711.93</v>
      </c>
      <c r="M30" s="267">
        <v>799.52700000000004</v>
      </c>
      <c r="N30" s="118">
        <v>801.42100000000005</v>
      </c>
      <c r="O30" s="118">
        <v>659.38400000000001</v>
      </c>
      <c r="P30" s="118">
        <v>753.93700000000001</v>
      </c>
      <c r="Q30" s="118">
        <v>1001.9690000000001</v>
      </c>
      <c r="R30" s="118">
        <v>791.16399999999999</v>
      </c>
      <c r="S30" s="118">
        <v>814.38300000000004</v>
      </c>
      <c r="T30" s="118">
        <v>955.72699999999998</v>
      </c>
      <c r="U30" s="118">
        <v>1135.83449505</v>
      </c>
      <c r="V30" s="118">
        <v>951.22887301000003</v>
      </c>
      <c r="W30" s="118">
        <v>764.76008036000098</v>
      </c>
      <c r="X30" s="118">
        <v>1127.812323800003</v>
      </c>
      <c r="Y30" s="118">
        <v>1070.054421570007</v>
      </c>
      <c r="Z30" s="118">
        <v>973.2886740800019</v>
      </c>
      <c r="AA30" s="118">
        <v>769.62980000000005</v>
      </c>
      <c r="AB30" s="122">
        <v>869.32499999999709</v>
      </c>
      <c r="AC30" s="122">
        <v>1124.1637119600014</v>
      </c>
      <c r="AD30" s="122">
        <v>912.69599999999855</v>
      </c>
      <c r="AE30" s="122">
        <v>816.69083099999943</v>
      </c>
      <c r="AF30" s="122">
        <v>908.06418582000742</v>
      </c>
      <c r="AG30" s="122">
        <v>1171.5700000000006</v>
      </c>
      <c r="AH30" s="122">
        <v>793.14447382000071</v>
      </c>
    </row>
    <row r="31" spans="1:46">
      <c r="A31" s="28" t="s">
        <v>124</v>
      </c>
      <c r="B31" s="393">
        <v>94.602418511615227</v>
      </c>
      <c r="C31" s="393">
        <v>77.766515382537762</v>
      </c>
      <c r="D31" s="393">
        <v>82.501613137590795</v>
      </c>
      <c r="E31" s="393">
        <v>86.824345022083662</v>
      </c>
      <c r="F31" s="393">
        <v>84.676487616976274</v>
      </c>
      <c r="G31" s="393">
        <v>78.918295917550665</v>
      </c>
      <c r="H31" s="393">
        <v>93.848215553873445</v>
      </c>
      <c r="I31" s="393">
        <v>99.681486280766563</v>
      </c>
      <c r="J31" s="393">
        <v>95.312683174873186</v>
      </c>
      <c r="K31" s="393">
        <v>87.869905796645369</v>
      </c>
      <c r="L31" s="393">
        <v>101.23297731996728</v>
      </c>
      <c r="M31" s="393">
        <v>113.68884392805681</v>
      </c>
      <c r="N31" s="393">
        <v>113.95816150007093</v>
      </c>
      <c r="O31" s="393">
        <v>93.761192135672474</v>
      </c>
      <c r="P31" s="393">
        <v>107.2061680525953</v>
      </c>
      <c r="Q31" s="393">
        <v>142.47510998596815</v>
      </c>
      <c r="R31" s="393">
        <v>112.49966607443793</v>
      </c>
      <c r="S31" s="393">
        <v>115.80129474634714</v>
      </c>
      <c r="T31" s="393">
        <v>135.89972288719449</v>
      </c>
      <c r="U31" s="393">
        <v>161.51013115985157</v>
      </c>
      <c r="V31" s="393">
        <v>135.26011114508361</v>
      </c>
      <c r="W31" s="393">
        <v>108.74515734735203</v>
      </c>
      <c r="X31" s="393">
        <v>160.36941749389027</v>
      </c>
      <c r="Y31" s="393">
        <v>152.1565252060276</v>
      </c>
      <c r="Z31" s="393">
        <v>138.39690737702</v>
      </c>
      <c r="AA31" s="393">
        <v>109.43760775381141</v>
      </c>
      <c r="AB31" s="393">
        <v>123.6137794568009</v>
      </c>
      <c r="AC31" s="393">
        <v>159.85060266708393</v>
      </c>
      <c r="AD31" s="393">
        <v>129.78092434372019</v>
      </c>
      <c r="AE31" s="393">
        <v>116.12945707028524</v>
      </c>
      <c r="AF31" s="393">
        <v>129.12230293454604</v>
      </c>
      <c r="AG31" s="393">
        <v>166.59154585247725</v>
      </c>
      <c r="AH31" s="393">
        <v>112.78127980233663</v>
      </c>
    </row>
    <row r="32" spans="1:46" s="25" customFormat="1">
      <c r="A32" s="24" t="s">
        <v>126</v>
      </c>
      <c r="B32" s="226">
        <v>-390.8</v>
      </c>
      <c r="C32" s="226">
        <v>-242.1</v>
      </c>
      <c r="D32" s="226">
        <v>-243.1</v>
      </c>
      <c r="E32" s="226">
        <v>-275.89999999999998</v>
      </c>
      <c r="F32" s="226">
        <v>-265.80200000000002</v>
      </c>
      <c r="G32" s="226">
        <v>-247.124</v>
      </c>
      <c r="H32" s="226">
        <v>-263.11500000000001</v>
      </c>
      <c r="I32" s="226">
        <v>-297.85599999999999</v>
      </c>
      <c r="J32" s="226">
        <v>-283.46800000000002</v>
      </c>
      <c r="K32" s="226">
        <v>-301.54899999999998</v>
      </c>
      <c r="L32" s="226">
        <v>-299.87099999999998</v>
      </c>
      <c r="M32" s="226">
        <v>-265.62799999999999</v>
      </c>
      <c r="N32" s="122">
        <v>-315.93299999999999</v>
      </c>
      <c r="O32" s="122">
        <v>-281.08999999999997</v>
      </c>
      <c r="P32" s="122">
        <v>-305.97899999999998</v>
      </c>
      <c r="Q32" s="122">
        <v>-285.54737499999999</v>
      </c>
      <c r="R32" s="122">
        <v>-357.096</v>
      </c>
      <c r="S32" s="122">
        <v>-299.52100000000002</v>
      </c>
      <c r="T32" s="122">
        <v>-308.61500000000001</v>
      </c>
      <c r="U32" s="122">
        <v>-338.10599999999999</v>
      </c>
      <c r="V32" s="122">
        <v>-314.101</v>
      </c>
      <c r="W32" s="122">
        <v>-327.97800000000001</v>
      </c>
      <c r="X32" s="122">
        <v>-353.87099999999998</v>
      </c>
      <c r="Y32" s="122">
        <v>-349.89699999999999</v>
      </c>
      <c r="Z32" s="122">
        <v>-345.10199999999998</v>
      </c>
      <c r="AA32" s="122">
        <v>-339.82499999999999</v>
      </c>
      <c r="AB32" s="14">
        <v>-319.82600000000002</v>
      </c>
      <c r="AC32" s="14">
        <v>-373.53899999999999</v>
      </c>
      <c r="AD32" s="14">
        <v>-342.95799999999997</v>
      </c>
      <c r="AE32" s="14">
        <v>-386.10400000000004</v>
      </c>
      <c r="AF32" s="14">
        <v>-381.09264999999999</v>
      </c>
      <c r="AG32" s="14">
        <v>-378.959</v>
      </c>
      <c r="AH32" s="14">
        <v>-368.84109169999999</v>
      </c>
      <c r="AI32" s="430"/>
      <c r="AJ32" s="413"/>
    </row>
    <row r="33" spans="1:43" s="25" customFormat="1">
      <c r="A33" s="24" t="s">
        <v>127</v>
      </c>
      <c r="B33" s="226">
        <v>-111.2</v>
      </c>
      <c r="C33" s="226">
        <v>-89.6</v>
      </c>
      <c r="D33" s="226">
        <v>-92.3</v>
      </c>
      <c r="E33" s="226">
        <v>-87.1</v>
      </c>
      <c r="F33" s="226">
        <v>-92.596000000000004</v>
      </c>
      <c r="G33" s="226">
        <v>-88.141999999999996</v>
      </c>
      <c r="H33" s="226">
        <v>-99.71</v>
      </c>
      <c r="I33" s="226">
        <v>-98.052000000000007</v>
      </c>
      <c r="J33" s="226">
        <v>-105.13500000000001</v>
      </c>
      <c r="K33" s="226">
        <v>-95.816999999999993</v>
      </c>
      <c r="L33" s="226">
        <v>-95.504000000000005</v>
      </c>
      <c r="M33" s="226">
        <v>-90.802999999999997</v>
      </c>
      <c r="N33" s="122">
        <v>-100.271</v>
      </c>
      <c r="O33" s="122">
        <v>-97.230999999999995</v>
      </c>
      <c r="P33" s="122">
        <v>-91.254999999999995</v>
      </c>
      <c r="Q33" s="122">
        <v>-105.813</v>
      </c>
      <c r="R33" s="122">
        <v>-101.209</v>
      </c>
      <c r="S33" s="122">
        <v>-119.596</v>
      </c>
      <c r="T33" s="122">
        <v>-103.44</v>
      </c>
      <c r="U33" s="122">
        <v>-123.517</v>
      </c>
      <c r="V33" s="122">
        <v>-116.242</v>
      </c>
      <c r="W33" s="122">
        <v>-102.422</v>
      </c>
      <c r="X33" s="122">
        <v>-113.83499999999999</v>
      </c>
      <c r="Y33" s="122">
        <v>-123.244</v>
      </c>
      <c r="Z33" s="122">
        <v>-135.328</v>
      </c>
      <c r="AA33" s="122">
        <v>-115.003</v>
      </c>
      <c r="AB33" s="14">
        <v>-117.27800000000001</v>
      </c>
      <c r="AC33" s="14">
        <v>-112.23948708</v>
      </c>
      <c r="AD33" s="14">
        <v>-130.67099999999999</v>
      </c>
      <c r="AE33" s="14">
        <v>-121.04700000000001</v>
      </c>
      <c r="AF33" s="14">
        <v>-130.69900000000001</v>
      </c>
      <c r="AG33" s="14">
        <v>-103.70599999999999</v>
      </c>
      <c r="AH33" s="14">
        <v>-127.05800000000002</v>
      </c>
      <c r="AI33" s="430"/>
    </row>
    <row r="34" spans="1:43" s="25" customFormat="1">
      <c r="A34" s="24" t="s">
        <v>128</v>
      </c>
      <c r="B34" s="226">
        <v>89</v>
      </c>
      <c r="C34" s="226">
        <v>40.700000000000003</v>
      </c>
      <c r="D34" s="226">
        <v>-2.6</v>
      </c>
      <c r="E34" s="226">
        <v>114.1</v>
      </c>
      <c r="F34" s="226">
        <v>67.302999999999997</v>
      </c>
      <c r="G34" s="226">
        <v>79.927000000000007</v>
      </c>
      <c r="H34" s="226">
        <v>66.328000000000003</v>
      </c>
      <c r="I34" s="226">
        <v>145.95599999999999</v>
      </c>
      <c r="J34" s="226">
        <v>101.76</v>
      </c>
      <c r="K34" s="226">
        <v>76.668999999999997</v>
      </c>
      <c r="L34" s="226">
        <v>83.828999999999994</v>
      </c>
      <c r="M34" s="226">
        <v>75.885000000000005</v>
      </c>
      <c r="N34" s="122">
        <v>60.926000000000002</v>
      </c>
      <c r="O34" s="122">
        <v>82.634</v>
      </c>
      <c r="P34" s="122">
        <v>88.042000000000002</v>
      </c>
      <c r="Q34" s="122">
        <v>63.182143000000003</v>
      </c>
      <c r="R34" s="122">
        <v>80.718000000000004</v>
      </c>
      <c r="S34" s="122">
        <v>117.352</v>
      </c>
      <c r="T34" s="122">
        <v>412.12599999999998</v>
      </c>
      <c r="U34" s="122">
        <v>234.06</v>
      </c>
      <c r="V34" s="122">
        <v>-45.777000000000001</v>
      </c>
      <c r="W34" s="122">
        <v>225.05199999999999</v>
      </c>
      <c r="X34" s="122">
        <v>70.796999999999997</v>
      </c>
      <c r="Y34" s="122">
        <v>62.115000000000002</v>
      </c>
      <c r="Z34" s="122">
        <v>99.384</v>
      </c>
      <c r="AA34" s="122">
        <v>97.409000000000006</v>
      </c>
      <c r="AB34" s="122">
        <v>84.856999999999999</v>
      </c>
      <c r="AC34" s="122">
        <v>173.60027215</v>
      </c>
      <c r="AD34" s="122">
        <v>260.63799999999998</v>
      </c>
      <c r="AE34" s="122">
        <v>117.23130001999998</v>
      </c>
      <c r="AF34" s="122">
        <v>308.88912954</v>
      </c>
      <c r="AG34" s="122">
        <v>1123.6090000000002</v>
      </c>
      <c r="AH34" s="122">
        <v>113.04112878000001</v>
      </c>
      <c r="AI34" s="430"/>
      <c r="AJ34" s="326"/>
      <c r="AK34" s="326"/>
      <c r="AL34" s="326"/>
      <c r="AM34" s="326"/>
      <c r="AN34" s="326"/>
      <c r="AO34" s="326"/>
      <c r="AP34" s="326"/>
    </row>
    <row r="35" spans="1:43" s="25" customForma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/>
      <c r="AJ35"/>
      <c r="AK35"/>
      <c r="AL35"/>
      <c r="AM35"/>
      <c r="AN35"/>
      <c r="AO35"/>
      <c r="AP35"/>
      <c r="AQ35"/>
    </row>
    <row r="36" spans="1:43" s="27" customFormat="1">
      <c r="A36" s="24" t="s">
        <v>366</v>
      </c>
      <c r="B36" s="226">
        <v>44.308999999999983</v>
      </c>
      <c r="C36" s="226">
        <v>-78.47999999999999</v>
      </c>
      <c r="D36" s="226">
        <v>6.0469999999999988</v>
      </c>
      <c r="E36" s="226">
        <v>7.5609999999999999</v>
      </c>
      <c r="F36" s="226">
        <v>6.2390000000000043</v>
      </c>
      <c r="G36" s="226">
        <v>-42.176000000000002</v>
      </c>
      <c r="H36" s="226">
        <v>-14.917000000000002</v>
      </c>
      <c r="I36" s="226">
        <v>-42.108000000000004</v>
      </c>
      <c r="J36" s="226">
        <v>0.66099999999999781</v>
      </c>
      <c r="K36" s="226">
        <v>7.4739999999999966</v>
      </c>
      <c r="L36" s="226">
        <v>-86.854158999999996</v>
      </c>
      <c r="M36" s="226">
        <v>-46.490686000000004</v>
      </c>
      <c r="N36" s="226">
        <v>12.953480120000112</v>
      </c>
      <c r="O36" s="217">
        <v>-34.278916819999942</v>
      </c>
      <c r="P36" s="217">
        <v>-94.576037860000184</v>
      </c>
      <c r="Q36" s="217">
        <v>-8.6966221800000962</v>
      </c>
      <c r="R36" s="217">
        <v>-132.96197602999996</v>
      </c>
      <c r="S36" s="217">
        <v>-146.74531293000007</v>
      </c>
      <c r="T36" s="217">
        <v>-146.52843201000005</v>
      </c>
      <c r="U36" s="217">
        <v>-158.25284748000004</v>
      </c>
      <c r="V36" s="226">
        <v>-172.11677673000003</v>
      </c>
      <c r="W36" s="226">
        <v>-71.170115809999999</v>
      </c>
      <c r="X36" s="226">
        <v>-72.058105309999988</v>
      </c>
      <c r="Y36" s="226">
        <v>-44.421778360000026</v>
      </c>
      <c r="Z36" s="226">
        <v>-72.366150530000056</v>
      </c>
      <c r="AA36" s="226">
        <v>-260.07041189999995</v>
      </c>
      <c r="AB36" s="226">
        <v>-181.00775791000001</v>
      </c>
      <c r="AC36" s="226">
        <v>67.538623869999995</v>
      </c>
      <c r="AD36" s="226">
        <v>33.86</v>
      </c>
      <c r="AE36" s="226">
        <v>-106.568</v>
      </c>
      <c r="AF36" s="226">
        <v>-10.294924399999843</v>
      </c>
      <c r="AG36" s="226">
        <v>-133.386</v>
      </c>
      <c r="AH36" s="226">
        <v>-165.14459325999974</v>
      </c>
      <c r="AI36" s="430"/>
      <c r="AJ36" s="217"/>
      <c r="AK36" s="217"/>
      <c r="AL36" s="217"/>
      <c r="AM36" s="217"/>
      <c r="AN36" s="217"/>
      <c r="AO36" s="217"/>
      <c r="AP36" s="217"/>
      <c r="AQ36" s="217"/>
    </row>
    <row r="37" spans="1:43" s="27" customForma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</row>
    <row r="38" spans="1:43" s="25" customFormat="1">
      <c r="A38" s="24" t="s">
        <v>129</v>
      </c>
      <c r="B38" s="226">
        <v>0</v>
      </c>
      <c r="C38" s="226">
        <v>0</v>
      </c>
      <c r="D38" s="226">
        <v>0</v>
      </c>
      <c r="E38" s="226">
        <v>0</v>
      </c>
      <c r="F38" s="226">
        <v>0</v>
      </c>
      <c r="G38" s="226">
        <v>0</v>
      </c>
      <c r="H38" s="226">
        <v>0</v>
      </c>
      <c r="I38" s="226">
        <v>4.8259999999999996</v>
      </c>
      <c r="J38" s="226">
        <v>5.2539999999999996</v>
      </c>
      <c r="K38" s="226">
        <v>2.0779999999999998</v>
      </c>
      <c r="L38" s="226">
        <v>3.887</v>
      </c>
      <c r="M38" s="226">
        <v>3.6829999999999998</v>
      </c>
      <c r="N38" s="122">
        <v>4.048</v>
      </c>
      <c r="O38" s="122">
        <v>3.0640000000000001</v>
      </c>
      <c r="P38" s="122">
        <v>3.5049999999999999</v>
      </c>
      <c r="Q38" s="122">
        <v>-1.724</v>
      </c>
      <c r="R38" s="122">
        <v>2.52</v>
      </c>
      <c r="S38" s="122">
        <v>0</v>
      </c>
      <c r="T38" s="122">
        <v>-2.83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1E-3</v>
      </c>
      <c r="AC38" s="122"/>
      <c r="AD38" s="122"/>
      <c r="AE38" s="122"/>
      <c r="AF38" s="122"/>
      <c r="AG38" s="122">
        <v>4.9729999999999999</v>
      </c>
      <c r="AH38" s="122">
        <v>0.44900000000000001</v>
      </c>
    </row>
    <row r="39" spans="1:43" s="25" customFormat="1">
      <c r="A39" s="26" t="s">
        <v>31</v>
      </c>
      <c r="B39" s="226">
        <v>-83.549000000000007</v>
      </c>
      <c r="C39" s="226">
        <v>-59.792000000000002</v>
      </c>
      <c r="D39" s="226">
        <v>-55.131999999999998</v>
      </c>
      <c r="E39" s="226">
        <v>-109.053</v>
      </c>
      <c r="F39" s="226">
        <v>-90.860666510000001</v>
      </c>
      <c r="G39" s="226">
        <v>-87.567779999999999</v>
      </c>
      <c r="H39" s="226">
        <v>-119.28026</v>
      </c>
      <c r="I39" s="226">
        <v>-91.235699999999994</v>
      </c>
      <c r="J39" s="226">
        <v>-118.01904</v>
      </c>
      <c r="K39" s="226">
        <v>-88.342420000000004</v>
      </c>
      <c r="L39" s="226">
        <v>-121.20944</v>
      </c>
      <c r="M39" s="226">
        <v>-82.988839999999996</v>
      </c>
      <c r="N39" s="122">
        <v>-144.97559999999999</v>
      </c>
      <c r="O39" s="122">
        <v>-117.12226</v>
      </c>
      <c r="P39" s="122">
        <v>-84.040700000000001</v>
      </c>
      <c r="Q39" s="122">
        <v>-190.401241</v>
      </c>
      <c r="R39" s="122">
        <v>-109.97386</v>
      </c>
      <c r="S39" s="122">
        <v>-74.249520000000004</v>
      </c>
      <c r="T39" s="122">
        <v>-258.78286000000003</v>
      </c>
      <c r="U39" s="122">
        <v>-230.09280100000001</v>
      </c>
      <c r="V39" s="122">
        <v>-89.399197000000001</v>
      </c>
      <c r="W39" s="122">
        <v>-143.76795440000001</v>
      </c>
      <c r="X39" s="122">
        <v>-213.74680024</v>
      </c>
      <c r="Y39" s="122">
        <v>-168.89175208</v>
      </c>
      <c r="Z39" s="122">
        <v>-142.85540912000002</v>
      </c>
      <c r="AA39" s="122">
        <v>-22.307998000000001</v>
      </c>
      <c r="AB39" s="122">
        <v>-48.215819999999994</v>
      </c>
      <c r="AC39" s="122">
        <v>-229.7567263</v>
      </c>
      <c r="AD39" s="122">
        <v>-225.44023999999999</v>
      </c>
      <c r="AE39" s="122">
        <v>-94.478084559999999</v>
      </c>
      <c r="AF39" s="122">
        <v>-219.36359192000006</v>
      </c>
      <c r="AG39" s="122">
        <v>-473.72657999999996</v>
      </c>
      <c r="AH39" s="122">
        <v>-96.559872000000041</v>
      </c>
    </row>
    <row r="40" spans="1:43" s="25" customFormat="1">
      <c r="A40" s="26" t="s">
        <v>34</v>
      </c>
      <c r="B40" s="226">
        <v>-2.4550000000000001</v>
      </c>
      <c r="C40" s="226">
        <v>-4.6159999999999997</v>
      </c>
      <c r="D40" s="226">
        <v>-7.4429999999999996</v>
      </c>
      <c r="E40" s="226">
        <v>-7.33</v>
      </c>
      <c r="F40" s="226">
        <v>-4.4530000000000003</v>
      </c>
      <c r="G40" s="226">
        <v>-5.1310000000000002</v>
      </c>
      <c r="H40" s="226">
        <v>-7.1970000000000001</v>
      </c>
      <c r="I40" s="226">
        <v>-4.4020000000000001</v>
      </c>
      <c r="J40" s="226">
        <v>-7.3090000000000002</v>
      </c>
      <c r="K40" s="226">
        <v>-7.5469999999999997</v>
      </c>
      <c r="L40" s="226">
        <v>-7.0949999999999998</v>
      </c>
      <c r="M40" s="226">
        <v>-11.617000000000001</v>
      </c>
      <c r="N40" s="122">
        <v>-12.022</v>
      </c>
      <c r="O40" s="122">
        <v>-7.0220000000000002</v>
      </c>
      <c r="P40" s="122">
        <v>-6.14</v>
      </c>
      <c r="Q40" s="122">
        <v>-12.962999999999999</v>
      </c>
      <c r="R40" s="122">
        <v>-10.065</v>
      </c>
      <c r="S40" s="122">
        <v>-12.183</v>
      </c>
      <c r="T40" s="122">
        <v>-12.712999999999999</v>
      </c>
      <c r="U40" s="122">
        <v>-21.164000000000001</v>
      </c>
      <c r="V40" s="122">
        <v>-13.698</v>
      </c>
      <c r="W40" s="122">
        <v>-14.585000000000001</v>
      </c>
      <c r="X40" s="122">
        <v>-16.817</v>
      </c>
      <c r="Y40" s="122">
        <v>-14.52</v>
      </c>
      <c r="Z40" s="122">
        <v>-15.214</v>
      </c>
      <c r="AA40" s="122">
        <v>-5.1829999999999998</v>
      </c>
      <c r="AB40" s="122">
        <v>-12.515000000000001</v>
      </c>
      <c r="AC40" s="122">
        <v>-15.246</v>
      </c>
      <c r="AD40" s="122">
        <v>-20.812000000000001</v>
      </c>
      <c r="AE40" s="122">
        <v>-14.356</v>
      </c>
      <c r="AF40" s="122">
        <v>-14.88</v>
      </c>
      <c r="AG40" s="122">
        <v>-17.116</v>
      </c>
      <c r="AH40" s="122">
        <v>1.5589999999999999</v>
      </c>
    </row>
    <row r="41" spans="1:43" s="25" customFormat="1">
      <c r="A41" s="24" t="s">
        <v>736</v>
      </c>
      <c r="B41" s="226">
        <v>210.60499999999996</v>
      </c>
      <c r="C41" s="226">
        <v>113.01199999999994</v>
      </c>
      <c r="D41" s="226">
        <v>185.67200000000008</v>
      </c>
      <c r="E41" s="226">
        <v>252.8780000000001</v>
      </c>
      <c r="F41" s="226">
        <v>215.32533349000099</v>
      </c>
      <c r="G41" s="226">
        <v>164.78621999999999</v>
      </c>
      <c r="H41" s="226">
        <v>222.10473999999402</v>
      </c>
      <c r="I41" s="226">
        <v>318.14730000001299</v>
      </c>
      <c r="J41" s="226">
        <v>264.03895999999997</v>
      </c>
      <c r="K41" s="226">
        <v>210.91857999999999</v>
      </c>
      <c r="L41" s="122">
        <v>196.20699999999999</v>
      </c>
      <c r="M41" s="229">
        <v>381.567474</v>
      </c>
      <c r="N41" s="123">
        <v>306.14640000000003</v>
      </c>
      <c r="O41" s="123">
        <v>208.33774</v>
      </c>
      <c r="P41" s="123">
        <v>263.49430000000001</v>
      </c>
      <c r="Q41" s="123">
        <v>460.00552699999997</v>
      </c>
      <c r="R41" s="123">
        <v>163.09714</v>
      </c>
      <c r="S41" s="123">
        <v>279.44047999999998</v>
      </c>
      <c r="T41" s="123">
        <v>534.94313999999997</v>
      </c>
      <c r="U41" s="123">
        <v>498.76308305000299</v>
      </c>
      <c r="V41" s="123">
        <v>199.895205199999</v>
      </c>
      <c r="W41" s="123">
        <v>329.88979582999599</v>
      </c>
      <c r="X41" s="123">
        <v>428.27978868000002</v>
      </c>
      <c r="Y41" s="123">
        <v>431.19563639999802</v>
      </c>
      <c r="Z41" s="123">
        <v>361.80697064000395</v>
      </c>
      <c r="AA41" s="123">
        <v>124.64670200000801</v>
      </c>
      <c r="AB41" s="123">
        <v>275.33918</v>
      </c>
      <c r="AC41" s="123">
        <v>634.52139460000001</v>
      </c>
      <c r="AD41" s="123">
        <v>487.31376000000006</v>
      </c>
      <c r="AE41" s="123">
        <v>211.37704645999813</v>
      </c>
      <c r="AF41" s="123">
        <v>460.62414904000605</v>
      </c>
      <c r="AG41" s="123">
        <v>1193.2514200000001</v>
      </c>
      <c r="AH41" s="123">
        <v>150.59304564000345</v>
      </c>
    </row>
    <row r="42" spans="1:43">
      <c r="A42" s="110" t="s">
        <v>29</v>
      </c>
      <c r="B42" s="368" t="s">
        <v>374</v>
      </c>
      <c r="C42" s="368" t="s">
        <v>375</v>
      </c>
      <c r="D42" s="368" t="s">
        <v>376</v>
      </c>
      <c r="E42" s="368" t="s">
        <v>377</v>
      </c>
      <c r="F42" s="368" t="s">
        <v>378</v>
      </c>
      <c r="G42" s="368" t="s">
        <v>379</v>
      </c>
      <c r="H42" s="368" t="s">
        <v>380</v>
      </c>
      <c r="I42" s="368" t="s">
        <v>381</v>
      </c>
      <c r="J42" s="368" t="s">
        <v>2</v>
      </c>
      <c r="K42" s="368" t="s">
        <v>3</v>
      </c>
      <c r="L42" s="368" t="s">
        <v>4</v>
      </c>
      <c r="M42" s="368" t="s">
        <v>5</v>
      </c>
      <c r="N42" s="368" t="s">
        <v>6</v>
      </c>
      <c r="O42" s="368" t="s">
        <v>7</v>
      </c>
      <c r="P42" s="368" t="s">
        <v>8</v>
      </c>
      <c r="Q42" s="368" t="s">
        <v>9</v>
      </c>
      <c r="R42" s="368" t="s">
        <v>344</v>
      </c>
      <c r="S42" s="368" t="s">
        <v>349</v>
      </c>
      <c r="T42" s="368" t="s">
        <v>356</v>
      </c>
      <c r="U42" s="368" t="s">
        <v>394</v>
      </c>
      <c r="V42" s="368" t="s">
        <v>397</v>
      </c>
      <c r="W42" s="368" t="s">
        <v>409</v>
      </c>
      <c r="X42" s="368" t="s">
        <v>414</v>
      </c>
      <c r="Y42" s="368" t="s">
        <v>420</v>
      </c>
      <c r="Z42" s="368" t="s">
        <v>423</v>
      </c>
      <c r="AA42" s="368" t="s">
        <v>426</v>
      </c>
      <c r="AB42" s="368" t="s">
        <v>509</v>
      </c>
      <c r="AC42" s="368" t="s">
        <v>625</v>
      </c>
      <c r="AD42" s="368" t="s">
        <v>629</v>
      </c>
      <c r="AE42" s="368" t="s">
        <v>641</v>
      </c>
      <c r="AF42" s="368" t="s">
        <v>702</v>
      </c>
      <c r="AG42" s="368" t="s">
        <v>716</v>
      </c>
      <c r="AH42" s="368" t="s">
        <v>722</v>
      </c>
    </row>
    <row r="43" spans="1:43" ht="15" customHeight="1">
      <c r="A43" s="110" t="s">
        <v>10</v>
      </c>
      <c r="B43" s="367" t="s">
        <v>11</v>
      </c>
      <c r="C43" s="367" t="s">
        <v>12</v>
      </c>
      <c r="D43" s="367" t="s">
        <v>13</v>
      </c>
      <c r="E43" s="367" t="s">
        <v>14</v>
      </c>
      <c r="F43" s="367" t="s">
        <v>11</v>
      </c>
      <c r="G43" s="367" t="s">
        <v>12</v>
      </c>
      <c r="H43" s="367" t="s">
        <v>13</v>
      </c>
      <c r="I43" s="367" t="s">
        <v>14</v>
      </c>
      <c r="J43" s="367" t="s">
        <v>11</v>
      </c>
      <c r="K43" s="367" t="s">
        <v>12</v>
      </c>
      <c r="L43" s="367" t="s">
        <v>13</v>
      </c>
      <c r="M43" s="367" t="s">
        <v>14</v>
      </c>
      <c r="N43" s="367" t="s">
        <v>11</v>
      </c>
      <c r="O43" s="367" t="s">
        <v>12</v>
      </c>
      <c r="P43" s="367" t="s">
        <v>13</v>
      </c>
      <c r="Q43" s="367" t="s">
        <v>14</v>
      </c>
      <c r="R43" s="367" t="s">
        <v>11</v>
      </c>
      <c r="S43" s="367" t="s">
        <v>12</v>
      </c>
      <c r="T43" s="367" t="s">
        <v>13</v>
      </c>
      <c r="U43" s="367" t="s">
        <v>14</v>
      </c>
      <c r="V43" s="367" t="s">
        <v>11</v>
      </c>
      <c r="W43" s="367" t="s">
        <v>12</v>
      </c>
      <c r="X43" s="367" t="s">
        <v>13</v>
      </c>
      <c r="Y43" s="367" t="s">
        <v>14</v>
      </c>
      <c r="Z43" s="367" t="s">
        <v>11</v>
      </c>
      <c r="AA43" s="367" t="s">
        <v>12</v>
      </c>
      <c r="AB43" s="367" t="s">
        <v>13</v>
      </c>
      <c r="AC43" s="367" t="s">
        <v>14</v>
      </c>
      <c r="AD43" s="367" t="s">
        <v>11</v>
      </c>
      <c r="AE43" s="367" t="s">
        <v>12</v>
      </c>
      <c r="AF43" s="367" t="s">
        <v>13</v>
      </c>
      <c r="AG43" s="367" t="s">
        <v>14</v>
      </c>
      <c r="AH43" s="367" t="s">
        <v>11</v>
      </c>
    </row>
    <row r="44" spans="1:43" s="25" customFormat="1">
      <c r="A44" s="24" t="s">
        <v>736</v>
      </c>
      <c r="B44" s="226">
        <v>210.60499999999999</v>
      </c>
      <c r="C44" s="226">
        <v>113.01199999999994</v>
      </c>
      <c r="D44" s="226">
        <v>185.67200000000008</v>
      </c>
      <c r="E44" s="226">
        <v>252.8780000000001</v>
      </c>
      <c r="F44" s="226">
        <v>215.32533349000099</v>
      </c>
      <c r="G44" s="226">
        <v>164.78621999999999</v>
      </c>
      <c r="H44" s="226">
        <v>222.10473999999402</v>
      </c>
      <c r="I44" s="226">
        <v>318.14730000001299</v>
      </c>
      <c r="J44" s="226">
        <v>264.03895999999997</v>
      </c>
      <c r="K44" s="226">
        <v>210.91857999999999</v>
      </c>
      <c r="L44" s="122">
        <v>196.20699999999999</v>
      </c>
      <c r="M44" s="229">
        <v>381.567474</v>
      </c>
      <c r="N44" s="123">
        <v>306.14640000000003</v>
      </c>
      <c r="O44" s="123">
        <v>208.33774</v>
      </c>
      <c r="P44" s="123">
        <v>263.49430000000001</v>
      </c>
      <c r="Q44" s="123">
        <v>460.00552699999997</v>
      </c>
      <c r="R44" s="123">
        <v>163.09714</v>
      </c>
      <c r="S44" s="123">
        <v>279.44047999999998</v>
      </c>
      <c r="T44" s="123">
        <v>534.94313999999997</v>
      </c>
      <c r="U44" s="123">
        <v>498.76308305000299</v>
      </c>
      <c r="V44" s="123">
        <v>199.895205199999</v>
      </c>
      <c r="W44" s="123">
        <v>329.88979582999599</v>
      </c>
      <c r="X44" s="123">
        <v>428.27978868000002</v>
      </c>
      <c r="Y44" s="123">
        <v>431.19563639999802</v>
      </c>
      <c r="Z44" s="123">
        <v>361.80697064000395</v>
      </c>
      <c r="AA44" s="123">
        <v>124.64670200000801</v>
      </c>
      <c r="AB44" s="123">
        <v>275.33918</v>
      </c>
      <c r="AC44" s="123">
        <v>634.52139460000001</v>
      </c>
      <c r="AD44" s="123">
        <v>487.31376000000006</v>
      </c>
      <c r="AE44" s="123">
        <v>211.37704645999813</v>
      </c>
      <c r="AF44" s="123">
        <v>460.62414904000605</v>
      </c>
      <c r="AG44" s="123">
        <v>1193.2514200000001</v>
      </c>
      <c r="AH44" s="123">
        <v>150.59304564000345</v>
      </c>
    </row>
    <row r="45" spans="1:43" s="25" customFormat="1">
      <c r="A45" s="26" t="s">
        <v>31</v>
      </c>
      <c r="B45" s="226">
        <v>83.549000000000007</v>
      </c>
      <c r="C45" s="226">
        <v>59.792000000000002</v>
      </c>
      <c r="D45" s="226">
        <v>55.131999999999998</v>
      </c>
      <c r="E45" s="226">
        <v>109.053</v>
      </c>
      <c r="F45" s="226">
        <v>-90.860666510000001</v>
      </c>
      <c r="G45" s="226">
        <v>-87.567779999999999</v>
      </c>
      <c r="H45" s="226">
        <v>-119.28026</v>
      </c>
      <c r="I45" s="226">
        <v>-91.235699999999994</v>
      </c>
      <c r="J45" s="226">
        <v>-118.01904</v>
      </c>
      <c r="K45" s="226">
        <v>-88.342420000000004</v>
      </c>
      <c r="L45" s="226">
        <v>-121.20944</v>
      </c>
      <c r="M45" s="226">
        <v>-82.988839999999996</v>
      </c>
      <c r="N45" s="122">
        <v>-144.97559999999999</v>
      </c>
      <c r="O45" s="122">
        <v>-117.12226</v>
      </c>
      <c r="P45" s="122">
        <v>-84.040700000000001</v>
      </c>
      <c r="Q45" s="122">
        <v>-190.401241</v>
      </c>
      <c r="R45" s="122">
        <v>-109.97386</v>
      </c>
      <c r="S45" s="122">
        <v>-74.249520000000004</v>
      </c>
      <c r="T45" s="122">
        <v>-258.78286000000003</v>
      </c>
      <c r="U45" s="122">
        <v>-230.09280100000001</v>
      </c>
      <c r="V45" s="122">
        <v>-89.399197000000001</v>
      </c>
      <c r="W45" s="122">
        <v>-143.76795440000001</v>
      </c>
      <c r="X45" s="122">
        <v>-213.74680024</v>
      </c>
      <c r="Y45" s="122">
        <v>-168.89175208</v>
      </c>
      <c r="Z45" s="122">
        <v>-142.85540912000002</v>
      </c>
      <c r="AA45" s="122">
        <v>-22.307998000000001</v>
      </c>
      <c r="AB45" s="123">
        <v>-48.215819999999994</v>
      </c>
      <c r="AC45" s="123">
        <v>-229.7567263</v>
      </c>
      <c r="AD45" s="123">
        <v>-225.44023999999999</v>
      </c>
      <c r="AE45" s="123">
        <v>-94.478084559999999</v>
      </c>
      <c r="AF45" s="123">
        <v>-219.36359192000006</v>
      </c>
      <c r="AG45" s="123">
        <v>-473.72657999999996</v>
      </c>
      <c r="AH45" s="123">
        <v>-96.559872000000041</v>
      </c>
    </row>
    <row r="46" spans="1:43" s="25" customFormat="1">
      <c r="A46" s="24" t="s">
        <v>32</v>
      </c>
      <c r="B46" s="226">
        <v>-44.308999999999983</v>
      </c>
      <c r="C46" s="226">
        <v>78.47999999999999</v>
      </c>
      <c r="D46" s="226">
        <v>-6.0469999999999988</v>
      </c>
      <c r="E46" s="226">
        <v>-7.5609999999999999</v>
      </c>
      <c r="F46" s="226">
        <v>6.2389999999999999</v>
      </c>
      <c r="G46" s="226">
        <v>-42.176000000000002</v>
      </c>
      <c r="H46" s="226">
        <v>-14.917</v>
      </c>
      <c r="I46" s="226">
        <v>-42.107999999999997</v>
      </c>
      <c r="J46" s="226">
        <v>0.66100000000000003</v>
      </c>
      <c r="K46" s="226">
        <v>7.4740000000000002</v>
      </c>
      <c r="L46" s="226">
        <v>-86.854158999999996</v>
      </c>
      <c r="M46" s="226">
        <v>-46.490685999999997</v>
      </c>
      <c r="N46" s="122">
        <v>12.952999999999999</v>
      </c>
      <c r="O46" s="122">
        <v>-34.279000000000003</v>
      </c>
      <c r="P46" s="122">
        <v>-94.575000000000003</v>
      </c>
      <c r="Q46" s="122">
        <v>-8.6969999999999992</v>
      </c>
      <c r="R46" s="122">
        <v>-132.96100000000001</v>
      </c>
      <c r="S46" s="122">
        <v>-146.745</v>
      </c>
      <c r="T46" s="122">
        <v>-146.529</v>
      </c>
      <c r="U46" s="122">
        <v>-158.251611</v>
      </c>
      <c r="V46" s="122">
        <v>-172.11647081000001</v>
      </c>
      <c r="W46" s="122">
        <v>-71.169330129999992</v>
      </c>
      <c r="X46" s="122">
        <v>-72.059734879999993</v>
      </c>
      <c r="Y46" s="122">
        <v>-44.421033090000002</v>
      </c>
      <c r="Z46" s="122">
        <v>-72.366294319999994</v>
      </c>
      <c r="AA46" s="122">
        <v>-260.07310000000001</v>
      </c>
      <c r="AB46" s="123">
        <v>-181.00899999999993</v>
      </c>
      <c r="AC46" s="123">
        <v>67.538623869999995</v>
      </c>
      <c r="AD46" s="123">
        <v>33.86</v>
      </c>
      <c r="AE46" s="123">
        <v>-106.568</v>
      </c>
      <c r="AF46" s="123">
        <v>-10.294924399999843</v>
      </c>
      <c r="AG46" s="123">
        <v>-133.386</v>
      </c>
      <c r="AH46" s="123">
        <v>-165.14459325999974</v>
      </c>
    </row>
    <row r="47" spans="1:43" s="25" customFormat="1">
      <c r="A47" s="24" t="s">
        <v>33</v>
      </c>
      <c r="B47" s="226"/>
      <c r="C47" s="226"/>
      <c r="D47" s="226"/>
      <c r="E47" s="226"/>
      <c r="F47" s="226">
        <v>-118.464</v>
      </c>
      <c r="G47" s="226">
        <v>-117.69200000000001</v>
      </c>
      <c r="H47" s="226">
        <v>-119.602</v>
      </c>
      <c r="I47" s="226">
        <v>-148.434</v>
      </c>
      <c r="J47" s="226">
        <v>-132.46600000000001</v>
      </c>
      <c r="K47" s="226">
        <v>-128.84200099999998</v>
      </c>
      <c r="L47" s="226">
        <v>-141.93600000000001</v>
      </c>
      <c r="M47" s="226">
        <v>-134.97799900000001</v>
      </c>
      <c r="N47" s="122">
        <v>-139.33300000000003</v>
      </c>
      <c r="O47" s="122">
        <v>-147.697</v>
      </c>
      <c r="P47" s="122">
        <v>-144.80199999999999</v>
      </c>
      <c r="Q47" s="122">
        <v>-147.77137500000001</v>
      </c>
      <c r="R47" s="122">
        <v>-163.619</v>
      </c>
      <c r="S47" s="122">
        <v>-148.65300000000002</v>
      </c>
      <c r="T47" s="122">
        <v>-145.55199999999999</v>
      </c>
      <c r="U47" s="122">
        <v>-166.571</v>
      </c>
      <c r="V47" s="122">
        <v>-150.17000000000002</v>
      </c>
      <c r="W47" s="122">
        <v>-162.42000000000002</v>
      </c>
      <c r="X47" s="122">
        <v>-170.22499999999999</v>
      </c>
      <c r="Y47" s="122">
        <v>-153.10499999999999</v>
      </c>
      <c r="Z47" s="122">
        <v>-70.200999999999993</v>
      </c>
      <c r="AA47" s="122">
        <v>-30.589999999999996</v>
      </c>
      <c r="AB47" s="122">
        <v>-45.220999999999997</v>
      </c>
      <c r="AC47" s="122">
        <v>-45.10199999999999</v>
      </c>
      <c r="AD47" s="122">
        <v>-83.314999999999998</v>
      </c>
      <c r="AE47" s="122">
        <v>-67.625999999999991</v>
      </c>
      <c r="AF47" s="122">
        <v>-67.228650000000002</v>
      </c>
      <c r="AG47" s="122">
        <v>-66.769750040000019</v>
      </c>
      <c r="AH47" s="122">
        <v>-78.167699150000004</v>
      </c>
    </row>
    <row r="48" spans="1:43" s="25" customFormat="1">
      <c r="A48" s="24" t="s">
        <v>34</v>
      </c>
      <c r="B48" s="226">
        <v>2.4550000000000001</v>
      </c>
      <c r="C48" s="226">
        <v>4.6159999999999997</v>
      </c>
      <c r="D48" s="226">
        <v>7.4429999999999996</v>
      </c>
      <c r="E48" s="226">
        <v>7.33</v>
      </c>
      <c r="F48" s="226">
        <v>-4.4530000000000003</v>
      </c>
      <c r="G48" s="226">
        <v>-5.1310000000000002</v>
      </c>
      <c r="H48" s="226">
        <v>-7.1970000000000001</v>
      </c>
      <c r="I48" s="226">
        <v>-4.4020000000000001</v>
      </c>
      <c r="J48" s="226">
        <v>-7.3090000000000002</v>
      </c>
      <c r="K48" s="226">
        <v>-7.5469999999999997</v>
      </c>
      <c r="L48" s="226">
        <v>-7.0949999999999998</v>
      </c>
      <c r="M48" s="226">
        <v>-11.617000000000001</v>
      </c>
      <c r="N48" s="122">
        <v>-12.022</v>
      </c>
      <c r="O48" s="122">
        <v>-7.0220000000000002</v>
      </c>
      <c r="P48" s="122">
        <v>-6.14</v>
      </c>
      <c r="Q48" s="122">
        <v>-12.962999999999999</v>
      </c>
      <c r="R48" s="122">
        <v>-10.065</v>
      </c>
      <c r="S48" s="122">
        <v>-12.183</v>
      </c>
      <c r="T48" s="122">
        <v>-12.712999999999999</v>
      </c>
      <c r="U48" s="122">
        <v>-21.164000000000001</v>
      </c>
      <c r="V48" s="122">
        <v>-13.698</v>
      </c>
      <c r="W48" s="122">
        <v>-14.585000000000001</v>
      </c>
      <c r="X48" s="122">
        <v>-16.817</v>
      </c>
      <c r="Y48" s="122">
        <v>-14.52</v>
      </c>
      <c r="Z48" s="122">
        <v>-15.214</v>
      </c>
      <c r="AA48" s="122">
        <v>-5.1829999999999998</v>
      </c>
      <c r="AB48" s="123">
        <v>-12.515000000000001</v>
      </c>
      <c r="AC48" s="123">
        <v>-15.246</v>
      </c>
      <c r="AD48" s="123">
        <v>-20.812000000000001</v>
      </c>
      <c r="AE48" s="123">
        <v>-14.356</v>
      </c>
      <c r="AF48" s="123">
        <v>-14.88</v>
      </c>
      <c r="AG48" s="123">
        <v>-17.116</v>
      </c>
      <c r="AH48" s="123">
        <v>1.5589999999999999</v>
      </c>
    </row>
    <row r="49" spans="1:37" s="25" customFormat="1">
      <c r="A49" s="24" t="s">
        <v>220</v>
      </c>
      <c r="B49" s="226"/>
      <c r="C49" s="226"/>
      <c r="D49" s="226"/>
      <c r="E49" s="226"/>
      <c r="F49" s="226"/>
      <c r="G49" s="226"/>
      <c r="H49" s="226"/>
      <c r="I49" s="226"/>
      <c r="J49" s="226">
        <v>383.452</v>
      </c>
      <c r="K49" s="226">
        <v>297.25599999999997</v>
      </c>
      <c r="L49" s="226">
        <v>400.38400000000001</v>
      </c>
      <c r="M49" s="226">
        <v>518.98099999999999</v>
      </c>
      <c r="N49" s="122">
        <v>446.14299999999997</v>
      </c>
      <c r="O49" s="122">
        <v>363.697</v>
      </c>
      <c r="P49" s="122">
        <v>444.745</v>
      </c>
      <c r="Q49" s="122">
        <v>673.79076799999996</v>
      </c>
      <c r="R49" s="122">
        <v>413.577</v>
      </c>
      <c r="S49" s="122">
        <v>512.61800000000005</v>
      </c>
      <c r="T49" s="122">
        <v>955.798</v>
      </c>
      <c r="U49" s="122">
        <v>908.27149505000307</v>
      </c>
      <c r="V49" s="122">
        <v>475.10887301000201</v>
      </c>
      <c r="W49" s="122">
        <v>559.41208035999705</v>
      </c>
      <c r="X49" s="122">
        <v>730.90332380000302</v>
      </c>
      <c r="Y49" s="122">
        <v>659.02842157000703</v>
      </c>
      <c r="Z49" s="122">
        <v>592.24267408000196</v>
      </c>
      <c r="AA49" s="122">
        <v>412.21080000000001</v>
      </c>
      <c r="AB49" s="14">
        <v>517.07799999999997</v>
      </c>
      <c r="AC49" s="14">
        <v>811.9923</v>
      </c>
      <c r="AD49" s="14">
        <v>699.70500000000004</v>
      </c>
      <c r="AE49" s="14">
        <v>426.7711310199997</v>
      </c>
      <c r="AF49" s="14">
        <v>705.16166536000605</v>
      </c>
      <c r="AG49" s="14">
        <v>1817.4870000000001</v>
      </c>
      <c r="AH49" s="14">
        <v>410.73551090000387</v>
      </c>
    </row>
    <row r="50" spans="1:37" s="6" customFormat="1">
      <c r="A50" s="91" t="s">
        <v>223</v>
      </c>
      <c r="B50" s="225"/>
      <c r="C50" s="225"/>
      <c r="D50" s="225"/>
      <c r="E50" s="225"/>
      <c r="F50" s="225"/>
      <c r="G50" s="225"/>
      <c r="H50" s="225"/>
      <c r="I50" s="225"/>
      <c r="J50" s="225">
        <v>-35.386000000000003</v>
      </c>
      <c r="K50" s="225">
        <v>-11.144</v>
      </c>
      <c r="L50" s="225">
        <v>-10.904999999999999</v>
      </c>
      <c r="M50" s="225">
        <v>-8.9860000000000007</v>
      </c>
      <c r="N50" s="93">
        <v>10.586</v>
      </c>
      <c r="O50" s="93">
        <v>-6.6150000000000002</v>
      </c>
      <c r="P50" s="93">
        <v>-20.411000000000001</v>
      </c>
      <c r="Q50" s="93">
        <v>-8.3471430000000009</v>
      </c>
      <c r="R50" s="93">
        <v>-10.420999999999999</v>
      </c>
      <c r="S50" s="93">
        <v>-36.6</v>
      </c>
      <c r="T50" s="93">
        <v>-1.4650000000000001</v>
      </c>
      <c r="U50" s="93">
        <v>-5.4009999999999998</v>
      </c>
      <c r="V50" s="93">
        <v>25.8</v>
      </c>
      <c r="W50" s="93">
        <v>-16.834</v>
      </c>
      <c r="X50" s="93">
        <v>-7.35</v>
      </c>
      <c r="Y50" s="93">
        <v>-10.176</v>
      </c>
      <c r="Z50" s="93">
        <v>-27.951000000000001</v>
      </c>
      <c r="AA50" s="93">
        <v>-3.2429999999999999</v>
      </c>
      <c r="AB50" s="93">
        <v>0.75</v>
      </c>
      <c r="AC50" s="93">
        <v>-2.7959999999999998</v>
      </c>
      <c r="AD50" s="93">
        <v>-52.98</v>
      </c>
      <c r="AE50" s="93">
        <v>-32.9</v>
      </c>
      <c r="AF50" s="93">
        <v>-6.2</v>
      </c>
      <c r="AG50" s="93">
        <v>-3.802000000000886</v>
      </c>
      <c r="AH50" s="93">
        <v>-27.855020029999999</v>
      </c>
    </row>
    <row r="51" spans="1:37" s="6" customFormat="1">
      <c r="A51" s="91" t="s">
        <v>656</v>
      </c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>
        <v>-1.5409999999999999</v>
      </c>
      <c r="AE51" s="93">
        <v>0.45</v>
      </c>
      <c r="AF51" s="93">
        <v>-2.9999999999999997E-4</v>
      </c>
      <c r="AG51" s="93">
        <v>-1.3000000000000007</v>
      </c>
      <c r="AH51" s="93">
        <v>-1.2999999999999998</v>
      </c>
    </row>
    <row r="52" spans="1:37" s="6" customFormat="1">
      <c r="A52" s="91" t="s">
        <v>677</v>
      </c>
      <c r="B52" s="275"/>
      <c r="C52" s="275"/>
      <c r="D52" s="275"/>
      <c r="E52" s="275"/>
      <c r="F52" s="275"/>
      <c r="G52" s="275"/>
      <c r="H52" s="275"/>
      <c r="I52" s="275"/>
      <c r="J52" s="225"/>
      <c r="K52" s="225">
        <v>20</v>
      </c>
      <c r="L52" s="225"/>
      <c r="M52" s="225">
        <v>-23.6</v>
      </c>
      <c r="N52" s="93"/>
      <c r="O52" s="93"/>
      <c r="P52" s="93"/>
      <c r="Q52" s="93"/>
      <c r="R52" s="93">
        <v>16</v>
      </c>
      <c r="S52" s="93">
        <v>-28</v>
      </c>
      <c r="T52" s="93">
        <v>-360.78800000000001</v>
      </c>
      <c r="U52" s="93">
        <v>-175.90199999999999</v>
      </c>
      <c r="V52" s="93">
        <v>30.658000000000001</v>
      </c>
      <c r="W52" s="93">
        <v>-148.15407999999999</v>
      </c>
      <c r="X52" s="93">
        <v>0.297676200000001</v>
      </c>
      <c r="Y52" s="93">
        <v>4.0975784300000004</v>
      </c>
      <c r="Z52" s="93">
        <v>-0.4</v>
      </c>
      <c r="AA52" s="93">
        <v>-32.164999999999999</v>
      </c>
      <c r="AB52" s="93">
        <v>-13.173999999999999</v>
      </c>
      <c r="AC52" s="93">
        <v>-165.28800000000001</v>
      </c>
      <c r="AD52" s="93">
        <v>-139.52099999999999</v>
      </c>
      <c r="AE52" s="93">
        <v>-22.019000000000005</v>
      </c>
      <c r="AF52" s="93">
        <v>-257.59300000000002</v>
      </c>
      <c r="AG52" s="93">
        <v>-1062.633</v>
      </c>
      <c r="AH52" s="93">
        <v>-18.733582559999999</v>
      </c>
      <c r="AI52"/>
      <c r="AJ52"/>
      <c r="AK52"/>
    </row>
    <row r="53" spans="1:37" s="6" customFormat="1">
      <c r="A53" s="24" t="s">
        <v>225</v>
      </c>
      <c r="B53" s="226"/>
      <c r="C53" s="226"/>
      <c r="D53" s="226"/>
      <c r="E53" s="226"/>
      <c r="F53" s="226"/>
      <c r="G53" s="226"/>
      <c r="H53" s="226"/>
      <c r="I53" s="226"/>
      <c r="J53" s="226">
        <v>348.06599999999997</v>
      </c>
      <c r="K53" s="226">
        <v>306.11199999999997</v>
      </c>
      <c r="L53" s="226">
        <v>389.47900000000004</v>
      </c>
      <c r="M53" s="226">
        <v>486.39499999999998</v>
      </c>
      <c r="N53" s="122">
        <v>456.72899999999998</v>
      </c>
      <c r="O53" s="122">
        <v>357.08199999999999</v>
      </c>
      <c r="P53" s="122">
        <v>424.334</v>
      </c>
      <c r="Q53" s="122">
        <v>665.443625</v>
      </c>
      <c r="R53" s="122">
        <v>419.15600000000001</v>
      </c>
      <c r="S53" s="122">
        <v>448.01800000000003</v>
      </c>
      <c r="T53" s="122">
        <v>593.54500000000007</v>
      </c>
      <c r="U53" s="122">
        <v>726.96849505000307</v>
      </c>
      <c r="V53" s="122">
        <v>531.56687301000204</v>
      </c>
      <c r="W53" s="122">
        <v>394.42400035999708</v>
      </c>
      <c r="X53" s="122">
        <v>723.85100000000307</v>
      </c>
      <c r="Y53" s="122">
        <v>652.95000000000698</v>
      </c>
      <c r="Z53" s="122">
        <v>563.89167408000196</v>
      </c>
      <c r="AA53" s="122">
        <v>376.80279999999999</v>
      </c>
      <c r="AB53" s="122">
        <v>504.654</v>
      </c>
      <c r="AC53" s="122">
        <v>643.90830000000005</v>
      </c>
      <c r="AD53" s="122">
        <v>505.66300000000007</v>
      </c>
      <c r="AE53" s="122">
        <v>372.30213101999971</v>
      </c>
      <c r="AF53" s="122">
        <v>441.36836536000607</v>
      </c>
      <c r="AG53" s="122">
        <v>749.75199999999927</v>
      </c>
      <c r="AH53" s="122">
        <v>362.84690831000387</v>
      </c>
      <c r="AI53"/>
      <c r="AJ53"/>
      <c r="AK53"/>
    </row>
    <row r="54" spans="1:37" s="6" customFormat="1">
      <c r="A54" s="95" t="s">
        <v>226</v>
      </c>
      <c r="B54" s="275"/>
      <c r="C54" s="275"/>
      <c r="D54" s="275"/>
      <c r="E54" s="275"/>
      <c r="F54" s="275"/>
      <c r="G54" s="275"/>
      <c r="H54" s="275"/>
      <c r="I54" s="275"/>
      <c r="J54" s="392">
        <v>2.6751762130315399E-2</v>
      </c>
      <c r="K54" s="392">
        <v>2.2368705558920593E-2</v>
      </c>
      <c r="L54" s="392">
        <v>2.7171939911822828E-2</v>
      </c>
      <c r="M54" s="392">
        <v>3.468346269484987E-2</v>
      </c>
      <c r="N54" s="392">
        <v>2.9209451900969387E-2</v>
      </c>
      <c r="O54" s="392">
        <v>2.4137135039240875E-2</v>
      </c>
      <c r="P54" s="392">
        <v>2.713329379082936E-2</v>
      </c>
      <c r="Q54" s="392">
        <v>3.9331834420168028E-2</v>
      </c>
      <c r="R54" s="392">
        <v>2.5571153101877089E-2</v>
      </c>
      <c r="S54" s="392">
        <v>2.7186261004076926E-2</v>
      </c>
      <c r="T54" s="392">
        <v>3.4262645551086005E-2</v>
      </c>
      <c r="U54" s="392">
        <v>4.0503387837358705E-2</v>
      </c>
      <c r="V54" s="392">
        <v>3.0035159204174745E-2</v>
      </c>
      <c r="W54" s="392">
        <v>2.2846564324456909E-2</v>
      </c>
      <c r="X54" s="392">
        <v>3.922720587358669E-2</v>
      </c>
      <c r="Y54" s="392">
        <v>3.3702081957145996E-2</v>
      </c>
      <c r="Z54" s="392">
        <v>2.8924974007662384E-2</v>
      </c>
      <c r="AA54" s="392">
        <v>1.9229924806857559E-2</v>
      </c>
      <c r="AB54" s="392">
        <v>2.3970512299912646E-2</v>
      </c>
      <c r="AC54" s="392">
        <v>2.9513438749141224E-2</v>
      </c>
      <c r="AD54" s="392">
        <v>2.5241296144797507E-2</v>
      </c>
      <c r="AE54" s="392">
        <v>1.6832220796345578E-2</v>
      </c>
      <c r="AF54" s="392">
        <v>1.9826706716430418E-2</v>
      </c>
      <c r="AG54" s="392">
        <v>3.173476604079678E-2</v>
      </c>
      <c r="AH54" s="392">
        <v>1.7667381709213302E-2</v>
      </c>
    </row>
    <row r="55" spans="1:37" s="6" customFormat="1">
      <c r="A55" s="95" t="s">
        <v>227</v>
      </c>
      <c r="B55" s="278"/>
      <c r="C55" s="278"/>
      <c r="D55" s="278"/>
      <c r="E55" s="278"/>
      <c r="F55" s="278"/>
      <c r="G55" s="278"/>
      <c r="H55" s="278"/>
      <c r="I55" s="278"/>
      <c r="J55" s="393">
        <v>60.070289988956112</v>
      </c>
      <c r="K55" s="393">
        <v>50.197746418363188</v>
      </c>
      <c r="L55" s="393">
        <v>60.549304760833301</v>
      </c>
      <c r="M55" s="393">
        <v>74.123182770655106</v>
      </c>
      <c r="N55" s="393">
        <v>76.824201620282608</v>
      </c>
      <c r="O55" s="393">
        <v>58.317480223149744</v>
      </c>
      <c r="P55" s="393">
        <v>65.164068614835159</v>
      </c>
      <c r="Q55" s="393">
        <v>102.43417768588114</v>
      </c>
      <c r="R55" s="393">
        <v>69.448602826433813</v>
      </c>
      <c r="S55" s="393">
        <v>72.753816174082502</v>
      </c>
      <c r="T55" s="393">
        <v>93.791712755938619</v>
      </c>
      <c r="U55" s="393">
        <v>115.21430226750817</v>
      </c>
      <c r="V55" s="393">
        <v>86.935412447601237</v>
      </c>
      <c r="W55" s="393">
        <v>62.873962638299268</v>
      </c>
      <c r="X55" s="393">
        <v>109.77773767472054</v>
      </c>
      <c r="Y55" s="393">
        <v>99.249136505857379</v>
      </c>
      <c r="Z55" s="393">
        <v>89.669684749824995</v>
      </c>
      <c r="AA55" s="393">
        <v>61.179188198619578</v>
      </c>
      <c r="AB55" s="393">
        <v>75.666342057308725</v>
      </c>
      <c r="AC55" s="393">
        <v>94.7297112874585</v>
      </c>
      <c r="AD55" s="393">
        <v>78.113300523258161</v>
      </c>
      <c r="AE55" s="393">
        <v>55.854236259611724</v>
      </c>
      <c r="AF55" s="393">
        <v>62.760431110137972</v>
      </c>
      <c r="AG55" s="393">
        <v>104.79739457389252</v>
      </c>
      <c r="AH55" s="393">
        <v>58.043432295683118</v>
      </c>
    </row>
    <row r="56" spans="1:37" s="25" customFormat="1">
      <c r="A56" s="24" t="s">
        <v>35</v>
      </c>
      <c r="B56" s="226">
        <v>350.89100000000002</v>
      </c>
      <c r="C56" s="226">
        <v>367.39999999999986</v>
      </c>
      <c r="D56" s="226">
        <v>375.50000000000011</v>
      </c>
      <c r="E56" s="226">
        <v>492.7000000000001</v>
      </c>
      <c r="F56" s="226">
        <v>422.86399999999998</v>
      </c>
      <c r="G56" s="226">
        <v>417.35300000000001</v>
      </c>
      <c r="H56" s="226">
        <v>483.101</v>
      </c>
      <c r="I56" s="226">
        <v>604.327</v>
      </c>
      <c r="J56" s="226">
        <v>521.17200000000003</v>
      </c>
      <c r="K56" s="226">
        <v>428.17600099999999</v>
      </c>
      <c r="L56" s="226">
        <v>546.20699999999999</v>
      </c>
      <c r="M56" s="226">
        <v>657.64199900000006</v>
      </c>
      <c r="N56" s="122">
        <v>589.524</v>
      </c>
      <c r="O56" s="122">
        <v>514.45799999999997</v>
      </c>
      <c r="P56" s="122">
        <v>593.05199999999991</v>
      </c>
      <c r="Q56" s="122">
        <v>819.83814299999995</v>
      </c>
      <c r="R56" s="122">
        <v>579.71600000000001</v>
      </c>
      <c r="S56" s="122">
        <v>661.27099999999996</v>
      </c>
      <c r="T56" s="122">
        <v>1098.52</v>
      </c>
      <c r="U56" s="122">
        <v>1074.84249505</v>
      </c>
      <c r="V56" s="122">
        <v>625.27887300999998</v>
      </c>
      <c r="W56" s="122">
        <v>721.83208035999701</v>
      </c>
      <c r="X56" s="122">
        <v>901.12832380000305</v>
      </c>
      <c r="Y56" s="122">
        <v>812.13342157000704</v>
      </c>
      <c r="Z56" s="122">
        <v>662.44367408000198</v>
      </c>
      <c r="AA56" s="14">
        <v>442.80079999999998</v>
      </c>
      <c r="AB56" s="14">
        <v>562.29999999999995</v>
      </c>
      <c r="AC56" s="14">
        <v>857.09430000000009</v>
      </c>
      <c r="AD56" s="14">
        <v>783</v>
      </c>
      <c r="AE56" s="14">
        <v>494.40313101999993</v>
      </c>
      <c r="AF56" s="14">
        <v>772.39131536000627</v>
      </c>
      <c r="AG56" s="14">
        <v>1884.2159999999999</v>
      </c>
      <c r="AH56" s="14">
        <v>488.9406026000039</v>
      </c>
      <c r="AI56" s="430"/>
    </row>
    <row r="57" spans="1:37" s="6" customFormat="1" ht="30">
      <c r="A57" s="91" t="s">
        <v>697</v>
      </c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>
        <v>98.192999999999998</v>
      </c>
      <c r="AA57" s="93">
        <v>133.143</v>
      </c>
      <c r="AB57" s="93">
        <v>133.488</v>
      </c>
      <c r="AC57" s="93">
        <v>128.08000000000001</v>
      </c>
      <c r="AD57" s="93">
        <v>134.286</v>
      </c>
      <c r="AE57" s="93">
        <v>132.80000000000001</v>
      </c>
      <c r="AF57" s="93">
        <v>139.34399999999999</v>
      </c>
      <c r="AG57" s="93">
        <v>142.54400000000001</v>
      </c>
      <c r="AH57" s="93">
        <v>134.744</v>
      </c>
    </row>
    <row r="58" spans="1:37" s="6" customFormat="1">
      <c r="A58" s="91" t="s">
        <v>656</v>
      </c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>
        <v>-9.1999999999999993</v>
      </c>
      <c r="AE58" s="93">
        <v>-7.9</v>
      </c>
      <c r="AF58" s="93">
        <v>-7.79</v>
      </c>
      <c r="AG58" s="93">
        <v>-8.0350000000000037</v>
      </c>
      <c r="AH58" s="93">
        <v>-7.7999999999999972</v>
      </c>
    </row>
    <row r="59" spans="1:37" s="6" customFormat="1">
      <c r="A59" s="24" t="s">
        <v>194</v>
      </c>
      <c r="B59" s="124"/>
      <c r="C59" s="124"/>
      <c r="D59" s="124"/>
      <c r="E59" s="124"/>
      <c r="F59" s="124"/>
      <c r="G59" s="124"/>
      <c r="H59" s="124"/>
      <c r="I59" s="275"/>
      <c r="J59" s="226">
        <v>485.786</v>
      </c>
      <c r="K59" s="226">
        <v>437.03200099999998</v>
      </c>
      <c r="L59" s="226">
        <v>535.30200000000002</v>
      </c>
      <c r="M59" s="226">
        <v>625.05599900000004</v>
      </c>
      <c r="N59" s="122">
        <v>600.11</v>
      </c>
      <c r="O59" s="122">
        <v>507.84299999999996</v>
      </c>
      <c r="P59" s="122">
        <v>572.64099999999985</v>
      </c>
      <c r="Q59" s="122">
        <v>811.49099999999999</v>
      </c>
      <c r="R59" s="122">
        <v>585.29499999999996</v>
      </c>
      <c r="S59" s="122">
        <v>596.67099999999994</v>
      </c>
      <c r="T59" s="122">
        <v>736.26700000000005</v>
      </c>
      <c r="U59" s="122">
        <v>893.53949504999991</v>
      </c>
      <c r="V59" s="122">
        <v>681.73687300999995</v>
      </c>
      <c r="W59" s="122">
        <v>556.84400035999704</v>
      </c>
      <c r="X59" s="122">
        <v>894.07600000000298</v>
      </c>
      <c r="Y59" s="122">
        <v>806.055000000007</v>
      </c>
      <c r="Z59" s="122">
        <v>732.28567408000197</v>
      </c>
      <c r="AA59" s="122">
        <v>540.53579999999999</v>
      </c>
      <c r="AB59" s="122">
        <v>683.36400000000003</v>
      </c>
      <c r="AC59" s="122">
        <v>817.09030000000007</v>
      </c>
      <c r="AD59" s="122">
        <v>714.04399999999998</v>
      </c>
      <c r="AE59" s="122">
        <v>564.83413101999997</v>
      </c>
      <c r="AF59" s="122">
        <v>640.1520153600062</v>
      </c>
      <c r="AG59" s="122">
        <v>950.9899999999991</v>
      </c>
      <c r="AH59" s="122">
        <v>567.99600001000397</v>
      </c>
      <c r="AI59" s="430"/>
      <c r="AJ59" s="430"/>
    </row>
    <row r="60" spans="1:37" s="6" customFormat="1">
      <c r="A60" s="95" t="s">
        <v>195</v>
      </c>
      <c r="B60" s="124"/>
      <c r="C60" s="124"/>
      <c r="D60" s="124"/>
      <c r="E60" s="124"/>
      <c r="F60" s="124"/>
      <c r="G60" s="124"/>
      <c r="H60" s="124"/>
      <c r="I60" s="275"/>
      <c r="J60" s="392">
        <v>8.3838426886208461E-2</v>
      </c>
      <c r="K60" s="392">
        <v>7.1666649993818762E-2</v>
      </c>
      <c r="L60" s="392">
        <v>8.3219285088755965E-2</v>
      </c>
      <c r="M60" s="392">
        <v>4.2508468560492979E-2</v>
      </c>
      <c r="N60" s="392">
        <v>3.9406151970876532E-2</v>
      </c>
      <c r="O60" s="392">
        <v>3.4327899669356628E-2</v>
      </c>
      <c r="P60" s="392">
        <v>3.6616524930065272E-2</v>
      </c>
      <c r="Q60" s="392">
        <v>4.5599890251634544E-2</v>
      </c>
      <c r="R60" s="392">
        <v>3.5706677358222597E-2</v>
      </c>
      <c r="S60" s="392">
        <v>3.6206700488738357E-2</v>
      </c>
      <c r="T60" s="392">
        <v>4.2501335622339396E-2</v>
      </c>
      <c r="U60" s="392">
        <v>4.9783968579709161E-2</v>
      </c>
      <c r="V60" s="392">
        <v>3.8520224934758734E-2</v>
      </c>
      <c r="W60" s="392">
        <v>3.2254559208620755E-2</v>
      </c>
      <c r="X60" s="392">
        <v>4.8452103151937154E-2</v>
      </c>
      <c r="Y60" s="392">
        <v>4.1604612408250648E-2</v>
      </c>
      <c r="Z60" s="392">
        <v>3.7562789206819339E-2</v>
      </c>
      <c r="AA60" s="392">
        <v>2.7585948908592499E-2</v>
      </c>
      <c r="AB60" s="392">
        <v>3.2459041575648877E-2</v>
      </c>
      <c r="AC60" s="392">
        <v>3.7451209312828283E-2</v>
      </c>
      <c r="AD60" s="392">
        <v>3.564309839639402E-2</v>
      </c>
      <c r="AE60" s="392">
        <v>2.5645091336614512E-2</v>
      </c>
      <c r="AF60" s="392">
        <v>2.8756266326704846E-2</v>
      </c>
      <c r="AG60" s="392">
        <v>4.0252570392792994E-2</v>
      </c>
      <c r="AH60" s="392">
        <v>2.7656297770930718E-2</v>
      </c>
    </row>
    <row r="61" spans="1:37" s="6" customFormat="1">
      <c r="A61" s="95" t="s">
        <v>229</v>
      </c>
      <c r="B61" s="124"/>
      <c r="C61" s="124"/>
      <c r="D61" s="124"/>
      <c r="E61" s="124"/>
      <c r="F61" s="124"/>
      <c r="G61" s="124"/>
      <c r="H61" s="124"/>
      <c r="I61" s="275"/>
      <c r="J61" s="393">
        <v>83.838426886208467</v>
      </c>
      <c r="K61" s="393">
        <v>71.666649993818766</v>
      </c>
      <c r="L61" s="393">
        <v>83.219285088755967</v>
      </c>
      <c r="M61" s="393">
        <v>95.254145408097159</v>
      </c>
      <c r="N61" s="393">
        <v>100.94163417332335</v>
      </c>
      <c r="O61" s="393">
        <v>82.939280358475187</v>
      </c>
      <c r="P61" s="393">
        <v>87.939258734081676</v>
      </c>
      <c r="Q61" s="393">
        <v>124.91578574292205</v>
      </c>
      <c r="R61" s="393">
        <v>96.975636735004556</v>
      </c>
      <c r="S61" s="393">
        <v>96.893634296849626</v>
      </c>
      <c r="T61" s="393">
        <v>116.34457871884466</v>
      </c>
      <c r="U61" s="393">
        <v>141.61346766969069</v>
      </c>
      <c r="V61" s="393">
        <v>111.49505216580174</v>
      </c>
      <c r="W61" s="393">
        <v>89.040803523357383</v>
      </c>
      <c r="X61" s="393">
        <v>136.0744577536143</v>
      </c>
      <c r="Y61" s="393">
        <v>122.92779384677151</v>
      </c>
      <c r="Z61" s="393">
        <v>116.44758835763699</v>
      </c>
      <c r="AA61" s="393">
        <v>87.763523615778297</v>
      </c>
      <c r="AB61" s="393">
        <v>102.46159581346966</v>
      </c>
      <c r="AC61" s="393">
        <v>120.20768829161366</v>
      </c>
      <c r="AD61" s="393">
        <v>110.30337113617041</v>
      </c>
      <c r="AE61" s="393">
        <v>84.738647385794337</v>
      </c>
      <c r="AF61" s="393">
        <v>91.026497622337672</v>
      </c>
      <c r="AG61" s="393">
        <v>132.92565310372771</v>
      </c>
      <c r="AH61" s="393">
        <v>90.860461025707281</v>
      </c>
    </row>
    <row r="62" spans="1:37" s="6" customFormat="1">
      <c r="A62" s="24" t="s">
        <v>343</v>
      </c>
      <c r="B62" s="124"/>
      <c r="C62" s="124"/>
      <c r="D62" s="124"/>
      <c r="E62" s="124"/>
      <c r="F62" s="124"/>
      <c r="G62" s="124"/>
      <c r="H62" s="124"/>
      <c r="I62" s="275"/>
      <c r="J62" s="93">
        <v>22</v>
      </c>
      <c r="K62" s="126">
        <v>29.08</v>
      </c>
      <c r="L62" s="126">
        <v>32.988247947499993</v>
      </c>
      <c r="M62" s="126">
        <v>39.388171326833337</v>
      </c>
      <c r="N62" s="126">
        <v>40.5</v>
      </c>
      <c r="O62" s="126">
        <v>34.692</v>
      </c>
      <c r="P62" s="126">
        <v>47.019347261422872</v>
      </c>
      <c r="Q62" s="126">
        <v>38.580534840418274</v>
      </c>
      <c r="R62" s="126">
        <v>39.6</v>
      </c>
      <c r="S62" s="126">
        <v>43</v>
      </c>
      <c r="T62" s="126">
        <v>42.875550009999998</v>
      </c>
      <c r="U62" s="126">
        <v>45.307217739999999</v>
      </c>
      <c r="V62" s="126">
        <v>44.160736249999999</v>
      </c>
      <c r="W62" s="126">
        <v>49.350699259999999</v>
      </c>
      <c r="X62" s="126">
        <v>46.329056357737201</v>
      </c>
      <c r="Y62" s="126">
        <v>45.467739209999998</v>
      </c>
      <c r="Z62" s="126">
        <v>47.451019180000003</v>
      </c>
      <c r="AA62" s="126">
        <v>46.908500740000001</v>
      </c>
      <c r="AB62" s="14">
        <v>50.933924359999985</v>
      </c>
      <c r="AC62" s="14">
        <v>51.810255819999995</v>
      </c>
      <c r="AD62" s="14">
        <v>52.8818713</v>
      </c>
      <c r="AE62" s="14">
        <v>45.156942700000016</v>
      </c>
      <c r="AF62" s="14">
        <v>62.743601240000011</v>
      </c>
      <c r="AG62" s="14">
        <v>67.59156818000001</v>
      </c>
      <c r="AH62" s="14">
        <v>83.2</v>
      </c>
    </row>
    <row r="63" spans="1:37">
      <c r="A63" s="110" t="s">
        <v>230</v>
      </c>
      <c r="B63" s="368" t="s">
        <v>374</v>
      </c>
      <c r="C63" s="368" t="s">
        <v>375</v>
      </c>
      <c r="D63" s="368" t="s">
        <v>376</v>
      </c>
      <c r="E63" s="368" t="s">
        <v>377</v>
      </c>
      <c r="F63" s="368" t="s">
        <v>378</v>
      </c>
      <c r="G63" s="368" t="s">
        <v>379</v>
      </c>
      <c r="H63" s="368" t="s">
        <v>380</v>
      </c>
      <c r="I63" s="368" t="s">
        <v>381</v>
      </c>
      <c r="J63" s="368" t="s">
        <v>2</v>
      </c>
      <c r="K63" s="368" t="s">
        <v>3</v>
      </c>
      <c r="L63" s="368" t="s">
        <v>4</v>
      </c>
      <c r="M63" s="368" t="s">
        <v>5</v>
      </c>
      <c r="N63" s="368" t="s">
        <v>6</v>
      </c>
      <c r="O63" s="368" t="s">
        <v>7</v>
      </c>
      <c r="P63" s="368" t="s">
        <v>8</v>
      </c>
      <c r="Q63" s="368" t="s">
        <v>9</v>
      </c>
      <c r="R63" s="368" t="s">
        <v>344</v>
      </c>
      <c r="S63" s="368" t="s">
        <v>349</v>
      </c>
      <c r="T63" s="368" t="s">
        <v>356</v>
      </c>
      <c r="U63" s="368" t="s">
        <v>394</v>
      </c>
      <c r="V63" s="368" t="s">
        <v>397</v>
      </c>
      <c r="W63" s="368" t="s">
        <v>409</v>
      </c>
      <c r="X63" s="368" t="s">
        <v>414</v>
      </c>
      <c r="Y63" s="368" t="s">
        <v>420</v>
      </c>
      <c r="Z63" s="368" t="s">
        <v>423</v>
      </c>
      <c r="AA63" s="368" t="s">
        <v>426</v>
      </c>
      <c r="AB63" s="368" t="s">
        <v>509</v>
      </c>
      <c r="AC63" s="368" t="s">
        <v>625</v>
      </c>
      <c r="AD63" s="368" t="s">
        <v>629</v>
      </c>
      <c r="AE63" s="368" t="s">
        <v>641</v>
      </c>
      <c r="AF63" s="368" t="s">
        <v>702</v>
      </c>
      <c r="AG63" s="368" t="s">
        <v>716</v>
      </c>
      <c r="AH63" s="368" t="s">
        <v>722</v>
      </c>
    </row>
    <row r="64" spans="1:37" ht="15" customHeight="1">
      <c r="A64" s="110" t="s">
        <v>10</v>
      </c>
      <c r="B64" s="367" t="s">
        <v>11</v>
      </c>
      <c r="C64" s="367" t="s">
        <v>12</v>
      </c>
      <c r="D64" s="367" t="s">
        <v>13</v>
      </c>
      <c r="E64" s="367" t="s">
        <v>14</v>
      </c>
      <c r="F64" s="367" t="s">
        <v>11</v>
      </c>
      <c r="G64" s="367" t="s">
        <v>12</v>
      </c>
      <c r="H64" s="367" t="s">
        <v>13</v>
      </c>
      <c r="I64" s="367" t="s">
        <v>14</v>
      </c>
      <c r="J64" s="367" t="s">
        <v>11</v>
      </c>
      <c r="K64" s="367" t="s">
        <v>12</v>
      </c>
      <c r="L64" s="367" t="s">
        <v>13</v>
      </c>
      <c r="M64" s="367" t="s">
        <v>14</v>
      </c>
      <c r="N64" s="367" t="s">
        <v>11</v>
      </c>
      <c r="O64" s="367" t="s">
        <v>12</v>
      </c>
      <c r="P64" s="367" t="s">
        <v>13</v>
      </c>
      <c r="Q64" s="367" t="s">
        <v>14</v>
      </c>
      <c r="R64" s="367" t="s">
        <v>11</v>
      </c>
      <c r="S64" s="367" t="s">
        <v>12</v>
      </c>
      <c r="T64" s="367" t="s">
        <v>13</v>
      </c>
      <c r="U64" s="367" t="s">
        <v>14</v>
      </c>
      <c r="V64" s="367" t="s">
        <v>11</v>
      </c>
      <c r="W64" s="367" t="s">
        <v>12</v>
      </c>
      <c r="X64" s="367" t="s">
        <v>13</v>
      </c>
      <c r="Y64" s="367" t="s">
        <v>14</v>
      </c>
      <c r="Z64" s="367" t="s">
        <v>11</v>
      </c>
      <c r="AA64" s="367" t="s">
        <v>12</v>
      </c>
      <c r="AB64" s="367" t="s">
        <v>13</v>
      </c>
      <c r="AC64" s="367" t="s">
        <v>14</v>
      </c>
      <c r="AD64" s="367" t="s">
        <v>11</v>
      </c>
      <c r="AE64" s="367" t="s">
        <v>12</v>
      </c>
      <c r="AF64" s="367" t="s">
        <v>13</v>
      </c>
      <c r="AG64" s="367" t="s">
        <v>14</v>
      </c>
      <c r="AH64" s="367" t="s">
        <v>11</v>
      </c>
    </row>
    <row r="65" spans="1:36" s="130" customFormat="1">
      <c r="A65" s="127" t="s">
        <v>694</v>
      </c>
      <c r="B65" s="286">
        <v>196.2</v>
      </c>
      <c r="C65" s="286">
        <v>160.5</v>
      </c>
      <c r="D65" s="286">
        <v>197.4</v>
      </c>
      <c r="E65" s="286">
        <v>165.8</v>
      </c>
      <c r="F65" s="286">
        <v>153.5</v>
      </c>
      <c r="G65" s="286">
        <v>89.257999999999996</v>
      </c>
      <c r="H65" s="287">
        <v>143.4</v>
      </c>
      <c r="I65" s="287">
        <v>448.6</v>
      </c>
      <c r="J65" s="286">
        <v>277.8</v>
      </c>
      <c r="K65" s="286">
        <v>128.789624</v>
      </c>
      <c r="L65" s="286">
        <v>195.74199999999999</v>
      </c>
      <c r="M65" s="286">
        <v>192.22570099999999</v>
      </c>
      <c r="N65" s="129">
        <v>247.07146800000001</v>
      </c>
      <c r="O65" s="129">
        <v>117.779616</v>
      </c>
      <c r="P65" s="129">
        <v>208.571417</v>
      </c>
      <c r="Q65" s="129">
        <v>234.990126</v>
      </c>
      <c r="R65" s="129">
        <v>179.16444899999999</v>
      </c>
      <c r="S65" s="129">
        <v>225.8</v>
      </c>
      <c r="T65" s="129">
        <v>191.63300000000001</v>
      </c>
      <c r="U65" s="129">
        <v>200.36554317</v>
      </c>
      <c r="V65" s="129">
        <v>226.79616065265</v>
      </c>
      <c r="W65" s="129">
        <v>202.18576402000002</v>
      </c>
      <c r="X65" s="129">
        <v>185.44198511000002</v>
      </c>
      <c r="Y65" s="129">
        <v>166.56069516999997</v>
      </c>
      <c r="Z65" s="129">
        <v>257.17099999999999</v>
      </c>
      <c r="AA65" s="129">
        <v>203.09</v>
      </c>
      <c r="AB65" s="398">
        <v>188.38274272000001</v>
      </c>
      <c r="AC65" s="398">
        <v>208.54224175999974</v>
      </c>
      <c r="AD65" s="398">
        <v>276.84510486000005</v>
      </c>
      <c r="AE65" s="398">
        <v>228.49164644000001</v>
      </c>
      <c r="AF65" s="398">
        <v>250.26384087999989</v>
      </c>
      <c r="AG65" s="398">
        <v>250.30000000000004</v>
      </c>
      <c r="AH65" s="398">
        <v>192.8</v>
      </c>
      <c r="AI65" s="430"/>
      <c r="AJ65" s="429"/>
    </row>
    <row r="66" spans="1:36">
      <c r="A66" s="110" t="s">
        <v>37</v>
      </c>
      <c r="B66" s="117" t="s">
        <v>374</v>
      </c>
      <c r="C66" s="117" t="s">
        <v>375</v>
      </c>
      <c r="D66" s="117" t="s">
        <v>376</v>
      </c>
      <c r="E66" s="117" t="s">
        <v>377</v>
      </c>
      <c r="F66" s="117" t="s">
        <v>378</v>
      </c>
      <c r="G66" s="117" t="s">
        <v>379</v>
      </c>
      <c r="H66" s="117" t="s">
        <v>380</v>
      </c>
      <c r="I66" s="117" t="s">
        <v>381</v>
      </c>
      <c r="J66" s="117" t="s">
        <v>2</v>
      </c>
      <c r="K66" s="117" t="s">
        <v>3</v>
      </c>
      <c r="L66" s="117" t="s">
        <v>4</v>
      </c>
      <c r="M66" s="117" t="s">
        <v>5</v>
      </c>
      <c r="N66" s="117" t="s">
        <v>6</v>
      </c>
      <c r="O66" s="117" t="s">
        <v>7</v>
      </c>
      <c r="P66" s="117" t="s">
        <v>8</v>
      </c>
      <c r="Q66" s="117" t="s">
        <v>9</v>
      </c>
      <c r="R66" s="117" t="s">
        <v>344</v>
      </c>
      <c r="S66" s="117" t="s">
        <v>349</v>
      </c>
      <c r="T66" s="117" t="s">
        <v>356</v>
      </c>
      <c r="U66" s="117" t="s">
        <v>394</v>
      </c>
      <c r="V66" s="117" t="s">
        <v>397</v>
      </c>
      <c r="W66" s="117" t="s">
        <v>409</v>
      </c>
      <c r="X66" s="117" t="s">
        <v>414</v>
      </c>
      <c r="Y66" s="117" t="s">
        <v>420</v>
      </c>
      <c r="Z66" s="117" t="s">
        <v>423</v>
      </c>
      <c r="AA66" s="117" t="s">
        <v>426</v>
      </c>
      <c r="AB66" s="117" t="s">
        <v>509</v>
      </c>
      <c r="AC66" s="117" t="s">
        <v>625</v>
      </c>
      <c r="AD66" s="117" t="s">
        <v>629</v>
      </c>
      <c r="AE66" s="117" t="s">
        <v>641</v>
      </c>
      <c r="AF66" s="117" t="s">
        <v>702</v>
      </c>
      <c r="AG66" s="117" t="s">
        <v>716</v>
      </c>
      <c r="AH66" s="117" t="s">
        <v>722</v>
      </c>
    </row>
    <row r="67" spans="1:36" ht="15" customHeight="1">
      <c r="A67" s="110" t="s">
        <v>10</v>
      </c>
      <c r="B67" s="131" t="s">
        <v>11</v>
      </c>
      <c r="C67" s="131" t="s">
        <v>12</v>
      </c>
      <c r="D67" s="131" t="s">
        <v>13</v>
      </c>
      <c r="E67" s="131" t="s">
        <v>14</v>
      </c>
      <c r="F67" s="131" t="s">
        <v>11</v>
      </c>
      <c r="G67" s="131" t="s">
        <v>12</v>
      </c>
      <c r="H67" s="131" t="s">
        <v>13</v>
      </c>
      <c r="I67" s="131" t="s">
        <v>14</v>
      </c>
      <c r="J67" s="131" t="s">
        <v>11</v>
      </c>
      <c r="K67" s="131" t="s">
        <v>12</v>
      </c>
      <c r="L67" s="131" t="s">
        <v>13</v>
      </c>
      <c r="M67" s="131" t="s">
        <v>14</v>
      </c>
      <c r="N67" s="131" t="s">
        <v>11</v>
      </c>
      <c r="O67" s="131" t="s">
        <v>12</v>
      </c>
      <c r="P67" s="131" t="s">
        <v>13</v>
      </c>
      <c r="Q67" s="131" t="s">
        <v>14</v>
      </c>
      <c r="R67" s="131" t="s">
        <v>11</v>
      </c>
      <c r="S67" s="131" t="s">
        <v>12</v>
      </c>
      <c r="T67" s="131" t="s">
        <v>13</v>
      </c>
      <c r="U67" s="131" t="s">
        <v>14</v>
      </c>
      <c r="V67" s="131" t="s">
        <v>11</v>
      </c>
      <c r="W67" s="131" t="s">
        <v>12</v>
      </c>
      <c r="X67" s="131" t="s">
        <v>13</v>
      </c>
      <c r="Y67" s="131" t="s">
        <v>14</v>
      </c>
      <c r="Z67" s="131" t="s">
        <v>11</v>
      </c>
      <c r="AA67" s="131" t="s">
        <v>12</v>
      </c>
      <c r="AB67" s="131" t="s">
        <v>13</v>
      </c>
      <c r="AC67" s="131" t="s">
        <v>14</v>
      </c>
      <c r="AD67" s="131" t="s">
        <v>11</v>
      </c>
      <c r="AE67" s="131" t="s">
        <v>12</v>
      </c>
      <c r="AF67" s="131" t="s">
        <v>13</v>
      </c>
      <c r="AG67" s="131" t="s">
        <v>14</v>
      </c>
      <c r="AH67" s="131" t="s">
        <v>11</v>
      </c>
    </row>
    <row r="68" spans="1:36" s="34" customFormat="1">
      <c r="A68" s="132" t="s">
        <v>130</v>
      </c>
      <c r="B68" s="70">
        <v>11416.344000000001</v>
      </c>
      <c r="C68" s="70">
        <v>11618.147000000001</v>
      </c>
      <c r="D68" s="70">
        <v>11282.72</v>
      </c>
      <c r="E68" s="70">
        <v>11794.794000000002</v>
      </c>
      <c r="F68" s="70">
        <v>11580.775681700001</v>
      </c>
      <c r="G68" s="70">
        <v>11559.324681940001</v>
      </c>
      <c r="H68" s="70">
        <v>11500.56968194</v>
      </c>
      <c r="I68" s="70">
        <v>11496.353999999999</v>
      </c>
      <c r="J68" s="70">
        <v>11458.032999999999</v>
      </c>
      <c r="K68" s="70">
        <v>12370.915903000001</v>
      </c>
      <c r="L68" s="70">
        <v>12495.366678999999</v>
      </c>
      <c r="M68" s="70">
        <v>13098.820646000002</v>
      </c>
      <c r="N68" s="70">
        <v>13025.170180000001</v>
      </c>
      <c r="O68" s="70">
        <v>13326.503686</v>
      </c>
      <c r="P68" s="70">
        <v>12209.36652942</v>
      </c>
      <c r="Q68" s="70">
        <v>13511.855624</v>
      </c>
      <c r="R68" s="33">
        <v>13193.785724000001</v>
      </c>
      <c r="S68" s="33">
        <v>13495.145068</v>
      </c>
      <c r="T68" s="33">
        <v>13973.948726000001</v>
      </c>
      <c r="U68" s="33">
        <v>15020.68491804</v>
      </c>
      <c r="V68" s="33">
        <v>13439.43865428</v>
      </c>
      <c r="W68" s="33">
        <v>13722.254863439997</v>
      </c>
      <c r="X68" s="33">
        <v>14273.51708519</v>
      </c>
      <c r="Y68" s="33">
        <v>16079.899438150003</v>
      </c>
      <c r="Z68" s="334">
        <v>15578.030107539998</v>
      </c>
      <c r="AA68" s="334">
        <v>16634.906880760005</v>
      </c>
      <c r="AB68" s="334">
        <v>18376.335673780002</v>
      </c>
      <c r="AC68" s="334">
        <v>20746.120951659996</v>
      </c>
      <c r="AD68" s="334">
        <v>22653.179099579997</v>
      </c>
      <c r="AE68" s="334">
        <v>23507.43197418001</v>
      </c>
      <c r="AF68" s="334">
        <v>23903.498940920032</v>
      </c>
      <c r="AG68" s="334">
        <v>24252.101901120008</v>
      </c>
      <c r="AH68" s="334">
        <v>25563.956277840007</v>
      </c>
      <c r="AI68" s="390"/>
    </row>
    <row r="69" spans="1:36" s="34" customFormat="1">
      <c r="A69" s="134" t="s">
        <v>39</v>
      </c>
      <c r="B69" s="54">
        <v>35.377000000000002</v>
      </c>
      <c r="C69" s="54">
        <v>94.116</v>
      </c>
      <c r="D69" s="54">
        <v>91.902000000000001</v>
      </c>
      <c r="E69" s="54">
        <v>119.098</v>
      </c>
      <c r="F69" s="54">
        <v>138.71299999999999</v>
      </c>
      <c r="G69" s="54">
        <v>168.93</v>
      </c>
      <c r="H69" s="54">
        <v>354.50299999999999</v>
      </c>
      <c r="I69" s="54">
        <v>328.99200000000002</v>
      </c>
      <c r="J69" s="54">
        <v>566.60599999999999</v>
      </c>
      <c r="K69" s="54">
        <v>327.59100000000001</v>
      </c>
      <c r="L69" s="54">
        <v>198.98699999999999</v>
      </c>
      <c r="M69" s="54">
        <v>173.47</v>
      </c>
      <c r="N69" s="54">
        <v>232.94300000000001</v>
      </c>
      <c r="O69" s="54">
        <v>133.18199999999999</v>
      </c>
      <c r="P69" s="54">
        <v>220.78800000000001</v>
      </c>
      <c r="Q69" s="54">
        <v>885.88</v>
      </c>
      <c r="R69" s="79">
        <v>1384.9570000000001</v>
      </c>
      <c r="S69" s="79">
        <v>974.96199999999999</v>
      </c>
      <c r="T69" s="79">
        <v>1103.3320000000001</v>
      </c>
      <c r="U69" s="79">
        <v>757.14</v>
      </c>
      <c r="V69" s="79">
        <v>517.78899999999999</v>
      </c>
      <c r="W69" s="79">
        <v>397.154</v>
      </c>
      <c r="X69" s="79">
        <v>206.143</v>
      </c>
      <c r="Y69" s="79">
        <v>1221.8900000000001</v>
      </c>
      <c r="Z69" s="335">
        <v>1420.336</v>
      </c>
      <c r="AA69" s="335">
        <v>691.69500000000005</v>
      </c>
      <c r="AB69" s="79">
        <v>1956.0060000000001</v>
      </c>
      <c r="AC69" s="79">
        <v>863.28784210000003</v>
      </c>
      <c r="AD69" s="79">
        <v>2316.5909999999999</v>
      </c>
      <c r="AE69" s="79">
        <v>1540.829</v>
      </c>
      <c r="AF69" s="79">
        <v>1578.192</v>
      </c>
      <c r="AG69" s="79">
        <v>1036.1510000000001</v>
      </c>
      <c r="AH69" s="79">
        <v>1490.528</v>
      </c>
    </row>
    <row r="70" spans="1:36" s="34" customFormat="1">
      <c r="A70" s="134" t="s">
        <v>131</v>
      </c>
      <c r="B70" s="54" t="s">
        <v>390</v>
      </c>
      <c r="C70" s="54" t="s">
        <v>390</v>
      </c>
      <c r="D70" s="54" t="s">
        <v>390</v>
      </c>
      <c r="E70" s="54" t="s">
        <v>390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335">
        <v>0</v>
      </c>
      <c r="AA70" s="335">
        <v>0</v>
      </c>
      <c r="AB70" s="79">
        <v>0</v>
      </c>
      <c r="AC70" s="79">
        <v>0</v>
      </c>
      <c r="AD70" s="79"/>
      <c r="AE70" s="79"/>
      <c r="AF70" s="79"/>
      <c r="AG70" s="79"/>
      <c r="AH70" s="79"/>
    </row>
    <row r="71" spans="1:36" s="34" customFormat="1">
      <c r="A71" s="134" t="s">
        <v>42</v>
      </c>
      <c r="B71" s="54">
        <v>1080.4739999999999</v>
      </c>
      <c r="C71" s="54">
        <v>1091.317</v>
      </c>
      <c r="D71" s="54">
        <v>1162.566</v>
      </c>
      <c r="E71" s="54">
        <v>1365.7570000000001</v>
      </c>
      <c r="F71" s="54">
        <v>1290.683</v>
      </c>
      <c r="G71" s="54">
        <v>1245.1790000000001</v>
      </c>
      <c r="H71" s="54">
        <v>1140.0119999999999</v>
      </c>
      <c r="I71" s="54">
        <v>1435.095</v>
      </c>
      <c r="J71" s="54">
        <v>1190.8320000000001</v>
      </c>
      <c r="K71" s="54">
        <v>1347.1949999999999</v>
      </c>
      <c r="L71" s="54">
        <v>1449.5060000000001</v>
      </c>
      <c r="M71" s="54">
        <v>1665.2199999999998</v>
      </c>
      <c r="N71" s="54">
        <v>1273.5360000000001</v>
      </c>
      <c r="O71" s="54">
        <v>1464.8330000000001</v>
      </c>
      <c r="P71" s="54">
        <v>1486.4319999999998</v>
      </c>
      <c r="Q71" s="54">
        <v>1773.7710000000002</v>
      </c>
      <c r="R71" s="79">
        <v>1300.9859999999999</v>
      </c>
      <c r="S71" s="79">
        <v>1433.664</v>
      </c>
      <c r="T71" s="79">
        <v>1653.502</v>
      </c>
      <c r="U71" s="79">
        <v>2151.2529999999997</v>
      </c>
      <c r="V71" s="79">
        <v>1530.6130000000001</v>
      </c>
      <c r="W71" s="79">
        <v>1509.799</v>
      </c>
      <c r="X71" s="79">
        <v>1849.4049999999997</v>
      </c>
      <c r="Y71" s="79">
        <v>2248.7689999999998</v>
      </c>
      <c r="Z71" s="335">
        <v>2154.402</v>
      </c>
      <c r="AA71" s="335">
        <v>2053.2560000000003</v>
      </c>
      <c r="AB71" s="79">
        <v>2251.1639999999998</v>
      </c>
      <c r="AC71" s="79">
        <v>2180.0787706699998</v>
      </c>
      <c r="AD71" s="79">
        <v>2048.34</v>
      </c>
      <c r="AE71" s="79">
        <v>2050.4570000000003</v>
      </c>
      <c r="AF71" s="79">
        <v>1874.7129999999997</v>
      </c>
      <c r="AG71" s="79">
        <v>2056.71</v>
      </c>
      <c r="AH71" s="79">
        <v>1443.595</v>
      </c>
    </row>
    <row r="72" spans="1:36" s="34" customFormat="1">
      <c r="A72" s="134" t="s">
        <v>44</v>
      </c>
      <c r="B72" s="54">
        <v>730.49199999999996</v>
      </c>
      <c r="C72" s="54">
        <v>766.34400000000005</v>
      </c>
      <c r="D72" s="54">
        <v>803.48400000000004</v>
      </c>
      <c r="E72" s="54">
        <v>829.70600000000002</v>
      </c>
      <c r="F72" s="54">
        <v>906.86999976000004</v>
      </c>
      <c r="G72" s="54">
        <v>852.71100000000001</v>
      </c>
      <c r="H72" s="54">
        <v>1302.8340000000001</v>
      </c>
      <c r="I72" s="54">
        <v>1057.049</v>
      </c>
      <c r="J72" s="54">
        <v>941.98199999999997</v>
      </c>
      <c r="K72" s="54">
        <v>1113.864</v>
      </c>
      <c r="L72" s="54">
        <v>1069.5619999999999</v>
      </c>
      <c r="M72" s="54">
        <v>1128.771</v>
      </c>
      <c r="N72" s="54">
        <v>1079.085</v>
      </c>
      <c r="O72" s="54">
        <v>1451.604</v>
      </c>
      <c r="P72" s="54">
        <v>1359.8230000000001</v>
      </c>
      <c r="Q72" s="54">
        <v>1287.9459999999999</v>
      </c>
      <c r="R72" s="79">
        <v>1184.2639999999999</v>
      </c>
      <c r="S72" s="79">
        <v>1489.635</v>
      </c>
      <c r="T72" s="79">
        <v>1540.8219999999999</v>
      </c>
      <c r="U72" s="79">
        <v>2108.82549505</v>
      </c>
      <c r="V72" s="79">
        <v>1695.3133680599999</v>
      </c>
      <c r="W72" s="79">
        <v>2005.64044842</v>
      </c>
      <c r="X72" s="79">
        <v>1984.8797722199999</v>
      </c>
      <c r="Y72" s="79">
        <v>2416.8331937899998</v>
      </c>
      <c r="Z72" s="335">
        <v>1882.3528678599998</v>
      </c>
      <c r="AA72" s="335">
        <v>2427.5756678600001</v>
      </c>
      <c r="AB72" s="79">
        <v>2175.6815302</v>
      </c>
      <c r="AC72" s="79">
        <v>2078.0031989900008</v>
      </c>
      <c r="AD72" s="79">
        <v>2168.1880000000001</v>
      </c>
      <c r="AE72" s="79">
        <v>2329.7057216800004</v>
      </c>
      <c r="AF72" s="79">
        <v>2630.7333788000005</v>
      </c>
      <c r="AG72" s="79">
        <v>3007.8929999999996</v>
      </c>
      <c r="AH72" s="79">
        <v>2356.3470000000007</v>
      </c>
    </row>
    <row r="73" spans="1:36" s="34" customFormat="1">
      <c r="A73" s="134" t="s">
        <v>510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79"/>
      <c r="S73" s="79"/>
      <c r="T73" s="79"/>
      <c r="U73" s="79"/>
      <c r="V73" s="79"/>
      <c r="W73" s="79"/>
      <c r="X73" s="79"/>
      <c r="Y73" s="79"/>
      <c r="Z73" s="335"/>
      <c r="AA73" s="335"/>
      <c r="AB73" s="79">
        <v>459.61900000000003</v>
      </c>
      <c r="AC73" s="79">
        <v>472.37599999999998</v>
      </c>
      <c r="AD73" s="79">
        <v>485.89400000000001</v>
      </c>
      <c r="AE73" s="79">
        <v>498.29</v>
      </c>
      <c r="AF73" s="79">
        <v>518.93399999999997</v>
      </c>
      <c r="AG73" s="79">
        <v>520.19799999999998</v>
      </c>
      <c r="AH73" s="79">
        <v>525.18799999999999</v>
      </c>
    </row>
    <row r="74" spans="1:36" s="34" customFormat="1">
      <c r="A74" s="134" t="s">
        <v>132</v>
      </c>
      <c r="B74" s="54">
        <v>1565.08</v>
      </c>
      <c r="C74" s="54">
        <v>1626.0650000000001</v>
      </c>
      <c r="D74" s="54">
        <v>1231.9770000000001</v>
      </c>
      <c r="E74" s="54">
        <v>1541.4680000000001</v>
      </c>
      <c r="F74" s="54">
        <v>1297.4720000000002</v>
      </c>
      <c r="G74" s="54">
        <v>1445.431</v>
      </c>
      <c r="H74" s="54">
        <v>857.2829999999999</v>
      </c>
      <c r="I74" s="54">
        <v>484.47499999999991</v>
      </c>
      <c r="J74" s="54">
        <v>557.55200000000013</v>
      </c>
      <c r="K74" s="54">
        <v>570.88400000000001</v>
      </c>
      <c r="L74" s="54">
        <v>475.35399999999981</v>
      </c>
      <c r="M74" s="54">
        <v>521.63005700000031</v>
      </c>
      <c r="N74" s="54">
        <v>722.41899999999987</v>
      </c>
      <c r="O74" s="54">
        <v>634.88999999999987</v>
      </c>
      <c r="P74" s="54">
        <v>822.85000000000036</v>
      </c>
      <c r="Q74" s="54">
        <v>1068.8479999999995</v>
      </c>
      <c r="R74" s="79">
        <v>1338.9799999999993</v>
      </c>
      <c r="S74" s="79">
        <v>1534.4539999999997</v>
      </c>
      <c r="T74" s="79">
        <v>1395.7970000000005</v>
      </c>
      <c r="U74" s="79">
        <v>1634.4779999900002</v>
      </c>
      <c r="V74" s="79">
        <v>1314.4457338899997</v>
      </c>
      <c r="W74" s="79">
        <v>1413.1039527299999</v>
      </c>
      <c r="X74" s="79">
        <v>1627.3839929999995</v>
      </c>
      <c r="Y74" s="79">
        <v>1465.7430000100003</v>
      </c>
      <c r="Z74" s="335">
        <v>1779.8109999799999</v>
      </c>
      <c r="AA74" s="335">
        <v>2403.9109999800003</v>
      </c>
      <c r="AB74" s="79">
        <v>2312.5460000000012</v>
      </c>
      <c r="AC74" s="79">
        <v>2610.6775682399993</v>
      </c>
      <c r="AD74" s="79">
        <v>2194.4031887199981</v>
      </c>
      <c r="AE74" s="79">
        <v>4012.4283334200004</v>
      </c>
      <c r="AF74" s="79">
        <v>3930.8296425599983</v>
      </c>
      <c r="AG74" s="79">
        <v>3610.9766260200004</v>
      </c>
      <c r="AH74" s="79">
        <v>3190.4221971599982</v>
      </c>
      <c r="AI74" s="396"/>
      <c r="AJ74" s="397"/>
    </row>
    <row r="75" spans="1:36" s="34" customFormat="1">
      <c r="A75" s="134" t="s">
        <v>56</v>
      </c>
      <c r="B75" s="54" t="s">
        <v>390</v>
      </c>
      <c r="C75" s="54" t="s">
        <v>390</v>
      </c>
      <c r="D75" s="54" t="s">
        <v>390</v>
      </c>
      <c r="E75" s="54" t="s">
        <v>390</v>
      </c>
      <c r="F75" s="54">
        <v>0</v>
      </c>
      <c r="G75" s="54">
        <v>0</v>
      </c>
      <c r="H75" s="54">
        <v>0</v>
      </c>
      <c r="I75" s="54">
        <v>254.82599999999999</v>
      </c>
      <c r="J75" s="54">
        <v>255.71100000000001</v>
      </c>
      <c r="K75" s="54">
        <v>257.78899999999999</v>
      </c>
      <c r="L75" s="54">
        <v>256.54599999999999</v>
      </c>
      <c r="M75" s="54">
        <v>256.72899999999998</v>
      </c>
      <c r="N75" s="54">
        <v>258.97699999999998</v>
      </c>
      <c r="O75" s="54">
        <v>262.041</v>
      </c>
      <c r="P75" s="54">
        <v>262.30399999999997</v>
      </c>
      <c r="Q75" s="54">
        <v>248.45599999999999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335">
        <v>0</v>
      </c>
      <c r="AA75" s="335">
        <v>341.01</v>
      </c>
      <c r="AB75" s="79">
        <v>341.01</v>
      </c>
      <c r="AC75" s="79">
        <v>3509.5796305399999</v>
      </c>
      <c r="AD75" s="79">
        <v>3202.8649999999998</v>
      </c>
      <c r="AE75" s="79">
        <v>3186.989</v>
      </c>
      <c r="AF75" s="79">
        <v>2561.6750000000002</v>
      </c>
      <c r="AG75" s="79">
        <v>2612.8519999999999</v>
      </c>
      <c r="AH75" s="79">
        <v>4103.7690000000002</v>
      </c>
      <c r="AI75" s="390"/>
    </row>
    <row r="76" spans="1:36" s="34" customFormat="1">
      <c r="A76" s="134" t="s">
        <v>232</v>
      </c>
      <c r="B76" s="54" t="s">
        <v>390</v>
      </c>
      <c r="C76" s="54" t="s">
        <v>390</v>
      </c>
      <c r="D76" s="54" t="s">
        <v>390</v>
      </c>
      <c r="E76" s="54" t="s">
        <v>390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335">
        <v>0</v>
      </c>
      <c r="AA76" s="335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</row>
    <row r="77" spans="1:36" s="34" customFormat="1">
      <c r="A77" s="134" t="s">
        <v>133</v>
      </c>
      <c r="B77" s="54" t="s">
        <v>390</v>
      </c>
      <c r="C77" s="54" t="s">
        <v>390</v>
      </c>
      <c r="D77" s="54" t="s">
        <v>390</v>
      </c>
      <c r="E77" s="54" t="s">
        <v>390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335">
        <v>0</v>
      </c>
      <c r="AA77" s="335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</v>
      </c>
    </row>
    <row r="78" spans="1:36" s="34" customFormat="1">
      <c r="A78" s="134" t="s">
        <v>59</v>
      </c>
      <c r="B78" s="54">
        <v>2779.6410000000001</v>
      </c>
      <c r="C78" s="54">
        <v>2760.8409999999999</v>
      </c>
      <c r="D78" s="54">
        <v>2624.2649999999999</v>
      </c>
      <c r="E78" s="54">
        <v>2635.6179999999999</v>
      </c>
      <c r="F78" s="54">
        <v>2634.1260000000002</v>
      </c>
      <c r="G78" s="54">
        <v>2584.1239999999998</v>
      </c>
      <c r="H78" s="54">
        <v>2519.489</v>
      </c>
      <c r="I78" s="54">
        <v>2494.4859999999999</v>
      </c>
      <c r="J78" s="54">
        <v>2503.252</v>
      </c>
      <c r="K78" s="54">
        <v>2466.7501609999999</v>
      </c>
      <c r="L78" s="54">
        <v>2462.3405600000001</v>
      </c>
      <c r="M78" s="54">
        <v>2464.3156909999998</v>
      </c>
      <c r="N78" s="54">
        <v>2460.249319</v>
      </c>
      <c r="O78" s="54">
        <v>2432.6341609999999</v>
      </c>
      <c r="P78" s="54">
        <v>2411.8184339999998</v>
      </c>
      <c r="Q78" s="54">
        <v>2409.5545320000001</v>
      </c>
      <c r="R78" s="79">
        <v>2411.3460129999999</v>
      </c>
      <c r="S78" s="79">
        <v>2359.8329869999998</v>
      </c>
      <c r="T78" s="79">
        <v>2367.912546</v>
      </c>
      <c r="U78" s="79">
        <v>2379.4377169999998</v>
      </c>
      <c r="V78" s="79">
        <v>2374.3144969999998</v>
      </c>
      <c r="W78" s="79">
        <v>2345.2943220000002</v>
      </c>
      <c r="X78" s="79">
        <v>2337.0356190000002</v>
      </c>
      <c r="Y78" s="79">
        <v>2329.8582929999998</v>
      </c>
      <c r="Z78" s="335">
        <v>2318.2076073600001</v>
      </c>
      <c r="AA78" s="335">
        <v>2280.6708879400003</v>
      </c>
      <c r="AB78" s="79">
        <v>2269.3222020799999</v>
      </c>
      <c r="AC78" s="79">
        <v>2292.3551147499998</v>
      </c>
      <c r="AD78" s="79">
        <v>2610.3714007200006</v>
      </c>
      <c r="AE78" s="79">
        <v>2602.5734067999992</v>
      </c>
      <c r="AF78" s="79">
        <v>2601.2159204800005</v>
      </c>
      <c r="AG78" s="79">
        <v>2595.8779322400014</v>
      </c>
      <c r="AH78" s="79">
        <v>2544.6064677600043</v>
      </c>
    </row>
    <row r="79" spans="1:36" s="34" customFormat="1">
      <c r="A79" s="134" t="s">
        <v>60</v>
      </c>
      <c r="B79" s="54">
        <v>3928.9</v>
      </c>
      <c r="C79" s="54">
        <v>3983.683</v>
      </c>
      <c r="D79" s="54">
        <v>4072.7570000000001</v>
      </c>
      <c r="E79" s="54">
        <v>4039.9690000000001</v>
      </c>
      <c r="F79" s="54">
        <v>4043.5706819400002</v>
      </c>
      <c r="G79" s="54">
        <v>4015.7316819400003</v>
      </c>
      <c r="H79" s="54">
        <v>4028.6556819400002</v>
      </c>
      <c r="I79" s="54">
        <v>4038.3139999999999</v>
      </c>
      <c r="J79" s="54">
        <v>4092.1529999999998</v>
      </c>
      <c r="K79" s="54">
        <v>4207.2717419999999</v>
      </c>
      <c r="L79" s="54">
        <v>4248.628119</v>
      </c>
      <c r="M79" s="54">
        <v>4267.5135399999999</v>
      </c>
      <c r="N79" s="54">
        <v>4314.1794689999997</v>
      </c>
      <c r="O79" s="54">
        <v>4285.945393</v>
      </c>
      <c r="P79" s="54">
        <v>4344.1458389999998</v>
      </c>
      <c r="Q79" s="54">
        <v>4414.3520920000001</v>
      </c>
      <c r="R79" s="79">
        <v>4411.2617110000001</v>
      </c>
      <c r="S79" s="79">
        <v>4500.044081</v>
      </c>
      <c r="T79" s="79">
        <v>4522.8871799999997</v>
      </c>
      <c r="U79" s="79">
        <v>4532.2819669999999</v>
      </c>
      <c r="V79" s="79">
        <v>4562.1686499999996</v>
      </c>
      <c r="W79" s="79">
        <v>4607.5677669999995</v>
      </c>
      <c r="X79" s="79">
        <v>4619.6182950000002</v>
      </c>
      <c r="Y79" s="79">
        <v>4600.7765319999999</v>
      </c>
      <c r="Z79" s="335">
        <v>2684.0236425399999</v>
      </c>
      <c r="AA79" s="335">
        <v>2073.7042397199998</v>
      </c>
      <c r="AB79" s="79">
        <v>2067.7997505399999</v>
      </c>
      <c r="AC79" s="79">
        <v>2061.1883234200004</v>
      </c>
      <c r="AD79" s="79">
        <v>2543.9203559200005</v>
      </c>
      <c r="AE79" s="79">
        <v>2514.5723559200001</v>
      </c>
      <c r="AF79" s="79">
        <v>2551.5643559199998</v>
      </c>
      <c r="AG79" s="79">
        <v>2548.9273559000003</v>
      </c>
      <c r="AH79" s="79">
        <v>2547.53635592</v>
      </c>
    </row>
    <row r="80" spans="1:36" s="34" customFormat="1">
      <c r="A80" s="134" t="s">
        <v>511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79"/>
      <c r="S80" s="79"/>
      <c r="T80" s="79"/>
      <c r="U80" s="79"/>
      <c r="V80" s="79"/>
      <c r="W80" s="79"/>
      <c r="X80" s="79"/>
      <c r="Y80" s="79"/>
      <c r="Z80" s="335"/>
      <c r="AA80" s="335"/>
      <c r="AB80" s="79">
        <v>2146.3339999999998</v>
      </c>
      <c r="AC80" s="79">
        <v>2141.442</v>
      </c>
      <c r="AD80" s="79">
        <v>2220.17</v>
      </c>
      <c r="AE80" s="79">
        <v>2243.777</v>
      </c>
      <c r="AF80" s="79">
        <v>2244.8890000000001</v>
      </c>
      <c r="AG80" s="79">
        <v>2255.163</v>
      </c>
      <c r="AH80" s="79">
        <v>2247.7930000000001</v>
      </c>
    </row>
    <row r="81" spans="1:35" s="34" customFormat="1">
      <c r="A81" s="134" t="s">
        <v>134</v>
      </c>
      <c r="B81" s="54">
        <v>1296.3800000000001</v>
      </c>
      <c r="C81" s="54">
        <v>1295.7809999999999</v>
      </c>
      <c r="D81" s="54">
        <v>1295.769</v>
      </c>
      <c r="E81" s="54">
        <v>1263.1780000000001</v>
      </c>
      <c r="F81" s="54">
        <v>1269.3410000000003</v>
      </c>
      <c r="G81" s="54">
        <v>1247.2180000000008</v>
      </c>
      <c r="H81" s="54">
        <v>1297.7929999999997</v>
      </c>
      <c r="I81" s="54">
        <v>1403.1170000000002</v>
      </c>
      <c r="J81" s="54">
        <v>1349.9449999999997</v>
      </c>
      <c r="K81" s="54">
        <v>2079.5709999999999</v>
      </c>
      <c r="L81" s="54">
        <v>2334.4429999999993</v>
      </c>
      <c r="M81" s="54">
        <v>2621.1713580000014</v>
      </c>
      <c r="N81" s="54">
        <v>2683.7813920000008</v>
      </c>
      <c r="O81" s="54">
        <v>2661.3741319999999</v>
      </c>
      <c r="P81" s="54">
        <v>1301.2052564200003</v>
      </c>
      <c r="Q81" s="54">
        <v>1423.0479999999998</v>
      </c>
      <c r="R81" s="79">
        <v>1161.9910000000009</v>
      </c>
      <c r="S81" s="79">
        <v>1202.5529999999999</v>
      </c>
      <c r="T81" s="79">
        <v>1389.6959999999999</v>
      </c>
      <c r="U81" s="79">
        <v>1457.268739000001</v>
      </c>
      <c r="V81" s="79">
        <v>1444.7944053300016</v>
      </c>
      <c r="W81" s="79">
        <v>1443.6953732899965</v>
      </c>
      <c r="X81" s="79">
        <v>1649.0514059699999</v>
      </c>
      <c r="Y81" s="79">
        <v>1796.0294193500031</v>
      </c>
      <c r="Z81" s="335">
        <v>3338.8969897999996</v>
      </c>
      <c r="AA81" s="335">
        <v>4363.0840852600013</v>
      </c>
      <c r="AB81" s="79">
        <v>2396.8531909600024</v>
      </c>
      <c r="AC81" s="79">
        <v>2537.1325029499958</v>
      </c>
      <c r="AD81" s="79">
        <v>2862.4361542199986</v>
      </c>
      <c r="AE81" s="79">
        <v>2527.8101563600089</v>
      </c>
      <c r="AF81" s="79">
        <v>3410.7526431600349</v>
      </c>
      <c r="AG81" s="79">
        <v>4007.3529869600097</v>
      </c>
      <c r="AH81" s="79">
        <v>5114.1712570000018</v>
      </c>
    </row>
    <row r="82" spans="1:35" s="34" customFormat="1">
      <c r="A82" s="21" t="s">
        <v>233</v>
      </c>
      <c r="B82" s="70">
        <v>11416.344000000001</v>
      </c>
      <c r="C82" s="70">
        <v>11618.147000000001</v>
      </c>
      <c r="D82" s="70">
        <v>11282.72</v>
      </c>
      <c r="E82" s="70">
        <v>11794.794000000002</v>
      </c>
      <c r="F82" s="70">
        <v>11580.775681700001</v>
      </c>
      <c r="G82" s="70">
        <v>11559.324681940001</v>
      </c>
      <c r="H82" s="70">
        <v>11500.56968194</v>
      </c>
      <c r="I82" s="70">
        <v>11496.353999999999</v>
      </c>
      <c r="J82" s="70">
        <v>11458.032999999999</v>
      </c>
      <c r="K82" s="70">
        <v>12370.915903000001</v>
      </c>
      <c r="L82" s="70">
        <v>12495.366678999999</v>
      </c>
      <c r="M82" s="70">
        <v>13098.820646000002</v>
      </c>
      <c r="N82" s="70">
        <v>13025.170180000001</v>
      </c>
      <c r="O82" s="70">
        <v>13326.503686</v>
      </c>
      <c r="P82" s="70">
        <v>12209.36652942</v>
      </c>
      <c r="Q82" s="70">
        <v>13511.855624</v>
      </c>
      <c r="R82" s="33">
        <v>13193.785724000001</v>
      </c>
      <c r="S82" s="33">
        <v>13495.145068</v>
      </c>
      <c r="T82" s="33">
        <v>13973.948726000001</v>
      </c>
      <c r="U82" s="33">
        <v>15020.68491804</v>
      </c>
      <c r="V82" s="33">
        <v>13439.43865428</v>
      </c>
      <c r="W82" s="33">
        <v>13722.254863439997</v>
      </c>
      <c r="X82" s="33">
        <v>14273.51708519</v>
      </c>
      <c r="Y82" s="33">
        <v>16079.899438150003</v>
      </c>
      <c r="Z82" s="334">
        <v>15578.030107539998</v>
      </c>
      <c r="AA82" s="334">
        <v>16634.906880760005</v>
      </c>
      <c r="AB82" s="334">
        <v>18376.335673780002</v>
      </c>
      <c r="AC82" s="334">
        <v>20746.120951659996</v>
      </c>
      <c r="AD82" s="334">
        <v>22653.179099579997</v>
      </c>
      <c r="AE82" s="334">
        <v>23507.43197418001</v>
      </c>
      <c r="AF82" s="334">
        <v>23903.498940920032</v>
      </c>
      <c r="AG82" s="334">
        <v>24252.101901120008</v>
      </c>
      <c r="AH82" s="334">
        <v>25563.956277840007</v>
      </c>
      <c r="AI82" s="390"/>
    </row>
    <row r="83" spans="1:35" s="34" customFormat="1">
      <c r="A83" s="21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33"/>
      <c r="S83" s="33"/>
      <c r="T83" s="33"/>
      <c r="U83" s="33"/>
      <c r="V83" s="33"/>
      <c r="W83" s="33"/>
      <c r="X83" s="33"/>
      <c r="Y83" s="33"/>
      <c r="Z83" s="334"/>
      <c r="AA83" s="334"/>
      <c r="AB83" s="334"/>
      <c r="AC83" s="334"/>
      <c r="AD83" s="334"/>
      <c r="AE83" s="334"/>
      <c r="AF83" s="334"/>
      <c r="AG83" s="334"/>
      <c r="AH83" s="334"/>
      <c r="AI83" s="390"/>
    </row>
    <row r="84" spans="1:35" s="34" customFormat="1">
      <c r="A84" s="132" t="s">
        <v>135</v>
      </c>
      <c r="B84" s="70">
        <v>-5069.2919999999995</v>
      </c>
      <c r="C84" s="70">
        <v>-5126.7370000000001</v>
      </c>
      <c r="D84" s="70">
        <v>-4865.0360000000001</v>
      </c>
      <c r="E84" s="70">
        <v>-5058.5429999999997</v>
      </c>
      <c r="F84" s="70">
        <v>-4909.5838557300003</v>
      </c>
      <c r="G84" s="70">
        <v>-4729.4835999999996</v>
      </c>
      <c r="H84" s="70">
        <v>-4899.4695599999995</v>
      </c>
      <c r="I84" s="70">
        <v>-4714.7029999999995</v>
      </c>
      <c r="J84" s="70">
        <v>-4854.2342289999997</v>
      </c>
      <c r="K84" s="70">
        <v>-5542.9684739999993</v>
      </c>
      <c r="L84" s="70">
        <v>-5717.4950509999999</v>
      </c>
      <c r="M84" s="70">
        <v>-6503.0424509999993</v>
      </c>
      <c r="N84" s="70">
        <v>-6268.5571400000008</v>
      </c>
      <c r="O84" s="70">
        <v>-6588.7636459999994</v>
      </c>
      <c r="P84" s="70">
        <v>-7042.1124890000001</v>
      </c>
      <c r="Q84" s="70">
        <v>-8413.2051739999988</v>
      </c>
      <c r="R84" s="33">
        <v>-8333.4350696399979</v>
      </c>
      <c r="S84" s="33">
        <v>-8450.283496</v>
      </c>
      <c r="T84" s="33">
        <v>-8793.396154</v>
      </c>
      <c r="U84" s="33">
        <v>-9891.912112</v>
      </c>
      <c r="V84" s="33">
        <v>-8408.9299317999994</v>
      </c>
      <c r="W84" s="33">
        <v>-8602.143974999999</v>
      </c>
      <c r="X84" s="33">
        <v>-8965.0109929999999</v>
      </c>
      <c r="Y84" s="33">
        <v>-10958.29209666</v>
      </c>
      <c r="Z84" s="33">
        <v>-10589.807718</v>
      </c>
      <c r="AA84" s="33">
        <v>-11671.1242329</v>
      </c>
      <c r="AB84" s="33">
        <v>-13368.848894119998</v>
      </c>
      <c r="AC84" s="33">
        <v>-15922.801983329999</v>
      </c>
      <c r="AD84" s="33">
        <v>-17734.846999899997</v>
      </c>
      <c r="AE84" s="33">
        <v>-18750.394858899999</v>
      </c>
      <c r="AF84" s="33">
        <v>-18898.222686740028</v>
      </c>
      <c r="AG84" s="33">
        <v>-19173.671206940002</v>
      </c>
      <c r="AH84" s="33">
        <v>-19627.662355559998</v>
      </c>
      <c r="AI84" s="442"/>
    </row>
    <row r="85" spans="1:35" s="34" customFormat="1">
      <c r="A85" s="134" t="s">
        <v>136</v>
      </c>
      <c r="B85" s="54">
        <v>-735.50699999999995</v>
      </c>
      <c r="C85" s="54">
        <v>-728.62900000000002</v>
      </c>
      <c r="D85" s="54">
        <v>-753.11699999999996</v>
      </c>
      <c r="E85" s="54">
        <v>-836.649</v>
      </c>
      <c r="F85" s="54">
        <v>-732.46899999999994</v>
      </c>
      <c r="G85" s="54">
        <v>-800.14800000000002</v>
      </c>
      <c r="H85" s="54">
        <v>-787.52699999999993</v>
      </c>
      <c r="I85" s="54">
        <v>-862.52099999999996</v>
      </c>
      <c r="J85" s="54">
        <v>-815.20866899999999</v>
      </c>
      <c r="K85" s="54">
        <v>-781.5529140000001</v>
      </c>
      <c r="L85" s="54">
        <v>-868.18249100000003</v>
      </c>
      <c r="M85" s="54">
        <v>-1557.7818910000001</v>
      </c>
      <c r="N85" s="54">
        <v>-1492.9495799999995</v>
      </c>
      <c r="O85" s="54">
        <v>-1459.528086</v>
      </c>
      <c r="P85" s="54">
        <v>-1932.5478910000002</v>
      </c>
      <c r="Q85" s="54">
        <v>-3226.4470274799996</v>
      </c>
      <c r="R85" s="79">
        <v>-2986.9</v>
      </c>
      <c r="S85" s="79">
        <v>-2648.2573352000004</v>
      </c>
      <c r="T85" s="79">
        <v>-1045.929594</v>
      </c>
      <c r="U85" s="79">
        <v>-1043.9945520000003</v>
      </c>
      <c r="V85" s="79">
        <v>-1007.1443700000001</v>
      </c>
      <c r="W85" s="79">
        <v>-1058.413415</v>
      </c>
      <c r="X85" s="79">
        <v>-1012.6864330000001</v>
      </c>
      <c r="Y85" s="79">
        <v>-2741.3118979999995</v>
      </c>
      <c r="Z85" s="79">
        <v>-2737.6716690000003</v>
      </c>
      <c r="AA85" s="79">
        <v>-3024.5094039999999</v>
      </c>
      <c r="AB85" s="79">
        <v>-4585.0686350000005</v>
      </c>
      <c r="AC85" s="79">
        <v>-4665.1270536599995</v>
      </c>
      <c r="AD85" s="79">
        <v>-4698.1105909999997</v>
      </c>
      <c r="AE85" s="79">
        <v>-5848.1060029999999</v>
      </c>
      <c r="AF85" s="79">
        <v>-5914.5692740000004</v>
      </c>
      <c r="AG85" s="79">
        <v>-5745.7350160000005</v>
      </c>
      <c r="AH85" s="79">
        <v>-7149.707735</v>
      </c>
    </row>
    <row r="86" spans="1:35" s="34" customFormat="1">
      <c r="A86" s="134" t="s">
        <v>64</v>
      </c>
      <c r="B86" s="54">
        <v>-500.88900000000001</v>
      </c>
      <c r="C86" s="54">
        <v>-599.44500000000005</v>
      </c>
      <c r="D86" s="54">
        <v>-661.13300000000004</v>
      </c>
      <c r="E86" s="54">
        <v>-769.76099999999997</v>
      </c>
      <c r="F86" s="54">
        <v>-684.54644499999995</v>
      </c>
      <c r="G86" s="54">
        <v>-576.23099999999999</v>
      </c>
      <c r="H86" s="54">
        <v>-529.70799999999997</v>
      </c>
      <c r="I86" s="54">
        <v>-551.17600000000004</v>
      </c>
      <c r="J86" s="54">
        <v>-777.95</v>
      </c>
      <c r="K86" s="54">
        <v>-424.17</v>
      </c>
      <c r="L86" s="54">
        <v>-308.3</v>
      </c>
      <c r="M86" s="54">
        <v>-529.99</v>
      </c>
      <c r="N86" s="54">
        <v>-762.63800000000003</v>
      </c>
      <c r="O86" s="54">
        <v>-755.32900000000006</v>
      </c>
      <c r="P86" s="54">
        <v>-701.01099999999997</v>
      </c>
      <c r="Q86" s="54">
        <v>-937.17700000000002</v>
      </c>
      <c r="R86" s="79">
        <v>-774.19500000000005</v>
      </c>
      <c r="S86" s="79">
        <v>-670.48199999999997</v>
      </c>
      <c r="T86" s="79">
        <v>-772.44500000000016</v>
      </c>
      <c r="U86" s="79">
        <v>-1919.8480000000002</v>
      </c>
      <c r="V86" s="79">
        <v>-1057.933</v>
      </c>
      <c r="W86" s="79">
        <v>-1161.605</v>
      </c>
      <c r="X86" s="79">
        <v>-1485.7470000000001</v>
      </c>
      <c r="Y86" s="79">
        <v>-2124.538</v>
      </c>
      <c r="Z86" s="79">
        <v>-1741.6990000000001</v>
      </c>
      <c r="AA86" s="79">
        <v>-1271.9469999999999</v>
      </c>
      <c r="AB86" s="79">
        <v>-1296.556</v>
      </c>
      <c r="AC86" s="79">
        <v>-1603.4810858700002</v>
      </c>
      <c r="AD86" s="79">
        <v>-2563.192</v>
      </c>
      <c r="AE86" s="79">
        <v>-2582.3119999999999</v>
      </c>
      <c r="AF86" s="79">
        <v>-2368.4639999999999</v>
      </c>
      <c r="AG86" s="79">
        <v>-2568.8850000000002</v>
      </c>
      <c r="AH86" s="79">
        <v>-2757.0740000000005</v>
      </c>
    </row>
    <row r="87" spans="1:35" s="34" customFormat="1" ht="15.75" customHeight="1">
      <c r="A87" s="134" t="s">
        <v>65</v>
      </c>
      <c r="B87" s="54">
        <v>-71.831999999999994</v>
      </c>
      <c r="C87" s="54">
        <v>-81.897999999999996</v>
      </c>
      <c r="D87" s="54">
        <v>-48.396999999999998</v>
      </c>
      <c r="E87" s="54">
        <v>-51.84</v>
      </c>
      <c r="F87" s="54">
        <v>-77.537999999999997</v>
      </c>
      <c r="G87" s="54">
        <v>-89.194999999999993</v>
      </c>
      <c r="H87" s="54">
        <v>-56.055999999999997</v>
      </c>
      <c r="I87" s="54">
        <v>-60.091000000000001</v>
      </c>
      <c r="J87" s="54">
        <v>-86.164000000000001</v>
      </c>
      <c r="K87" s="54">
        <v>-98.013000000000005</v>
      </c>
      <c r="L87" s="54">
        <v>-61.895000000000003</v>
      </c>
      <c r="M87" s="54">
        <v>-66.799000000000007</v>
      </c>
      <c r="N87" s="54">
        <v>-103.55800000000001</v>
      </c>
      <c r="O87" s="54">
        <v>-114.68899999999999</v>
      </c>
      <c r="P87" s="54">
        <v>-68.869</v>
      </c>
      <c r="Q87" s="54">
        <v>-83.213999999999999</v>
      </c>
      <c r="R87" s="79">
        <v>-112.28</v>
      </c>
      <c r="S87" s="79">
        <v>-123.542</v>
      </c>
      <c r="T87" s="79">
        <v>-68.387</v>
      </c>
      <c r="U87" s="79">
        <v>-92.572999999999993</v>
      </c>
      <c r="V87" s="79">
        <v>-106.432</v>
      </c>
      <c r="W87" s="79">
        <v>-118.947</v>
      </c>
      <c r="X87" s="79">
        <v>-69.418999999999997</v>
      </c>
      <c r="Y87" s="79">
        <v>-94.158000000000001</v>
      </c>
      <c r="Z87" s="79">
        <v>-123.922</v>
      </c>
      <c r="AA87" s="79">
        <v>-132.78399999999999</v>
      </c>
      <c r="AB87" s="79">
        <v>-71.040000000000006</v>
      </c>
      <c r="AC87" s="79">
        <v>-73.48147904999999</v>
      </c>
      <c r="AD87" s="79">
        <v>-104.346</v>
      </c>
      <c r="AE87" s="79">
        <v>-118.101</v>
      </c>
      <c r="AF87" s="79">
        <v>-71.051000000000002</v>
      </c>
      <c r="AG87" s="79">
        <v>-77.692000000000007</v>
      </c>
      <c r="AH87" s="79">
        <v>-113.057</v>
      </c>
    </row>
    <row r="88" spans="1:35" s="34" customFormat="1">
      <c r="A88" s="134" t="s">
        <v>137</v>
      </c>
      <c r="B88" s="54">
        <v>-1353.453</v>
      </c>
      <c r="C88" s="54">
        <v>-1315.5550000000001</v>
      </c>
      <c r="D88" s="54">
        <v>-1026.1079999999999</v>
      </c>
      <c r="E88" s="54">
        <v>-594.16700000000003</v>
      </c>
      <c r="F88" s="54">
        <v>-766.8685549999999</v>
      </c>
      <c r="G88" s="54">
        <v>-645.98699999999997</v>
      </c>
      <c r="H88" s="54">
        <v>-910.66799999999978</v>
      </c>
      <c r="I88" s="54">
        <v>-525.18799999999987</v>
      </c>
      <c r="J88" s="54">
        <v>-718.44299999999998</v>
      </c>
      <c r="K88" s="54">
        <v>-1388.866</v>
      </c>
      <c r="L88" s="54">
        <v>-1673.413</v>
      </c>
      <c r="M88" s="54">
        <v>-2074.9169999999995</v>
      </c>
      <c r="N88" s="54">
        <v>-1290.4950000000003</v>
      </c>
      <c r="O88" s="54">
        <v>-1474.9279999999999</v>
      </c>
      <c r="P88" s="54">
        <v>-1123.7189999999998</v>
      </c>
      <c r="Q88" s="54">
        <v>-997.31699999999989</v>
      </c>
      <c r="R88" s="79">
        <v>-1474.3961765799995</v>
      </c>
      <c r="S88" s="79">
        <v>-1537.172</v>
      </c>
      <c r="T88" s="79">
        <v>-1595.2449999999999</v>
      </c>
      <c r="U88" s="79">
        <v>-1596.8299999999997</v>
      </c>
      <c r="V88" s="79">
        <v>-1737.4250018000002</v>
      </c>
      <c r="W88" s="79">
        <v>-1975.5749999999998</v>
      </c>
      <c r="X88" s="79">
        <v>-1894.07</v>
      </c>
      <c r="Y88" s="79">
        <v>-1461.9210000100002</v>
      </c>
      <c r="Z88" s="79">
        <v>-1507.5609999800001</v>
      </c>
      <c r="AA88" s="79">
        <v>-2357.5659999800005</v>
      </c>
      <c r="AB88" s="79">
        <v>-2389.8365302000002</v>
      </c>
      <c r="AC88" s="79">
        <v>-4535.7228407699995</v>
      </c>
      <c r="AD88" s="79">
        <v>-5047.940140839999</v>
      </c>
      <c r="AE88" s="79">
        <v>-5600.0989405399996</v>
      </c>
      <c r="AF88" s="79">
        <v>-5838.5021267200009</v>
      </c>
      <c r="AG88" s="79">
        <v>-6157.0044605599987</v>
      </c>
      <c r="AH88" s="79">
        <v>-4338.0599999999995</v>
      </c>
    </row>
    <row r="89" spans="1:35" s="34" customFormat="1">
      <c r="A89" s="134" t="s">
        <v>138</v>
      </c>
      <c r="B89" s="54">
        <v>-2407.6109999999999</v>
      </c>
      <c r="C89" s="54">
        <v>-2401.21</v>
      </c>
      <c r="D89" s="54">
        <v>-2376.2809999999999</v>
      </c>
      <c r="E89" s="54">
        <v>-2806.1260000000002</v>
      </c>
      <c r="F89" s="54">
        <v>-2648.1618557300003</v>
      </c>
      <c r="G89" s="54">
        <v>-2617.9225999999999</v>
      </c>
      <c r="H89" s="54">
        <v>-2615.5105600000002</v>
      </c>
      <c r="I89" s="54">
        <v>-2715.7269999999999</v>
      </c>
      <c r="J89" s="54">
        <v>-2456.4685600000003</v>
      </c>
      <c r="K89" s="54">
        <v>-2850.3665599999999</v>
      </c>
      <c r="L89" s="54">
        <v>-2805.7045600000001</v>
      </c>
      <c r="M89" s="54">
        <v>-2273.5545599999996</v>
      </c>
      <c r="N89" s="54">
        <v>-2618.9165600000006</v>
      </c>
      <c r="O89" s="54">
        <v>-2784.2895600000002</v>
      </c>
      <c r="P89" s="54">
        <v>-3215.9655979999998</v>
      </c>
      <c r="Q89" s="54">
        <v>-3169.0501465200005</v>
      </c>
      <c r="R89" s="79">
        <v>-2985.6638930599993</v>
      </c>
      <c r="S89" s="79">
        <v>-3470.8301607999992</v>
      </c>
      <c r="T89" s="79">
        <v>-5311.3895599999996</v>
      </c>
      <c r="U89" s="79">
        <v>-5238.6665599999997</v>
      </c>
      <c r="V89" s="79">
        <v>-4499.9955599999994</v>
      </c>
      <c r="W89" s="79">
        <v>-4287.6035599999996</v>
      </c>
      <c r="X89" s="79">
        <v>-4503.0885600000001</v>
      </c>
      <c r="Y89" s="79">
        <v>-4536.3631986500004</v>
      </c>
      <c r="Z89" s="79">
        <v>-4478.9540490200006</v>
      </c>
      <c r="AA89" s="79">
        <v>-4884.3178289200005</v>
      </c>
      <c r="AB89" s="79">
        <v>-5026.3477289199991</v>
      </c>
      <c r="AC89" s="79">
        <v>-5044.9895239800007</v>
      </c>
      <c r="AD89" s="79">
        <v>-5321.2582680599999</v>
      </c>
      <c r="AE89" s="79">
        <v>-4601.7769153600002</v>
      </c>
      <c r="AF89" s="79">
        <v>-4705.6362860200261</v>
      </c>
      <c r="AG89" s="79">
        <v>-4624.354730380006</v>
      </c>
      <c r="AH89" s="79">
        <v>-5269.7636205599993</v>
      </c>
    </row>
    <row r="90" spans="1:35" s="34" customFormat="1">
      <c r="A90" s="132" t="s">
        <v>738</v>
      </c>
      <c r="B90" s="70">
        <v>-6347.0519999999997</v>
      </c>
      <c r="C90" s="70">
        <v>-6491.41</v>
      </c>
      <c r="D90" s="70">
        <v>-6417.6840000000002</v>
      </c>
      <c r="E90" s="70">
        <v>-6736.2510000000002</v>
      </c>
      <c r="F90" s="70">
        <v>-6671.1918262700001</v>
      </c>
      <c r="G90" s="70">
        <v>-6829.843081940001</v>
      </c>
      <c r="H90" s="70">
        <v>-6601.1001219400023</v>
      </c>
      <c r="I90" s="70">
        <v>-6781.6510000000026</v>
      </c>
      <c r="J90" s="70">
        <v>-6603.7980819400009</v>
      </c>
      <c r="K90" s="70">
        <v>-6827.9480399999993</v>
      </c>
      <c r="L90" s="70">
        <v>-6777.8708809999998</v>
      </c>
      <c r="M90" s="70">
        <v>-6595.7781949999999</v>
      </c>
      <c r="N90" s="70">
        <v>-6756.6130400000002</v>
      </c>
      <c r="O90" s="70">
        <v>-6737.7400399999997</v>
      </c>
      <c r="P90" s="70">
        <v>-5167.2540400000007</v>
      </c>
      <c r="Q90" s="70">
        <v>-5098.6506543600035</v>
      </c>
      <c r="R90" s="33">
        <v>-4860.3506543600006</v>
      </c>
      <c r="S90" s="33">
        <v>-5044.8615724199981</v>
      </c>
      <c r="T90" s="33">
        <v>-5180.5525724199979</v>
      </c>
      <c r="U90" s="33">
        <v>-5128.7728064700013</v>
      </c>
      <c r="V90" s="33">
        <v>-5030.5087224799981</v>
      </c>
      <c r="W90" s="33">
        <v>-5120.110888440001</v>
      </c>
      <c r="X90" s="33">
        <v>-5308.5060920000005</v>
      </c>
      <c r="Y90" s="33">
        <v>-5121.6073414900029</v>
      </c>
      <c r="Z90" s="33">
        <v>-4988.222389620003</v>
      </c>
      <c r="AA90" s="33">
        <v>-4963.7826479200021</v>
      </c>
      <c r="AB90" s="33">
        <v>-5007.4867796800118</v>
      </c>
      <c r="AC90" s="33">
        <v>-4823.3189610199934</v>
      </c>
      <c r="AD90" s="33">
        <v>-4918.3320996799966</v>
      </c>
      <c r="AE90" s="33">
        <v>-4757.0367396800066</v>
      </c>
      <c r="AF90" s="33">
        <v>-5005.2752541800082</v>
      </c>
      <c r="AG90" s="33">
        <v>-5078.4306941800078</v>
      </c>
      <c r="AH90" s="33">
        <v>-5936.2939222800042</v>
      </c>
    </row>
    <row r="91" spans="1:35" s="34" customFormat="1">
      <c r="A91" s="21" t="s">
        <v>234</v>
      </c>
      <c r="B91" s="70">
        <v>-11416.343999999999</v>
      </c>
      <c r="C91" s="70">
        <v>-11618.147000000001</v>
      </c>
      <c r="D91" s="70">
        <v>-11282.72</v>
      </c>
      <c r="E91" s="70">
        <v>-11794.794</v>
      </c>
      <c r="F91" s="70">
        <v>-11580.775682</v>
      </c>
      <c r="G91" s="70">
        <v>-11559.326681940001</v>
      </c>
      <c r="H91" s="70">
        <v>-11500.569681940002</v>
      </c>
      <c r="I91" s="70">
        <v>-11496.354000000003</v>
      </c>
      <c r="J91" s="70">
        <v>-11458.032310940001</v>
      </c>
      <c r="K91" s="70">
        <v>-12370.916513999999</v>
      </c>
      <c r="L91" s="70">
        <v>-12495.365932000001</v>
      </c>
      <c r="M91" s="70">
        <v>-13098.820646</v>
      </c>
      <c r="N91" s="70">
        <v>-13025.170180000001</v>
      </c>
      <c r="O91" s="70">
        <v>-13326.503686</v>
      </c>
      <c r="P91" s="70">
        <v>-12209.366529000001</v>
      </c>
      <c r="Q91" s="70">
        <v>-13511.855828360003</v>
      </c>
      <c r="R91" s="33">
        <v>-13193.785723999999</v>
      </c>
      <c r="S91" s="33">
        <v>-13495.145068419999</v>
      </c>
      <c r="T91" s="33">
        <v>-13973.948726419998</v>
      </c>
      <c r="U91" s="33">
        <v>-15020.68491847</v>
      </c>
      <c r="V91" s="33">
        <v>-13439.438654279998</v>
      </c>
      <c r="W91" s="33">
        <v>-13722.254863440001</v>
      </c>
      <c r="X91" s="33">
        <v>-14273.517084999999</v>
      </c>
      <c r="Y91" s="33">
        <v>-16079.899438150002</v>
      </c>
      <c r="Z91" s="33">
        <v>-15578.030107620003</v>
      </c>
      <c r="AA91" s="33">
        <v>-16634.906880820003</v>
      </c>
      <c r="AB91" s="33">
        <v>-18376.335673800007</v>
      </c>
      <c r="AC91" s="33">
        <v>-20746.12094434999</v>
      </c>
      <c r="AD91" s="33">
        <v>-22653.179099579993</v>
      </c>
      <c r="AE91" s="33">
        <v>-23507.431598580006</v>
      </c>
      <c r="AF91" s="33">
        <v>-23903.497940920035</v>
      </c>
      <c r="AG91" s="33">
        <v>-24252.101901120011</v>
      </c>
      <c r="AH91" s="33">
        <v>-25563.956277840003</v>
      </c>
    </row>
    <row r="92" spans="1:35">
      <c r="A92" s="73"/>
      <c r="B92" s="73"/>
      <c r="C92" s="73"/>
      <c r="D92" s="73"/>
      <c r="E92" s="73"/>
      <c r="F92" s="73"/>
      <c r="G92" s="73"/>
      <c r="H92" s="73"/>
      <c r="I92" s="382"/>
      <c r="J92" s="382"/>
      <c r="K92" s="73"/>
      <c r="L92" s="73"/>
      <c r="M92" s="73"/>
      <c r="S92" s="74"/>
      <c r="T92" s="216"/>
      <c r="V92" s="214"/>
      <c r="AD92" s="150"/>
      <c r="AE92" s="150"/>
      <c r="AF92" s="150"/>
      <c r="AG92" s="150"/>
      <c r="AH92" s="150"/>
    </row>
    <row r="93" spans="1:35">
      <c r="S93" s="6"/>
      <c r="T93" s="216"/>
      <c r="U93" s="6"/>
      <c r="W93" s="6"/>
      <c r="AG93" s="150"/>
      <c r="AH93" s="150"/>
    </row>
    <row r="94" spans="1:35" s="6" customFormat="1" ht="30">
      <c r="A94" s="108" t="s">
        <v>695</v>
      </c>
      <c r="B94" s="108"/>
      <c r="C94" s="108"/>
      <c r="D94" s="108"/>
      <c r="E94" s="108"/>
      <c r="F94" s="108"/>
      <c r="G94" s="108"/>
      <c r="H94" s="108"/>
      <c r="I94" s="383"/>
      <c r="J94" s="383"/>
      <c r="K94" s="108"/>
      <c r="L94" s="108"/>
      <c r="M94" s="108"/>
      <c r="O94" s="135"/>
      <c r="P94"/>
      <c r="Q94"/>
      <c r="S94" s="5"/>
      <c r="T94" s="216"/>
      <c r="U94" s="5"/>
      <c r="V94" s="5"/>
      <c r="W94" s="5"/>
      <c r="X94"/>
      <c r="Y94"/>
      <c r="Z94"/>
      <c r="AA94"/>
      <c r="AB94"/>
      <c r="AC94"/>
      <c r="AD94"/>
      <c r="AE94"/>
      <c r="AF94"/>
      <c r="AG94"/>
      <c r="AH94"/>
    </row>
    <row r="95" spans="1:35" ht="30">
      <c r="A95" s="108" t="s">
        <v>696</v>
      </c>
      <c r="T95" s="216"/>
      <c r="V95" s="6"/>
    </row>
    <row r="96" spans="1:35">
      <c r="T96" s="216"/>
    </row>
    <row r="97" spans="20:20">
      <c r="T97" s="133"/>
    </row>
    <row r="98" spans="20:20">
      <c r="T98" s="133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U121"/>
  <sheetViews>
    <sheetView showGridLines="0" zoomScale="90" zoomScaleNormal="90" workbookViewId="0">
      <pane xSplit="6" ySplit="16" topLeftCell="AE103" activePane="bottomRight" state="frozen"/>
      <selection activeCell="AH71" sqref="AH71"/>
      <selection pane="topRight" activeCell="AH71" sqref="AH71"/>
      <selection pane="bottomLeft" activeCell="AH71" sqref="AH71"/>
      <selection pane="bottomRight" activeCell="AH91" sqref="AH91:AH114"/>
    </sheetView>
  </sheetViews>
  <sheetFormatPr defaultColWidth="9.140625" defaultRowHeight="15" outlineLevelRow="1" outlineLevelCol="1"/>
  <cols>
    <col min="1" max="4" width="9.140625" style="5" hidden="1" customWidth="1" outlineLevel="1"/>
    <col min="5" max="5" width="14.28515625" style="5" hidden="1" customWidth="1" outlineLevel="1"/>
    <col min="6" max="6" width="48.7109375" style="5" customWidth="1" collapsed="1"/>
    <col min="7" max="7" width="9.5703125" style="5" customWidth="1"/>
    <col min="8" max="8" width="9.28515625" style="5" bestFit="1" customWidth="1"/>
    <col min="9" max="18" width="10.42578125" style="5" bestFit="1" customWidth="1"/>
    <col min="19" max="19" width="10.28515625" style="5" customWidth="1"/>
    <col min="20" max="20" width="10.7109375" customWidth="1"/>
    <col min="21" max="21" width="10.42578125" bestFit="1" customWidth="1"/>
    <col min="22" max="22" width="10.140625" bestFit="1" customWidth="1"/>
    <col min="23" max="24" width="10.42578125" style="5" bestFit="1" customWidth="1"/>
    <col min="25" max="25" width="10.5703125" style="5" customWidth="1"/>
    <col min="26" max="26" width="10.140625" style="5" bestFit="1" customWidth="1"/>
    <col min="27" max="27" width="10.42578125" style="5" bestFit="1" customWidth="1"/>
    <col min="28" max="28" width="10.140625" style="5" bestFit="1" customWidth="1"/>
    <col min="29" max="29" width="10.7109375" customWidth="1"/>
    <col min="30" max="34" width="10.42578125" bestFit="1" customWidth="1"/>
    <col min="35" max="35" width="9.140625" style="5"/>
    <col min="36" max="36" width="13.28515625" style="5" bestFit="1" customWidth="1"/>
    <col min="37" max="16384" width="9.140625" style="5"/>
  </cols>
  <sheetData>
    <row r="1" spans="1:34" hidden="1" outlineLevel="1">
      <c r="A1" s="5" t="s">
        <v>513</v>
      </c>
      <c r="G1" s="367" t="s">
        <v>587</v>
      </c>
      <c r="H1" s="367" t="s">
        <v>588</v>
      </c>
      <c r="I1" s="367" t="s">
        <v>589</v>
      </c>
      <c r="J1" s="367" t="s">
        <v>590</v>
      </c>
      <c r="K1" s="367" t="s">
        <v>591</v>
      </c>
      <c r="L1" s="367" t="s">
        <v>592</v>
      </c>
      <c r="M1" s="367" t="s">
        <v>593</v>
      </c>
      <c r="N1" s="368" t="s">
        <v>594</v>
      </c>
      <c r="O1" s="369" t="s">
        <v>595</v>
      </c>
      <c r="P1" s="368" t="s">
        <v>596</v>
      </c>
      <c r="Q1" s="368" t="s">
        <v>597</v>
      </c>
      <c r="R1" s="368" t="s">
        <v>598</v>
      </c>
      <c r="S1" s="368" t="s">
        <v>599</v>
      </c>
      <c r="T1" s="368" t="s">
        <v>600</v>
      </c>
      <c r="U1" s="368" t="s">
        <v>601</v>
      </c>
      <c r="V1" s="368" t="s">
        <v>602</v>
      </c>
      <c r="W1" s="368" t="s">
        <v>603</v>
      </c>
      <c r="X1" s="368" t="s">
        <v>604</v>
      </c>
      <c r="Y1" s="368" t="s">
        <v>605</v>
      </c>
      <c r="Z1" s="368" t="s">
        <v>606</v>
      </c>
      <c r="AA1" s="368" t="s">
        <v>607</v>
      </c>
      <c r="AB1" s="368" t="s">
        <v>608</v>
      </c>
      <c r="AC1" s="368" t="s">
        <v>609</v>
      </c>
      <c r="AD1" s="368" t="s">
        <v>610</v>
      </c>
      <c r="AE1" s="368" t="s">
        <v>611</v>
      </c>
      <c r="AF1" s="368" t="s">
        <v>612</v>
      </c>
      <c r="AG1" s="368" t="s">
        <v>613</v>
      </c>
      <c r="AH1" s="368" t="s">
        <v>624</v>
      </c>
    </row>
    <row r="2" spans="1:34" hidden="1" outlineLevel="1">
      <c r="A2" s="5" t="s">
        <v>513</v>
      </c>
      <c r="G2" s="367" t="s">
        <v>11</v>
      </c>
      <c r="H2" s="367" t="s">
        <v>614</v>
      </c>
      <c r="I2" s="367" t="s">
        <v>615</v>
      </c>
      <c r="J2" s="367" t="s">
        <v>616</v>
      </c>
      <c r="K2" s="367" t="s">
        <v>11</v>
      </c>
      <c r="L2" s="367" t="s">
        <v>614</v>
      </c>
      <c r="M2" s="367" t="s">
        <v>615</v>
      </c>
      <c r="N2" s="368" t="s">
        <v>616</v>
      </c>
      <c r="O2" s="370" t="s">
        <v>11</v>
      </c>
      <c r="P2" s="367" t="s">
        <v>614</v>
      </c>
      <c r="Q2" s="367" t="s">
        <v>615</v>
      </c>
      <c r="R2" s="368" t="s">
        <v>616</v>
      </c>
      <c r="S2" s="368" t="s">
        <v>11</v>
      </c>
      <c r="T2" s="367" t="s">
        <v>614</v>
      </c>
      <c r="U2" s="367" t="s">
        <v>615</v>
      </c>
      <c r="V2" s="367" t="s">
        <v>616</v>
      </c>
      <c r="W2" s="367" t="s">
        <v>11</v>
      </c>
      <c r="X2" s="367" t="s">
        <v>614</v>
      </c>
      <c r="Y2" s="367" t="s">
        <v>615</v>
      </c>
      <c r="Z2" s="367" t="s">
        <v>616</v>
      </c>
      <c r="AA2" s="368" t="s">
        <v>11</v>
      </c>
      <c r="AB2" s="367" t="s">
        <v>614</v>
      </c>
      <c r="AC2" s="367" t="s">
        <v>615</v>
      </c>
      <c r="AD2" s="367" t="s">
        <v>616</v>
      </c>
      <c r="AE2" s="368" t="s">
        <v>11</v>
      </c>
      <c r="AF2" s="367" t="s">
        <v>614</v>
      </c>
      <c r="AG2" s="367" t="s">
        <v>615</v>
      </c>
      <c r="AH2" s="367" t="s">
        <v>616</v>
      </c>
    </row>
    <row r="3" spans="1:34" hidden="1" outlineLevel="1">
      <c r="A3" s="5" t="s">
        <v>512</v>
      </c>
      <c r="G3" s="367" t="s">
        <v>374</v>
      </c>
      <c r="H3" s="367" t="s">
        <v>375</v>
      </c>
      <c r="I3" s="367" t="s">
        <v>376</v>
      </c>
      <c r="J3" s="367" t="s">
        <v>377</v>
      </c>
      <c r="K3" s="367" t="s">
        <v>378</v>
      </c>
      <c r="L3" s="367" t="s">
        <v>379</v>
      </c>
      <c r="M3" s="367" t="s">
        <v>380</v>
      </c>
      <c r="N3" s="368" t="s">
        <v>381</v>
      </c>
      <c r="O3" s="258" t="s">
        <v>2</v>
      </c>
      <c r="P3" s="368" t="s">
        <v>3</v>
      </c>
      <c r="Q3" s="368" t="s">
        <v>4</v>
      </c>
      <c r="R3" s="368" t="s">
        <v>5</v>
      </c>
      <c r="S3" s="368" t="s">
        <v>6</v>
      </c>
      <c r="T3" s="368" t="s">
        <v>7</v>
      </c>
      <c r="U3" s="368" t="s">
        <v>8</v>
      </c>
      <c r="V3" s="368" t="s">
        <v>9</v>
      </c>
      <c r="W3" s="368" t="s">
        <v>344</v>
      </c>
      <c r="X3" s="368" t="s">
        <v>349</v>
      </c>
      <c r="Y3" s="368" t="s">
        <v>356</v>
      </c>
      <c r="Z3" s="368" t="s">
        <v>394</v>
      </c>
      <c r="AA3" s="368" t="s">
        <v>397</v>
      </c>
      <c r="AB3" s="368" t="s">
        <v>409</v>
      </c>
      <c r="AC3" s="368" t="s">
        <v>414</v>
      </c>
      <c r="AD3" s="368" t="s">
        <v>420</v>
      </c>
      <c r="AE3" s="368" t="s">
        <v>423</v>
      </c>
      <c r="AF3" s="368" t="s">
        <v>426</v>
      </c>
      <c r="AG3" s="368" t="s">
        <v>509</v>
      </c>
      <c r="AH3" s="368" t="s">
        <v>625</v>
      </c>
    </row>
    <row r="4" spans="1:34" ht="15.75" hidden="1" outlineLevel="1" thickBot="1">
      <c r="A4" s="5" t="s">
        <v>512</v>
      </c>
      <c r="G4" s="367" t="s">
        <v>11</v>
      </c>
      <c r="H4" s="367" t="s">
        <v>12</v>
      </c>
      <c r="I4" s="367" t="s">
        <v>13</v>
      </c>
      <c r="J4" s="367" t="s">
        <v>14</v>
      </c>
      <c r="K4" s="367" t="s">
        <v>11</v>
      </c>
      <c r="L4" s="367" t="s">
        <v>12</v>
      </c>
      <c r="M4" s="367" t="s">
        <v>13</v>
      </c>
      <c r="N4" s="368" t="s">
        <v>14</v>
      </c>
      <c r="O4" s="259" t="s">
        <v>11</v>
      </c>
      <c r="P4" s="367" t="s">
        <v>12</v>
      </c>
      <c r="Q4" s="367" t="s">
        <v>13</v>
      </c>
      <c r="R4" s="368" t="s">
        <v>14</v>
      </c>
      <c r="S4" s="368" t="s">
        <v>11</v>
      </c>
      <c r="T4" s="367" t="s">
        <v>12</v>
      </c>
      <c r="U4" s="367" t="s">
        <v>13</v>
      </c>
      <c r="V4" s="368" t="s">
        <v>14</v>
      </c>
      <c r="W4" s="367" t="s">
        <v>11</v>
      </c>
      <c r="X4" s="367" t="s">
        <v>12</v>
      </c>
      <c r="Y4" s="367" t="s">
        <v>13</v>
      </c>
      <c r="Z4" s="368" t="s">
        <v>14</v>
      </c>
      <c r="AA4" s="368" t="s">
        <v>11</v>
      </c>
      <c r="AB4" s="367" t="s">
        <v>12</v>
      </c>
      <c r="AC4" s="367" t="s">
        <v>13</v>
      </c>
      <c r="AD4" s="368" t="s">
        <v>14</v>
      </c>
      <c r="AE4" s="368" t="s">
        <v>11</v>
      </c>
      <c r="AF4" s="367" t="s">
        <v>12</v>
      </c>
      <c r="AG4" s="367" t="s">
        <v>13</v>
      </c>
      <c r="AH4" s="368" t="s">
        <v>14</v>
      </c>
    </row>
    <row r="5" spans="1:34" ht="15.75" collapsed="1" thickBot="1">
      <c r="F5" s="351" t="s">
        <v>503</v>
      </c>
      <c r="AB5" s="352" t="s">
        <v>507</v>
      </c>
      <c r="AC5" s="352" t="s">
        <v>507</v>
      </c>
      <c r="AD5" s="352" t="s">
        <v>507</v>
      </c>
      <c r="AE5" s="352" t="s">
        <v>507</v>
      </c>
      <c r="AF5" s="352" t="s">
        <v>507</v>
      </c>
      <c r="AG5" s="352" t="s">
        <v>507</v>
      </c>
      <c r="AH5" s="352" t="s">
        <v>507</v>
      </c>
    </row>
    <row r="6" spans="1:34" ht="15.75" thickBot="1">
      <c r="F6" s="353" t="s">
        <v>504</v>
      </c>
      <c r="AB6" s="357">
        <v>0</v>
      </c>
      <c r="AC6" s="357">
        <v>0</v>
      </c>
      <c r="AD6" s="357">
        <v>0</v>
      </c>
      <c r="AE6" s="357">
        <v>0</v>
      </c>
      <c r="AF6" s="357">
        <v>0</v>
      </c>
      <c r="AG6" s="357">
        <v>-1</v>
      </c>
      <c r="AH6" s="357">
        <v>-1</v>
      </c>
    </row>
    <row r="7" spans="1:34">
      <c r="F7" s="353" t="s">
        <v>505</v>
      </c>
      <c r="AB7" s="354" t="s">
        <v>506</v>
      </c>
      <c r="AC7" s="354" t="s">
        <v>506</v>
      </c>
      <c r="AD7" s="354" t="s">
        <v>506</v>
      </c>
      <c r="AE7" s="354" t="s">
        <v>506</v>
      </c>
      <c r="AF7" s="354" t="s">
        <v>506</v>
      </c>
      <c r="AG7" s="354" t="s">
        <v>506</v>
      </c>
      <c r="AH7" s="354" t="s">
        <v>506</v>
      </c>
    </row>
    <row r="8" spans="1:34" ht="15.75" thickBot="1">
      <c r="F8" s="355" t="s">
        <v>505</v>
      </c>
      <c r="AB8" s="356">
        <v>-3</v>
      </c>
      <c r="AC8" s="356">
        <v>-3</v>
      </c>
      <c r="AD8" s="356">
        <v>-3</v>
      </c>
      <c r="AE8" s="356">
        <v>-3</v>
      </c>
      <c r="AF8" s="356">
        <v>-2</v>
      </c>
      <c r="AG8" s="356">
        <v>-3</v>
      </c>
      <c r="AH8" s="356">
        <v>-3</v>
      </c>
    </row>
    <row r="10" spans="1:34">
      <c r="E10" s="5" t="s">
        <v>501</v>
      </c>
    </row>
    <row r="14" spans="1:34">
      <c r="A14" s="5" t="s">
        <v>513</v>
      </c>
      <c r="B14" s="5" t="s">
        <v>512</v>
      </c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34">
      <c r="A15" s="5" t="s">
        <v>546</v>
      </c>
      <c r="B15" s="5" t="s">
        <v>209</v>
      </c>
      <c r="F15" s="110" t="str">
        <f>IF(MENU!$A$1="PT",$B15,$A15)</f>
        <v>DADOS OPERACIONAIS</v>
      </c>
      <c r="G15" s="367" t="str">
        <f>IF(MENU!$A$1="PT",G$3,G$1)</f>
        <v>1T12</v>
      </c>
      <c r="H15" s="367" t="str">
        <f>IF(MENU!$A$1="PT",H$3,H$1)</f>
        <v>2T12</v>
      </c>
      <c r="I15" s="367" t="str">
        <f>IF(MENU!$A$1="PT",I$3,I$1)</f>
        <v>3T12</v>
      </c>
      <c r="J15" s="367" t="str">
        <f>IF(MENU!$A$1="PT",J$3,J$1)</f>
        <v>4T12</v>
      </c>
      <c r="K15" s="367" t="str">
        <f>IF(MENU!$A$1="PT",K$3,K$1)</f>
        <v>1T13</v>
      </c>
      <c r="L15" s="367" t="str">
        <f>IF(MENU!$A$1="PT",L$3,L$1)</f>
        <v>2T13</v>
      </c>
      <c r="M15" s="367" t="str">
        <f>IF(MENU!$A$1="PT",M$3,M$1)</f>
        <v>3T13</v>
      </c>
      <c r="N15" s="368" t="str">
        <f>IF(MENU!$A$1="PT",N$3,N$1)</f>
        <v>4T13</v>
      </c>
      <c r="O15" s="258" t="str">
        <f>IF(MENU!$A$1="PT",O$3,O$1)</f>
        <v>1T14</v>
      </c>
      <c r="P15" s="368" t="str">
        <f>IF(MENU!$A$1="PT",P$3,P$1)</f>
        <v>2T14</v>
      </c>
      <c r="Q15" s="368" t="str">
        <f>IF(MENU!$A$1="PT",Q$3,Q$1)</f>
        <v>3T14</v>
      </c>
      <c r="R15" s="368" t="str">
        <f>IF(MENU!$A$1="PT",R$3,R$1)</f>
        <v>4T14</v>
      </c>
      <c r="S15" s="368" t="str">
        <f>IF(MENU!$A$1="PT",S$3,S$1)</f>
        <v>1T15</v>
      </c>
      <c r="T15" s="368" t="str">
        <f>IF(MENU!$A$1="PT",T$3,T$1)</f>
        <v>2T15</v>
      </c>
      <c r="U15" s="368" t="str">
        <f>IF(MENU!$A$1="PT",U$3,U$1)</f>
        <v>3T15</v>
      </c>
      <c r="V15" s="368" t="str">
        <f>IF(MENU!$A$1="PT",V$3,V$1)</f>
        <v>4T15</v>
      </c>
      <c r="W15" s="368" t="str">
        <f>IF(MENU!$A$1="PT",W$3,W$1)</f>
        <v>1T16</v>
      </c>
      <c r="X15" s="368" t="str">
        <f>IF(MENU!$A$1="PT",X$3,X$1)</f>
        <v>2T16</v>
      </c>
      <c r="Y15" s="368" t="str">
        <f>IF(MENU!$A$1="PT",Y$3,Y$1)</f>
        <v>3T16</v>
      </c>
      <c r="Z15" s="368" t="str">
        <f>IF(MENU!$A$1="PT",Z$3,Z$1)</f>
        <v>4T16</v>
      </c>
      <c r="AA15" s="368" t="str">
        <f>IF(MENU!$A$1="PT",AA$3,AA$1)</f>
        <v>1T17</v>
      </c>
      <c r="AB15" s="368" t="str">
        <f>IF(MENU!$A$1="PT",AB$3,AB$1)</f>
        <v>2T17</v>
      </c>
      <c r="AC15" s="368" t="str">
        <f>IF(MENU!$A$1="PT",AC$3,AC$1)</f>
        <v>3T17</v>
      </c>
      <c r="AD15" s="368" t="str">
        <f>IF(MENU!$A$1="PT",AD$3,AD$1)</f>
        <v>4T17</v>
      </c>
      <c r="AE15" s="368" t="str">
        <f>IF(MENU!$A$1="PT",AE$3,AE$1)</f>
        <v>1T18</v>
      </c>
      <c r="AF15" s="368" t="str">
        <f>IF(MENU!$A$1="PT",AF$3,AF$1)</f>
        <v>2T18</v>
      </c>
      <c r="AG15" s="368" t="str">
        <f>IF(MENU!$A$1="PT",AG$3,AG$1)</f>
        <v>3T18</v>
      </c>
      <c r="AH15" s="368" t="str">
        <f>IF(MENU!$A$1="PT",AH$3,AH$1)</f>
        <v>4T18</v>
      </c>
    </row>
    <row r="16" spans="1:34" ht="15" customHeight="1">
      <c r="A16" s="5" t="s">
        <v>547</v>
      </c>
      <c r="B16" s="5" t="s">
        <v>210</v>
      </c>
      <c r="F16" s="110" t="str">
        <f>IF(MENU!$A$1="PT",$B16,$A16)</f>
        <v>(Em milhões de litros)</v>
      </c>
      <c r="G16" s="367" t="str">
        <f>IF(MENU!$A$1="PT",G$4,G$2)</f>
        <v>(Jan-Mar)</v>
      </c>
      <c r="H16" s="367" t="str">
        <f>IF(MENU!$A$1="PT",H$4,H$2)</f>
        <v>(Abr-Jun)</v>
      </c>
      <c r="I16" s="367" t="str">
        <f>IF(MENU!$A$1="PT",I$4,I$2)</f>
        <v>(Jul-Set)</v>
      </c>
      <c r="J16" s="367" t="str">
        <f>IF(MENU!$A$1="PT",J$4,J$2)</f>
        <v>(Out-Dez)</v>
      </c>
      <c r="K16" s="367" t="str">
        <f>IF(MENU!$A$1="PT",K$4,K$2)</f>
        <v>(Jan-Mar)</v>
      </c>
      <c r="L16" s="367" t="str">
        <f>IF(MENU!$A$1="PT",L$4,L$2)</f>
        <v>(Abr-Jun)</v>
      </c>
      <c r="M16" s="367" t="str">
        <f>IF(MENU!$A$1="PT",M$4,M$2)</f>
        <v>(Jul-Set)</v>
      </c>
      <c r="N16" s="368" t="str">
        <f>IF(MENU!$A$1="PT",N$4,N$2)</f>
        <v>(Out-Dez)</v>
      </c>
      <c r="O16" s="259" t="str">
        <f>IF(MENU!$A$1="PT",O$4,O$2)</f>
        <v>(Jan-Mar)</v>
      </c>
      <c r="P16" s="367" t="str">
        <f>IF(MENU!$A$1="PT",P$4,P$2)</f>
        <v>(Abr-Jun)</v>
      </c>
      <c r="Q16" s="367" t="str">
        <f>IF(MENU!$A$1="PT",Q$4,Q$2)</f>
        <v>(Jul-Set)</v>
      </c>
      <c r="R16" s="368" t="str">
        <f>IF(MENU!$A$1="PT",R$4,R$2)</f>
        <v>(Out-Dez)</v>
      </c>
      <c r="S16" s="368" t="str">
        <f>IF(MENU!$A$1="PT",S$4,S$2)</f>
        <v>(Jan-Mar)</v>
      </c>
      <c r="T16" s="367" t="str">
        <f>IF(MENU!$A$1="PT",T$4,T$2)</f>
        <v>(Abr-Jun)</v>
      </c>
      <c r="U16" s="367" t="str">
        <f>IF(MENU!$A$1="PT",U$4,U$2)</f>
        <v>(Jul-Set)</v>
      </c>
      <c r="V16" s="368" t="str">
        <f>IF(MENU!$A$1="PT",V$4,V$2)</f>
        <v>(Out-Dez)</v>
      </c>
      <c r="W16" s="367" t="str">
        <f>IF(MENU!$A$1="PT",W$4,W$2)</f>
        <v>(Jan-Mar)</v>
      </c>
      <c r="X16" s="367" t="str">
        <f>IF(MENU!$A$1="PT",X$4,X$2)</f>
        <v>(Abr-Jun)</v>
      </c>
      <c r="Y16" s="367" t="str">
        <f>IF(MENU!$A$1="PT",Y$4,Y$2)</f>
        <v>(Jul-Set)</v>
      </c>
      <c r="Z16" s="368" t="str">
        <f>IF(MENU!$A$1="PT",Z$4,Z$2)</f>
        <v>(Out-Dez)</v>
      </c>
      <c r="AA16" s="368" t="str">
        <f>IF(MENU!$A$1="PT",AA$4,AA$2)</f>
        <v>(Jan-Mar)</v>
      </c>
      <c r="AB16" s="367" t="str">
        <f>IF(MENU!$A$1="PT",AB$4,AB$2)</f>
        <v>(Abr-Jun)</v>
      </c>
      <c r="AC16" s="367" t="str">
        <f>IF(MENU!$A$1="PT",AC$4,AC$2)</f>
        <v>(Jul-Set)</v>
      </c>
      <c r="AD16" s="368" t="str">
        <f>IF(MENU!$A$1="PT",AD$4,AD$2)</f>
        <v>(Out-Dez)</v>
      </c>
      <c r="AE16" s="368" t="str">
        <f>IF(MENU!$A$1="PT",AE$4,AE$2)</f>
        <v>(Jan-Mar)</v>
      </c>
      <c r="AF16" s="367" t="str">
        <f>IF(MENU!$A$1="PT",AF$4,AF$2)</f>
        <v>(Abr-Jun)</v>
      </c>
      <c r="AG16" s="367" t="str">
        <f>IF(MENU!$A$1="PT",AG$4,AG$2)</f>
        <v>(Jul-Set)</v>
      </c>
      <c r="AH16" s="367" t="str">
        <f>IF(MENU!$A$1="PT",AH$4,AH$2)</f>
        <v>(Out-Dez)</v>
      </c>
    </row>
    <row r="17" spans="1:37">
      <c r="A17" s="5" t="s">
        <v>548</v>
      </c>
      <c r="B17" s="5" t="s">
        <v>211</v>
      </c>
      <c r="F17" s="24" t="str">
        <f>IF(MENU!$A$1="PT",$B17,$A17)</f>
        <v>Vendas de Combustíveis</v>
      </c>
      <c r="G17" s="111">
        <v>5179.1411637070005</v>
      </c>
      <c r="H17" s="111">
        <v>5275.7857336950019</v>
      </c>
      <c r="I17" s="111">
        <v>5550.9498034100006</v>
      </c>
      <c r="J17" s="111">
        <v>5706.2804060799999</v>
      </c>
      <c r="K17" s="111">
        <v>5256.9194579400009</v>
      </c>
      <c r="L17" s="111">
        <v>5596.0167214500007</v>
      </c>
      <c r="M17" s="260">
        <v>6047.2636819500003</v>
      </c>
      <c r="N17" s="260">
        <v>6114.2004706099997</v>
      </c>
      <c r="O17" s="261">
        <v>5794.3119645999996</v>
      </c>
      <c r="P17" s="111">
        <v>6098.1223628799999</v>
      </c>
      <c r="Q17" s="111">
        <v>6432.4272844820007</v>
      </c>
      <c r="R17" s="262">
        <v>6561.9821197499987</v>
      </c>
      <c r="S17" s="111">
        <v>5945.1187303900006</v>
      </c>
      <c r="T17" s="111">
        <v>6123.0697662799994</v>
      </c>
      <c r="U17" s="111">
        <v>6511.7787918999993</v>
      </c>
      <c r="V17" s="111">
        <v>6496.3046517599996</v>
      </c>
      <c r="W17" s="111">
        <v>6035.4849909300001</v>
      </c>
      <c r="X17" s="111">
        <v>6158</v>
      </c>
      <c r="Y17" s="111">
        <v>6328.3309639999998</v>
      </c>
      <c r="Z17" s="111">
        <v>6309.7070480200009</v>
      </c>
      <c r="AA17" s="111">
        <v>6114.5033772100005</v>
      </c>
      <c r="AB17" s="111">
        <v>6273.2486359900004</v>
      </c>
      <c r="AC17" s="111">
        <v>6593.7868217400001</v>
      </c>
      <c r="AD17" s="111">
        <v>6578.8985475100008</v>
      </c>
      <c r="AE17" s="111">
        <v>6296.6759246599995</v>
      </c>
      <c r="AF17" s="111">
        <v>6179.0037070199996</v>
      </c>
      <c r="AG17" s="111">
        <v>6691.3570036599967</v>
      </c>
      <c r="AH17" s="374" t="e">
        <f ca="1">SUM(AH18:AH22)</f>
        <v>#REF!</v>
      </c>
      <c r="AI17" s="344"/>
    </row>
    <row r="18" spans="1:37">
      <c r="A18" s="5" t="s">
        <v>549</v>
      </c>
      <c r="B18" s="5" t="s">
        <v>212</v>
      </c>
      <c r="E18" s="5" t="s">
        <v>475</v>
      </c>
      <c r="F18" s="42" t="str">
        <f>IF(MENU!$A$1="PT",$B18,$A18)</f>
        <v>Etanol</v>
      </c>
      <c r="G18" s="112">
        <v>437.22246667100001</v>
      </c>
      <c r="H18" s="112">
        <v>428.6307357500001</v>
      </c>
      <c r="I18" s="112">
        <v>465.26436239999998</v>
      </c>
      <c r="J18" s="112">
        <v>538.80114584</v>
      </c>
      <c r="K18" s="112">
        <v>493.42833384000005</v>
      </c>
      <c r="L18" s="112">
        <v>490.65551777000007</v>
      </c>
      <c r="M18" s="263">
        <v>576.42393199000003</v>
      </c>
      <c r="N18" s="263">
        <v>654.61484622</v>
      </c>
      <c r="O18" s="264">
        <v>605.26114352000002</v>
      </c>
      <c r="P18" s="112">
        <v>543.76226695000003</v>
      </c>
      <c r="Q18" s="265">
        <v>589.38562649200003</v>
      </c>
      <c r="R18" s="265">
        <v>723.54872249999994</v>
      </c>
      <c r="S18" s="112">
        <v>774.69078039999999</v>
      </c>
      <c r="T18" s="112">
        <v>864.30485441999997</v>
      </c>
      <c r="U18" s="112">
        <v>937.06227918999991</v>
      </c>
      <c r="V18" s="112">
        <v>901.84815607999985</v>
      </c>
      <c r="W18" s="112">
        <v>667.92709200000002</v>
      </c>
      <c r="X18" s="112">
        <v>707</v>
      </c>
      <c r="Y18" s="112">
        <v>774.27822626</v>
      </c>
      <c r="Z18" s="112">
        <v>637.13317119999999</v>
      </c>
      <c r="AA18" s="112">
        <v>524.06490199999996</v>
      </c>
      <c r="AB18" s="112">
        <v>599.82876272999999</v>
      </c>
      <c r="AC18" s="112">
        <v>714.36287080999989</v>
      </c>
      <c r="AD18" s="112">
        <v>855.47711608999998</v>
      </c>
      <c r="AE18" s="112">
        <v>812.92465898</v>
      </c>
      <c r="AF18" s="112">
        <v>819.49317940000003</v>
      </c>
      <c r="AG18" s="112">
        <v>1046.6675759599996</v>
      </c>
      <c r="AH18" s="375" t="e">
        <f ca="1">(SUMIFS(OFFSET(#REF!,0,MATCH(AH$5,#REF!,0)+MATCH(AH$7,#REF!,0)+AH$8),#REF!,$D18)+SUMIFS(OFFSET(#REF!,0,MATCH(AH$5,#REF!,0)+MATCH(AH$7,#REF!,0)+AH$8),#REF!,$E18))/1000000*2</f>
        <v>#REF!</v>
      </c>
    </row>
    <row r="19" spans="1:37">
      <c r="A19" s="5" t="s">
        <v>550</v>
      </c>
      <c r="B19" s="5" t="s">
        <v>213</v>
      </c>
      <c r="E19" s="5" t="s">
        <v>476</v>
      </c>
      <c r="F19" s="42" t="str">
        <f>IF(MENU!$A$1="PT",$B19,$A19)</f>
        <v>Gasolina</v>
      </c>
      <c r="G19" s="112">
        <v>1788.3760956040001</v>
      </c>
      <c r="H19" s="112">
        <v>1792.1527174320008</v>
      </c>
      <c r="I19" s="112">
        <v>1843.6758641200001</v>
      </c>
      <c r="J19" s="112">
        <v>1978.08870243</v>
      </c>
      <c r="K19" s="112">
        <v>1784.9226074600001</v>
      </c>
      <c r="L19" s="112">
        <v>1903.9453710600001</v>
      </c>
      <c r="M19" s="263">
        <v>1990.7386408500001</v>
      </c>
      <c r="N19" s="263">
        <v>2094.7454853499999</v>
      </c>
      <c r="O19" s="264">
        <v>2001.7413767999999</v>
      </c>
      <c r="P19" s="112">
        <v>2130.1495867100002</v>
      </c>
      <c r="Q19" s="112">
        <v>2160.6488827879998</v>
      </c>
      <c r="R19" s="265">
        <v>2299.30547398</v>
      </c>
      <c r="S19" s="112">
        <v>2020.3488214499998</v>
      </c>
      <c r="T19" s="112">
        <v>1955.1235223200001</v>
      </c>
      <c r="U19" s="112">
        <v>1961.75864806</v>
      </c>
      <c r="V19" s="112">
        <v>2125.1307983199999</v>
      </c>
      <c r="W19" s="112">
        <v>2154.0476668000001</v>
      </c>
      <c r="X19" s="112">
        <v>2122</v>
      </c>
      <c r="Y19" s="112">
        <v>2129.1200811799999</v>
      </c>
      <c r="Z19" s="112">
        <v>2422.4288687800013</v>
      </c>
      <c r="AA19" s="112">
        <v>2376.1066289099999</v>
      </c>
      <c r="AB19" s="112">
        <v>2341.4590915200001</v>
      </c>
      <c r="AC19" s="112">
        <v>2243.9990340300001</v>
      </c>
      <c r="AD19" s="112">
        <v>2222.5210123699999</v>
      </c>
      <c r="AE19" s="112">
        <v>2075.7328411200001</v>
      </c>
      <c r="AF19" s="112">
        <v>1920.63384722</v>
      </c>
      <c r="AG19" s="112">
        <v>1811.2713385599995</v>
      </c>
      <c r="AH19" s="375" t="e">
        <f ca="1">(SUMIFS(OFFSET(#REF!,0,MATCH(AH$5,#REF!,0)+MATCH(AH$7,#REF!,0)+AH$8),#REF!,$D19)+SUMIFS(OFFSET(#REF!,0,MATCH(AH$5,#REF!,0)+MATCH(AH$7,#REF!,0)+AH$8),#REF!,$E19))/1000000*2</f>
        <v>#REF!</v>
      </c>
    </row>
    <row r="20" spans="1:37">
      <c r="A20" s="5" t="s">
        <v>214</v>
      </c>
      <c r="B20" s="5" t="s">
        <v>214</v>
      </c>
      <c r="E20" s="5" t="s">
        <v>477</v>
      </c>
      <c r="F20" s="42" t="str">
        <f>IF(MENU!$A$1="PT",$B20,$A20)</f>
        <v>Diesel</v>
      </c>
      <c r="G20" s="112">
        <v>2161.1404331539998</v>
      </c>
      <c r="H20" s="112">
        <v>2279.8579967130004</v>
      </c>
      <c r="I20" s="112">
        <v>2470.6212167200001</v>
      </c>
      <c r="J20" s="112">
        <v>2455.7631308999999</v>
      </c>
      <c r="K20" s="112">
        <v>2242.5142760999997</v>
      </c>
      <c r="L20" s="112">
        <v>2503.3483105699997</v>
      </c>
      <c r="M20" s="263">
        <v>2754.0673516299998</v>
      </c>
      <c r="N20" s="263">
        <v>2645.13856863</v>
      </c>
      <c r="O20" s="264">
        <v>2468.0732831399996</v>
      </c>
      <c r="P20" s="112">
        <v>2719.6322347199998</v>
      </c>
      <c r="Q20" s="112">
        <v>2959.3427712719999</v>
      </c>
      <c r="R20" s="265">
        <v>2821.0827414599999</v>
      </c>
      <c r="S20" s="112">
        <v>2451.5603318899998</v>
      </c>
      <c r="T20" s="112">
        <v>2653.1696638900003</v>
      </c>
      <c r="U20" s="112">
        <v>2926.5077144599995</v>
      </c>
      <c r="V20" s="112">
        <v>2817.4424278199999</v>
      </c>
      <c r="W20" s="112">
        <v>2538.3267133700006</v>
      </c>
      <c r="X20" s="112">
        <v>2719</v>
      </c>
      <c r="Y20" s="112">
        <v>2793.1535967300001</v>
      </c>
      <c r="Z20" s="112">
        <v>2637.5163730999998</v>
      </c>
      <c r="AA20" s="112">
        <v>2625.0839843700001</v>
      </c>
      <c r="AB20" s="112">
        <v>2756.3483515900002</v>
      </c>
      <c r="AC20" s="112">
        <v>3028.1092739800001</v>
      </c>
      <c r="AD20" s="112">
        <v>2885.3886315800009</v>
      </c>
      <c r="AE20" s="112">
        <v>2786.56279004</v>
      </c>
      <c r="AF20" s="112">
        <v>2828.1763158400004</v>
      </c>
      <c r="AG20" s="112">
        <v>3185.4796848799974</v>
      </c>
      <c r="AH20" s="375" t="e">
        <f ca="1">(SUMIFS(OFFSET(#REF!,0,MATCH(AH$5,#REF!,0)+MATCH(AH$7,#REF!,0)+AH$8),#REF!,$D20)+SUMIFS(OFFSET(#REF!,0,MATCH(AH$5,#REF!,0)+MATCH(AH$7,#REF!,0)+AH$8),#REF!,$E20))/1000000*2</f>
        <v>#REF!</v>
      </c>
    </row>
    <row r="21" spans="1:37">
      <c r="A21" s="5" t="s">
        <v>551</v>
      </c>
      <c r="B21" s="5" t="s">
        <v>215</v>
      </c>
      <c r="E21" s="5" t="s">
        <v>478</v>
      </c>
      <c r="F21" s="42" t="str">
        <f>IF(MENU!$A$1="PT",$B21,$A21)</f>
        <v>Aviação</v>
      </c>
      <c r="G21" s="112">
        <v>661.50864000000013</v>
      </c>
      <c r="H21" s="112">
        <v>647.03715200000011</v>
      </c>
      <c r="I21" s="112">
        <v>642.03315100000009</v>
      </c>
      <c r="J21" s="112">
        <v>605.82507000000021</v>
      </c>
      <c r="K21" s="112">
        <v>621.67353900000012</v>
      </c>
      <c r="L21" s="112">
        <v>586.56025700000021</v>
      </c>
      <c r="M21" s="263">
        <v>611.14960300000007</v>
      </c>
      <c r="N21" s="263">
        <v>607.20768900000019</v>
      </c>
      <c r="O21" s="264">
        <v>602.29599499999972</v>
      </c>
      <c r="P21" s="112">
        <v>585.72492599999998</v>
      </c>
      <c r="Q21" s="112">
        <v>609.72351719000005</v>
      </c>
      <c r="R21" s="265">
        <v>619.18909399999973</v>
      </c>
      <c r="S21" s="112">
        <v>612.02373800999999</v>
      </c>
      <c r="T21" s="112">
        <v>570.54894607999995</v>
      </c>
      <c r="U21" s="112">
        <v>603.9106789999995</v>
      </c>
      <c r="V21" s="112">
        <v>569.89263299999971</v>
      </c>
      <c r="W21" s="112">
        <v>588.73889599999995</v>
      </c>
      <c r="X21" s="112">
        <v>526</v>
      </c>
      <c r="Y21" s="112">
        <v>546.48574299999996</v>
      </c>
      <c r="Z21" s="112">
        <v>530.43922899999995</v>
      </c>
      <c r="AA21" s="112">
        <v>516.77623300000005</v>
      </c>
      <c r="AB21" s="112">
        <v>494.30102199999999</v>
      </c>
      <c r="AC21" s="112">
        <v>528.33289300000001</v>
      </c>
      <c r="AD21" s="112">
        <v>546.98506594000003</v>
      </c>
      <c r="AE21" s="112">
        <v>558.71293567999999</v>
      </c>
      <c r="AF21" s="112">
        <v>545.01684</v>
      </c>
      <c r="AG21" s="112">
        <v>575.14609900000028</v>
      </c>
      <c r="AH21" s="375" t="e">
        <f ca="1">(SUMIFS(OFFSET(#REF!,0,MATCH(AH$5,#REF!,0)+MATCH(AH$7,#REF!,0)+AH$8),#REF!,$D21)+SUMIFS(OFFSET(#REF!,0,MATCH(AH$5,#REF!,0)+MATCH(AH$7,#REF!,0)+AH$8),#REF!,$E21))/1000000*2</f>
        <v>#REF!</v>
      </c>
    </row>
    <row r="22" spans="1:37">
      <c r="A22" s="5" t="s">
        <v>552</v>
      </c>
      <c r="B22" s="5" t="s">
        <v>216</v>
      </c>
      <c r="E22" s="5" t="s">
        <v>479</v>
      </c>
      <c r="F22" s="42" t="str">
        <f>IF(MENU!$A$1="PT",$B22,$A22)</f>
        <v>Outros Produtos</v>
      </c>
      <c r="G22" s="112">
        <v>130.89352827800121</v>
      </c>
      <c r="H22" s="112">
        <v>128.10713180000039</v>
      </c>
      <c r="I22" s="112">
        <v>129.35520917000122</v>
      </c>
      <c r="J22" s="112">
        <v>127.80235691000053</v>
      </c>
      <c r="K22" s="112">
        <v>114.3807015400007</v>
      </c>
      <c r="L22" s="112">
        <v>111.50726505000057</v>
      </c>
      <c r="M22" s="263">
        <v>114.88415447999978</v>
      </c>
      <c r="N22" s="263">
        <v>112.49388140999963</v>
      </c>
      <c r="O22" s="264">
        <v>116.94016614000066</v>
      </c>
      <c r="P22" s="112">
        <v>118.85334849999981</v>
      </c>
      <c r="Q22" s="112">
        <v>113.32648674000029</v>
      </c>
      <c r="R22" s="266">
        <v>98.856087809999735</v>
      </c>
      <c r="S22" s="113">
        <v>86.495058640001844</v>
      </c>
      <c r="T22" s="113">
        <v>79.922779569998966</v>
      </c>
      <c r="U22" s="112">
        <v>82.539471190000882</v>
      </c>
      <c r="V22" s="112">
        <v>81.990636540000011</v>
      </c>
      <c r="W22" s="112">
        <v>86.4446227600002</v>
      </c>
      <c r="X22" s="112">
        <v>84</v>
      </c>
      <c r="Y22" s="112">
        <v>85.293316829999995</v>
      </c>
      <c r="Z22" s="112">
        <v>82.18940594</v>
      </c>
      <c r="AA22" s="112">
        <v>72.471628930000008</v>
      </c>
      <c r="AB22" s="112">
        <v>81.311408150000005</v>
      </c>
      <c r="AC22" s="112">
        <v>78.982749920000003</v>
      </c>
      <c r="AD22" s="112">
        <v>68.526721530000003</v>
      </c>
      <c r="AE22" s="112">
        <v>62.742698840000003</v>
      </c>
      <c r="AF22" s="112">
        <v>65.683524560000009</v>
      </c>
      <c r="AG22" s="112">
        <v>72.792305259999935</v>
      </c>
      <c r="AH22" s="375" t="e">
        <f ca="1">(SUMIFS(OFFSET(#REF!,0,MATCH(AH$5,#REF!,0)+MATCH(AH$7,#REF!,0)+AH$8),#REF!,$D22)+SUMIFS(OFFSET(#REF!,0,MATCH(AH$5,#REF!,0)+MATCH(AH$7,#REF!,0)+AH$8),#REF!,$E22))/1000000*2</f>
        <v>#REF!</v>
      </c>
    </row>
    <row r="23" spans="1:37">
      <c r="F23" s="42"/>
      <c r="G23" s="112"/>
      <c r="H23" s="112"/>
      <c r="I23" s="112"/>
      <c r="J23" s="112"/>
      <c r="K23" s="112"/>
      <c r="L23" s="112"/>
      <c r="M23" s="263"/>
      <c r="N23" s="263"/>
      <c r="O23" s="264"/>
      <c r="P23" s="112"/>
      <c r="Q23" s="112"/>
      <c r="R23" s="266"/>
      <c r="S23" s="113"/>
      <c r="T23" s="114"/>
      <c r="U23" s="114"/>
      <c r="W23"/>
      <c r="X23"/>
      <c r="Y23"/>
      <c r="Z23"/>
      <c r="AA23"/>
      <c r="AB23"/>
      <c r="AG23" s="112"/>
      <c r="AH23" s="375"/>
    </row>
    <row r="24" spans="1:37" s="6" customFormat="1">
      <c r="A24" s="6" t="s">
        <v>553</v>
      </c>
      <c r="B24" s="6" t="s">
        <v>217</v>
      </c>
      <c r="F24" s="42" t="str">
        <f>IF(MENU!$A$1="PT",$B24,$A24)</f>
        <v>Volume Ciclo Otto (Gasolina+Etanol)</v>
      </c>
      <c r="G24" s="112">
        <f t="shared" ref="G24:AE24" si="0">G19+G18</f>
        <v>2225.5985622749999</v>
      </c>
      <c r="H24" s="112">
        <f t="shared" si="0"/>
        <v>2220.7834531820008</v>
      </c>
      <c r="I24" s="112">
        <f t="shared" si="0"/>
        <v>2308.9402265200001</v>
      </c>
      <c r="J24" s="112">
        <f t="shared" si="0"/>
        <v>2516.8898482700001</v>
      </c>
      <c r="K24" s="112">
        <f t="shared" si="0"/>
        <v>2278.3509413000002</v>
      </c>
      <c r="L24" s="112">
        <f t="shared" si="0"/>
        <v>2394.6008888300003</v>
      </c>
      <c r="M24" s="112">
        <f t="shared" si="0"/>
        <v>2567.1625728400004</v>
      </c>
      <c r="N24" s="112">
        <f t="shared" si="0"/>
        <v>2749.3603315699997</v>
      </c>
      <c r="O24" s="112">
        <f t="shared" si="0"/>
        <v>2607.0025203199998</v>
      </c>
      <c r="P24" s="112">
        <f t="shared" si="0"/>
        <v>2673.9118536600004</v>
      </c>
      <c r="Q24" s="112">
        <f t="shared" si="0"/>
        <v>2750.0345092799998</v>
      </c>
      <c r="R24" s="112">
        <f t="shared" si="0"/>
        <v>3022.8541964799997</v>
      </c>
      <c r="S24" s="112">
        <f t="shared" si="0"/>
        <v>2795.0396018499996</v>
      </c>
      <c r="T24" s="112">
        <f t="shared" si="0"/>
        <v>2819.4283767400002</v>
      </c>
      <c r="U24" s="112">
        <f t="shared" si="0"/>
        <v>2898.8209272499998</v>
      </c>
      <c r="V24" s="112">
        <f t="shared" si="0"/>
        <v>3026.9789543999996</v>
      </c>
      <c r="W24" s="112">
        <f t="shared" si="0"/>
        <v>2821.9747588</v>
      </c>
      <c r="X24" s="112">
        <f t="shared" si="0"/>
        <v>2829</v>
      </c>
      <c r="Y24" s="112">
        <f t="shared" si="0"/>
        <v>2903.3983074399998</v>
      </c>
      <c r="Z24" s="112">
        <f t="shared" si="0"/>
        <v>3059.5620399800014</v>
      </c>
      <c r="AA24" s="112">
        <f t="shared" si="0"/>
        <v>2900.17153091</v>
      </c>
      <c r="AB24" s="112">
        <f t="shared" si="0"/>
        <v>2941.2878542500002</v>
      </c>
      <c r="AC24" s="112">
        <f t="shared" si="0"/>
        <v>2958.3619048400001</v>
      </c>
      <c r="AD24" s="112">
        <f t="shared" si="0"/>
        <v>3077.9981284599999</v>
      </c>
      <c r="AE24" s="112">
        <f t="shared" si="0"/>
        <v>2888.6575001000001</v>
      </c>
      <c r="AF24" s="112">
        <f>AF19+AF18</f>
        <v>2740.1270266199999</v>
      </c>
      <c r="AG24" s="112">
        <f>AG19+AG18</f>
        <v>2857.9389145199993</v>
      </c>
      <c r="AH24" s="375" t="e">
        <f ca="1">AH19+AH18</f>
        <v>#REF!</v>
      </c>
    </row>
    <row r="25" spans="1:37" s="6" customFormat="1">
      <c r="A25" s="6" t="s">
        <v>554</v>
      </c>
      <c r="B25" s="6" t="s">
        <v>218</v>
      </c>
      <c r="E25" s="6" t="s">
        <v>480</v>
      </c>
      <c r="F25" s="42" t="str">
        <f>IF(MENU!$A$1="PT",$B25,$A25)</f>
        <v>Volume Gasolina Equivalente</v>
      </c>
      <c r="G25" s="265">
        <v>2101.9957709471082</v>
      </c>
      <c r="H25" s="265">
        <v>2099.6095441854759</v>
      </c>
      <c r="I25" s="265">
        <v>2177.4099912695201</v>
      </c>
      <c r="J25" s="265">
        <v>2364.5707643410319</v>
      </c>
      <c r="K25" s="265">
        <v>2138.858751323432</v>
      </c>
      <c r="L25" s="265">
        <v>2255.8925739564211</v>
      </c>
      <c r="M25" s="265">
        <v>2404.207527266427</v>
      </c>
      <c r="N25" s="265">
        <v>2564.3007145436059</v>
      </c>
      <c r="O25" s="265">
        <v>2435.8951950468959</v>
      </c>
      <c r="P25" s="265">
        <v>2520.1902607932352</v>
      </c>
      <c r="Q25" s="265">
        <v>2583.4151926707113</v>
      </c>
      <c r="R25" s="265">
        <v>2818.3069726292501</v>
      </c>
      <c r="S25" s="112">
        <v>2576.0345182309197</v>
      </c>
      <c r="T25" s="112">
        <v>2579.2380576966821</v>
      </c>
      <c r="U25" s="112">
        <v>2638.4113198630989</v>
      </c>
      <c r="V25" s="112">
        <v>2776.355351825368</v>
      </c>
      <c r="W25" s="112">
        <v>2636.3578199332001</v>
      </c>
      <c r="X25" s="112">
        <v>2633</v>
      </c>
      <c r="Y25" s="112">
        <v>2688.2263883623459</v>
      </c>
      <c r="Z25" s="112">
        <v>2882.502731703521</v>
      </c>
      <c r="AA25" s="112">
        <v>2754.5338946441998</v>
      </c>
      <c r="AB25" s="112">
        <v>2774.5954410873333</v>
      </c>
      <c r="AC25" s="112">
        <v>2759.8404630419009</v>
      </c>
      <c r="AD25" s="112">
        <v>2840.2610378985887</v>
      </c>
      <c r="AE25" s="112">
        <v>2662.7457373694579</v>
      </c>
      <c r="AF25" s="112">
        <v>2512.3898720647398</v>
      </c>
      <c r="AG25" s="112">
        <v>2567.0699951607198</v>
      </c>
      <c r="AH25" s="375" t="e">
        <f ca="1">(SUMIFS(OFFSET(#REF!,0,MATCH(AH$5,#REF!,0)+MATCH(AH$7,#REF!,0)+AH$8),#REF!,$D25)+SUMIFS(OFFSET(#REF!,0,MATCH(AH$5,#REF!,0)+MATCH(AH$7,#REF!,0)+AH$8),#REF!,$E25))/1000000*2</f>
        <v>#REF!</v>
      </c>
    </row>
    <row r="26" spans="1:37" s="6" customFormat="1">
      <c r="F26" s="42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112"/>
      <c r="T26" s="112"/>
      <c r="U26" s="112"/>
      <c r="V26" s="112"/>
      <c r="W26" s="112"/>
      <c r="X26" s="112"/>
      <c r="Y26" s="112"/>
      <c r="Z26" s="112"/>
      <c r="AA26" s="278"/>
      <c r="AB26" s="278"/>
      <c r="AC26" s="278"/>
      <c r="AD26" s="278"/>
      <c r="AE26" s="278"/>
      <c r="AF26" s="278"/>
      <c r="AG26" s="278"/>
      <c r="AH26" s="376"/>
    </row>
    <row r="27" spans="1:37" s="6" customFormat="1">
      <c r="A27" s="6" t="s">
        <v>555</v>
      </c>
      <c r="B27" s="6" t="s">
        <v>395</v>
      </c>
      <c r="E27" s="6" t="s">
        <v>481</v>
      </c>
      <c r="F27" s="42" t="str">
        <f>IF(MENU!$A$1="PT",$B27,$A27)</f>
        <v>Número de postos revendedores</v>
      </c>
      <c r="G27" s="265"/>
      <c r="H27" s="265"/>
      <c r="I27" s="265"/>
      <c r="J27" s="265"/>
      <c r="K27" s="265"/>
      <c r="L27" s="265"/>
      <c r="M27" s="265"/>
      <c r="N27" s="265"/>
      <c r="O27" s="265">
        <v>4972</v>
      </c>
      <c r="P27" s="265">
        <v>5245</v>
      </c>
      <c r="Q27" s="265">
        <v>5285</v>
      </c>
      <c r="R27" s="265">
        <v>5356</v>
      </c>
      <c r="S27" s="112">
        <v>5427</v>
      </c>
      <c r="T27" s="112">
        <v>5464</v>
      </c>
      <c r="U27" s="112">
        <v>5560</v>
      </c>
      <c r="V27" s="112">
        <v>5683</v>
      </c>
      <c r="W27" s="112">
        <v>5809</v>
      </c>
      <c r="X27" s="112">
        <v>5832</v>
      </c>
      <c r="Y27" s="112">
        <v>5904</v>
      </c>
      <c r="Z27" s="112">
        <v>6027</v>
      </c>
      <c r="AA27" s="112">
        <v>6043</v>
      </c>
      <c r="AB27" s="112">
        <v>6068</v>
      </c>
      <c r="AC27" s="112">
        <v>6138</v>
      </c>
      <c r="AD27" s="112">
        <v>6272</v>
      </c>
      <c r="AE27" s="112">
        <v>6329</v>
      </c>
      <c r="AF27" s="112">
        <v>6360</v>
      </c>
      <c r="AG27" s="112">
        <v>6444</v>
      </c>
      <c r="AH27" s="375" t="e">
        <f ca="1">(SUMIFS(OFFSET(#REF!,0,MATCH(AH$5,#REF!,0)+MATCH(AH$7,#REF!,0)+AH$9),#REF!,$D27)+SUMIFS(OFFSET(#REF!,0,MATCH(AH$5,#REF!,0)+MATCH(AH$7,#REF!,0)+AH$9),#REF!,$E27))/1000000*2</f>
        <v>#REF!</v>
      </c>
    </row>
    <row r="28" spans="1:37"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116"/>
      <c r="W28"/>
      <c r="AA28"/>
      <c r="AC28" s="5"/>
    </row>
    <row r="29" spans="1:37">
      <c r="A29" s="5" t="s">
        <v>556</v>
      </c>
      <c r="B29" s="5" t="s">
        <v>120</v>
      </c>
      <c r="F29" s="110" t="str">
        <f>IF(MENU!$A$1="PT",$B29,$A29)</f>
        <v>DEMONSTRAÇÃO DE RESULTADOS</v>
      </c>
      <c r="G29" s="367" t="str">
        <f>IF(MENU!$A$1="PT",G$3,G$1)</f>
        <v>1T12</v>
      </c>
      <c r="H29" s="367" t="str">
        <f>IF(MENU!$A$1="PT",H$3,H$1)</f>
        <v>2T12</v>
      </c>
      <c r="I29" s="367" t="str">
        <f>IF(MENU!$A$1="PT",I$3,I$1)</f>
        <v>3T12</v>
      </c>
      <c r="J29" s="367" t="str">
        <f>IF(MENU!$A$1="PT",J$3,J$1)</f>
        <v>4T12</v>
      </c>
      <c r="K29" s="367" t="str">
        <f>IF(MENU!$A$1="PT",K$3,K$1)</f>
        <v>1T13</v>
      </c>
      <c r="L29" s="367" t="str">
        <f>IF(MENU!$A$1="PT",L$3,L$1)</f>
        <v>2T13</v>
      </c>
      <c r="M29" s="367" t="str">
        <f>IF(MENU!$A$1="PT",M$3,M$1)</f>
        <v>3T13</v>
      </c>
      <c r="N29" s="368" t="str">
        <f>IF(MENU!$A$1="PT",N$3,N$1)</f>
        <v>4T13</v>
      </c>
      <c r="O29" s="258" t="str">
        <f>IF(MENU!$A$1="PT",O$3,O$1)</f>
        <v>1T14</v>
      </c>
      <c r="P29" s="368" t="str">
        <f>IF(MENU!$A$1="PT",P$3,P$1)</f>
        <v>2T14</v>
      </c>
      <c r="Q29" s="368" t="str">
        <f>IF(MENU!$A$1="PT",Q$3,Q$1)</f>
        <v>3T14</v>
      </c>
      <c r="R29" s="368" t="str">
        <f>IF(MENU!$A$1="PT",R$3,R$1)</f>
        <v>4T14</v>
      </c>
      <c r="S29" s="368" t="str">
        <f>IF(MENU!$A$1="PT",S$3,S$1)</f>
        <v>1T15</v>
      </c>
      <c r="T29" s="117" t="str">
        <f>IF(MENU!$A$1="PT",T$3,T$1)</f>
        <v>2T15</v>
      </c>
      <c r="U29" s="117" t="str">
        <f>IF(MENU!$A$1="PT",U$3,U$1)</f>
        <v>3T15</v>
      </c>
      <c r="V29" s="117" t="str">
        <f>IF(MENU!$A$1="PT",V$3,V$1)</f>
        <v>4T15</v>
      </c>
      <c r="W29" s="117" t="str">
        <f>IF(MENU!$A$1="PT",W$3,W$1)</f>
        <v>1T16</v>
      </c>
      <c r="X29" s="117" t="str">
        <f>IF(MENU!$A$1="PT",X$3,X$1)</f>
        <v>2T16</v>
      </c>
      <c r="Y29" s="117" t="str">
        <f>IF(MENU!$A$1="PT",Y$3,Y$1)</f>
        <v>3T16</v>
      </c>
      <c r="Z29" s="117" t="str">
        <f>IF(MENU!$A$1="PT",Z$3,Z$1)</f>
        <v>4T16</v>
      </c>
      <c r="AA29" s="117" t="str">
        <f>IF(MENU!$A$1="PT",AA$3,AA$1)</f>
        <v>1T17</v>
      </c>
      <c r="AB29" s="117" t="str">
        <f>IF(MENU!$A$1="PT",AB$3,AB$1)</f>
        <v>2T17</v>
      </c>
      <c r="AC29" s="117" t="str">
        <f>IF(MENU!$A$1="PT",AC$3,AC$1)</f>
        <v>3T17</v>
      </c>
      <c r="AD29" s="117" t="str">
        <f>IF(MENU!$A$1="PT",AD$3,AD$1)</f>
        <v>4T17</v>
      </c>
      <c r="AE29" s="117" t="str">
        <f>IF(MENU!$A$1="PT",AE$3,AE$1)</f>
        <v>1T18</v>
      </c>
      <c r="AF29" s="368" t="str">
        <f>IF(MENU!$A$1="PT",AF$3,AF$1)</f>
        <v>2T18</v>
      </c>
      <c r="AG29" s="368" t="str">
        <f>IF(MENU!$A$1="PT",AG$3,AG$1)</f>
        <v>3T18</v>
      </c>
      <c r="AH29" s="368" t="str">
        <f>IF(MENU!$A$1="PT",AH$3,AH$1)</f>
        <v>4T18</v>
      </c>
    </row>
    <row r="30" spans="1:37" ht="15" customHeight="1">
      <c r="A30" s="5" t="s">
        <v>515</v>
      </c>
      <c r="B30" s="5" t="s">
        <v>10</v>
      </c>
      <c r="F30" s="110" t="str">
        <f>IF(MENU!$A$1="PT",$B30,$A30)</f>
        <v>(Em milhões de Reais)</v>
      </c>
      <c r="G30" s="367" t="str">
        <f>IF(MENU!$A$1="PT",G$4,G$2)</f>
        <v>(Jan-Mar)</v>
      </c>
      <c r="H30" s="367" t="str">
        <f>IF(MENU!$A$1="PT",H$4,H$2)</f>
        <v>(Abr-Jun)</v>
      </c>
      <c r="I30" s="367" t="str">
        <f>IF(MENU!$A$1="PT",I$4,I$2)</f>
        <v>(Jul-Set)</v>
      </c>
      <c r="J30" s="367" t="str">
        <f>IF(MENU!$A$1="PT",J$4,J$2)</f>
        <v>(Out-Dez)</v>
      </c>
      <c r="K30" s="367" t="str">
        <f>IF(MENU!$A$1="PT",K$4,K$2)</f>
        <v>(Jan-Mar)</v>
      </c>
      <c r="L30" s="367" t="str">
        <f>IF(MENU!$A$1="PT",L$4,L$2)</f>
        <v>(Abr-Jun)</v>
      </c>
      <c r="M30" s="367" t="str">
        <f>IF(MENU!$A$1="PT",M$4,M$2)</f>
        <v>(Jul-Set)</v>
      </c>
      <c r="N30" s="368" t="str">
        <f>IF(MENU!$A$1="PT",N$4,N$2)</f>
        <v>(Out-Dez)</v>
      </c>
      <c r="O30" s="259" t="str">
        <f>IF(MENU!$A$1="PT",O$4,O$2)</f>
        <v>(Jan-Mar)</v>
      </c>
      <c r="P30" s="367" t="str">
        <f>IF(MENU!$A$1="PT",P$4,P$2)</f>
        <v>(Abr-Jun)</v>
      </c>
      <c r="Q30" s="367" t="str">
        <f>IF(MENU!$A$1="PT",Q$4,Q$2)</f>
        <v>(Jul-Set)</v>
      </c>
      <c r="R30" s="368" t="str">
        <f>IF(MENU!$A$1="PT",R$4,R$2)</f>
        <v>(Out-Dez)</v>
      </c>
      <c r="S30" s="368" t="str">
        <f>IF(MENU!$A$1="PT",S$4,S$2)</f>
        <v>(Jan-Mar)</v>
      </c>
      <c r="T30" s="117" t="str">
        <f>IF(MENU!$A$1="PT",T$4,T$2)</f>
        <v>(Abr-Jun)</v>
      </c>
      <c r="U30" s="117" t="str">
        <f>IF(MENU!$A$1="PT",U$4,U$2)</f>
        <v>(Jul-Set)</v>
      </c>
      <c r="V30" s="117" t="str">
        <f>IF(MENU!$A$1="PT",V$4,V$2)</f>
        <v>(Out-Dez)</v>
      </c>
      <c r="W30" s="117" t="str">
        <f>IF(MENU!$A$1="PT",W$4,W$2)</f>
        <v>(Jan-Mar)</v>
      </c>
      <c r="X30" s="117" t="str">
        <f>IF(MENU!$A$1="PT",X$4,X$2)</f>
        <v>(Abr-Jun)</v>
      </c>
      <c r="Y30" s="117" t="str">
        <f>IF(MENU!$A$1="PT",Y$4,Y$2)</f>
        <v>(Jul-Set)</v>
      </c>
      <c r="Z30" s="117" t="str">
        <f>IF(MENU!$A$1="PT",Z$4,Z$2)</f>
        <v>(Out-Dez)</v>
      </c>
      <c r="AA30" s="117" t="str">
        <f>IF(MENU!$A$1="PT",AA$4,AA$2)</f>
        <v>(Jan-Mar)</v>
      </c>
      <c r="AB30" s="117" t="str">
        <f>IF(MENU!$A$1="PT",AB$4,AB$2)</f>
        <v>(Abr-Jun)</v>
      </c>
      <c r="AC30" s="117" t="str">
        <f>IF(MENU!$A$1="PT",AC$4,AC$2)</f>
        <v>(Jul-Set)</v>
      </c>
      <c r="AD30" s="117" t="str">
        <f>IF(MENU!$A$1="PT",AD$4,AD$2)</f>
        <v>(Out-Dez)</v>
      </c>
      <c r="AE30" s="117" t="str">
        <f>IF(MENU!$A$1="PT",AE$4,AE$2)</f>
        <v>(Jan-Mar)</v>
      </c>
      <c r="AF30" s="117" t="str">
        <f>IF(MENU!$A$1="PT",AF$4,AF$2)</f>
        <v>(Abr-Jun)</v>
      </c>
      <c r="AG30" s="367" t="str">
        <f>IF(MENU!$A$1="PT",AG$4,AG$2)</f>
        <v>(Jul-Set)</v>
      </c>
      <c r="AH30" s="367" t="str">
        <f>IF(MENU!$A$1="PT",AH$4,AH$2)</f>
        <v>(Out-Dez)</v>
      </c>
    </row>
    <row r="31" spans="1:37">
      <c r="A31" s="5" t="s">
        <v>516</v>
      </c>
      <c r="B31" s="5" t="s">
        <v>121</v>
      </c>
      <c r="E31" s="358" t="s">
        <v>508</v>
      </c>
      <c r="F31" s="24" t="str">
        <f>IF(MENU!$A$1="PT",$B31,$A31)</f>
        <v>Receita Operacional Líquida</v>
      </c>
      <c r="G31" s="267">
        <v>9982</v>
      </c>
      <c r="H31" s="267">
        <v>10285.799999999999</v>
      </c>
      <c r="I31" s="267">
        <v>10915.5</v>
      </c>
      <c r="J31" s="119">
        <v>11383.8</v>
      </c>
      <c r="K31" s="119">
        <v>10947.101000000001</v>
      </c>
      <c r="L31" s="119">
        <v>11778.509</v>
      </c>
      <c r="M31" s="119">
        <v>12737.213000000002</v>
      </c>
      <c r="N31" s="119">
        <v>13064.848</v>
      </c>
      <c r="O31" s="268">
        <v>13010.956</v>
      </c>
      <c r="P31" s="119">
        <v>13684.832999999999</v>
      </c>
      <c r="Q31" s="119">
        <v>14333.867999999999</v>
      </c>
      <c r="R31" s="119">
        <v>14704.269999999999</v>
      </c>
      <c r="S31" s="119">
        <v>14061.509999999998</v>
      </c>
      <c r="T31" s="119">
        <v>14793.885</v>
      </c>
      <c r="U31" s="119">
        <v>15638.868</v>
      </c>
      <c r="V31" s="119">
        <v>16918.702999999998</v>
      </c>
      <c r="W31" s="119">
        <v>16391.752</v>
      </c>
      <c r="X31" s="119">
        <v>16479.574000000001</v>
      </c>
      <c r="Y31" s="119">
        <v>17323.385000000002</v>
      </c>
      <c r="Z31" s="119">
        <v>17948.338</v>
      </c>
      <c r="AA31" s="119">
        <v>17698.153999999999</v>
      </c>
      <c r="AB31" s="119">
        <v>17264.04</v>
      </c>
      <c r="AC31" s="119">
        <v>18452.780000000002</v>
      </c>
      <c r="AD31" s="119">
        <v>19374.173999999999</v>
      </c>
      <c r="AE31" s="119">
        <v>19494.975999999999</v>
      </c>
      <c r="AF31" s="119">
        <v>19594.606</v>
      </c>
      <c r="AG31" s="119">
        <v>21053.116999999998</v>
      </c>
      <c r="AH31" s="119">
        <f>'RAIZEN COMBUSTIVEIS CONSOLIDADO'!AC7-'RAIZEN COMBUSTIVEIS ARGENTINA'!B16</f>
        <v>21817.461037770001</v>
      </c>
      <c r="AI31" s="377"/>
      <c r="AJ31" s="377"/>
      <c r="AK31" s="378"/>
    </row>
    <row r="32" spans="1:37">
      <c r="A32" s="5" t="s">
        <v>549</v>
      </c>
      <c r="B32" s="5" t="s">
        <v>212</v>
      </c>
      <c r="E32" s="5" t="s">
        <v>482</v>
      </c>
      <c r="F32" s="91" t="str">
        <f>IF(MENU!$A$1="PT",$B32,$A32)</f>
        <v>Etanol</v>
      </c>
      <c r="G32" s="269">
        <v>544.6</v>
      </c>
      <c r="H32" s="269">
        <v>540.4</v>
      </c>
      <c r="I32" s="269">
        <v>553.9</v>
      </c>
      <c r="J32" s="269">
        <v>649.29999999999995</v>
      </c>
      <c r="K32" s="269">
        <v>658.03</v>
      </c>
      <c r="L32" s="269">
        <v>672.27099999999996</v>
      </c>
      <c r="M32" s="269">
        <v>756.11400000000003</v>
      </c>
      <c r="N32" s="269">
        <v>901.851</v>
      </c>
      <c r="O32" s="270">
        <v>930.16499999999996</v>
      </c>
      <c r="P32" s="269">
        <v>805.01599999999996</v>
      </c>
      <c r="Q32" s="269">
        <v>831.71100000000001</v>
      </c>
      <c r="R32" s="269">
        <v>989.83</v>
      </c>
      <c r="S32" s="120">
        <v>1162</v>
      </c>
      <c r="T32" s="120">
        <v>1244.693</v>
      </c>
      <c r="U32" s="120">
        <v>1327.019</v>
      </c>
      <c r="V32" s="120">
        <v>1658.9269999999999</v>
      </c>
      <c r="W32" s="120">
        <v>1387.7929999999999</v>
      </c>
      <c r="X32" s="120">
        <v>1202.0160000000001</v>
      </c>
      <c r="Y32" s="120">
        <v>1353.6579999999999</v>
      </c>
      <c r="Z32" s="120">
        <v>1303.126</v>
      </c>
      <c r="AA32" s="120">
        <v>1041.5650000000001</v>
      </c>
      <c r="AB32" s="120">
        <v>1050.6610000000001</v>
      </c>
      <c r="AC32" s="120">
        <v>1209.808</v>
      </c>
      <c r="AD32" s="120">
        <v>1624.116</v>
      </c>
      <c r="AE32" s="120">
        <v>1717.444</v>
      </c>
      <c r="AF32" s="120">
        <v>1557.9079999999999</v>
      </c>
      <c r="AG32" s="120">
        <v>1883.643</v>
      </c>
      <c r="AH32" s="120" t="e">
        <f>#REF!-#REF!</f>
        <v>#REF!</v>
      </c>
    </row>
    <row r="33" spans="1:47">
      <c r="A33" s="5" t="s">
        <v>550</v>
      </c>
      <c r="B33" s="5" t="s">
        <v>213</v>
      </c>
      <c r="E33" s="5" t="s">
        <v>483</v>
      </c>
      <c r="F33" s="91" t="str">
        <f>IF(MENU!$A$1="PT",$B33,$A33)</f>
        <v>Gasolina</v>
      </c>
      <c r="G33" s="269">
        <v>4179.3</v>
      </c>
      <c r="H33" s="269">
        <v>4258.8999999999996</v>
      </c>
      <c r="I33" s="269">
        <v>4356.7</v>
      </c>
      <c r="J33" s="269">
        <v>4666.3999999999996</v>
      </c>
      <c r="K33" s="269">
        <v>4406.7700000000004</v>
      </c>
      <c r="L33" s="269">
        <v>4724.0320000000002</v>
      </c>
      <c r="M33" s="269">
        <v>4911.5720000000001</v>
      </c>
      <c r="N33" s="269">
        <v>5193.51</v>
      </c>
      <c r="O33" s="270">
        <v>5147.576</v>
      </c>
      <c r="P33" s="269">
        <v>5529.3209999999999</v>
      </c>
      <c r="Q33" s="269">
        <v>5557.1279999999997</v>
      </c>
      <c r="R33" s="269">
        <v>5931.107</v>
      </c>
      <c r="S33" s="120">
        <v>5706.5240000000003</v>
      </c>
      <c r="T33" s="120">
        <v>5705.9960000000001</v>
      </c>
      <c r="U33" s="120">
        <v>5706.86</v>
      </c>
      <c r="V33" s="120">
        <v>6664.99</v>
      </c>
      <c r="W33" s="120">
        <v>7141.3959999999997</v>
      </c>
      <c r="X33" s="120">
        <v>6839.3159999999998</v>
      </c>
      <c r="Y33" s="120">
        <v>7074.1639999999998</v>
      </c>
      <c r="Z33" s="120">
        <v>8107.2049999999999</v>
      </c>
      <c r="AA33" s="120">
        <v>8206.3719999999994</v>
      </c>
      <c r="AB33" s="120">
        <v>7801.7669999999998</v>
      </c>
      <c r="AC33" s="120">
        <v>7730.4650000000001</v>
      </c>
      <c r="AD33" s="120">
        <v>8140.2219999999998</v>
      </c>
      <c r="AE33" s="120">
        <v>8125.3990000000003</v>
      </c>
      <c r="AF33" s="120">
        <v>7780.7160000000003</v>
      </c>
      <c r="AG33" s="120">
        <v>7605.4129999999996</v>
      </c>
      <c r="AH33" s="120" t="e">
        <f>#REF!-'RAIZEN COMBUSTIVEIS ARGENTINA'!B17</f>
        <v>#REF!</v>
      </c>
    </row>
    <row r="34" spans="1:47">
      <c r="A34" s="5" t="s">
        <v>214</v>
      </c>
      <c r="B34" s="5" t="s">
        <v>214</v>
      </c>
      <c r="E34" s="5" t="s">
        <v>484</v>
      </c>
      <c r="F34" s="91" t="str">
        <f>IF(MENU!$A$1="PT",$B34,$A34)</f>
        <v>Diesel</v>
      </c>
      <c r="G34" s="269">
        <v>3875.5</v>
      </c>
      <c r="H34" s="269">
        <v>4083.8</v>
      </c>
      <c r="I34" s="269">
        <v>4629.2</v>
      </c>
      <c r="J34" s="269">
        <v>4667.5</v>
      </c>
      <c r="K34" s="269">
        <v>4463.8450000000003</v>
      </c>
      <c r="L34" s="269">
        <v>5117.1710000000003</v>
      </c>
      <c r="M34" s="269">
        <v>5631.6719999999996</v>
      </c>
      <c r="N34" s="269">
        <v>5512.8710000000001</v>
      </c>
      <c r="O34" s="270">
        <v>5435.3320000000003</v>
      </c>
      <c r="P34" s="269">
        <v>5962.7640000000001</v>
      </c>
      <c r="Q34" s="269">
        <v>6512.8329999999996</v>
      </c>
      <c r="R34" s="269">
        <v>6363.866</v>
      </c>
      <c r="S34" s="120">
        <v>6060.348</v>
      </c>
      <c r="T34" s="120">
        <v>6680.3310000000001</v>
      </c>
      <c r="U34" s="120">
        <v>7354.9840000000004</v>
      </c>
      <c r="V34" s="120">
        <v>7408.2690000000002</v>
      </c>
      <c r="W34" s="120">
        <v>6832.6729999999998</v>
      </c>
      <c r="X34" s="120">
        <v>7517.6319999999996</v>
      </c>
      <c r="Y34" s="120">
        <v>7903.8019999999997</v>
      </c>
      <c r="Z34" s="120">
        <v>7558.8280000000004</v>
      </c>
      <c r="AA34" s="120">
        <v>7431.9849999999997</v>
      </c>
      <c r="AB34" s="120">
        <v>7427.8209999999999</v>
      </c>
      <c r="AC34" s="120">
        <v>8494.1630000000005</v>
      </c>
      <c r="AD34" s="120">
        <v>8432.9259999999995</v>
      </c>
      <c r="AE34" s="120">
        <v>8401.6319999999996</v>
      </c>
      <c r="AF34" s="120">
        <v>8934.3610000000008</v>
      </c>
      <c r="AG34" s="120">
        <v>9929.0030000000006</v>
      </c>
      <c r="AH34" s="120" t="e">
        <f>#REF!-'RAIZEN COMBUSTIVEIS ARGENTINA'!B18</f>
        <v>#REF!</v>
      </c>
    </row>
    <row r="35" spans="1:47">
      <c r="A35" s="5" t="s">
        <v>551</v>
      </c>
      <c r="B35" s="5" t="s">
        <v>215</v>
      </c>
      <c r="E35" s="5" t="s">
        <v>485</v>
      </c>
      <c r="F35" s="91" t="str">
        <f>IF(MENU!$A$1="PT",$B35,$A35)</f>
        <v>Aviação</v>
      </c>
      <c r="G35" s="269">
        <v>1176.3</v>
      </c>
      <c r="H35" s="269">
        <v>1259.7</v>
      </c>
      <c r="I35" s="269">
        <v>1221.8</v>
      </c>
      <c r="J35" s="269">
        <v>1245.3</v>
      </c>
      <c r="K35" s="269">
        <v>1277.0940000000001</v>
      </c>
      <c r="L35" s="269">
        <v>1126.3510000000001</v>
      </c>
      <c r="M35" s="269">
        <v>1289.95</v>
      </c>
      <c r="N35" s="269">
        <v>1308.327</v>
      </c>
      <c r="O35" s="270">
        <v>1339.8130000000001</v>
      </c>
      <c r="P35" s="269">
        <v>1226.5250000000001</v>
      </c>
      <c r="Q35" s="269">
        <v>1271.2539999999999</v>
      </c>
      <c r="R35" s="269">
        <v>1273.8009999999999</v>
      </c>
      <c r="S35" s="120">
        <v>1004.561</v>
      </c>
      <c r="T35" s="120">
        <v>1043.8679999999999</v>
      </c>
      <c r="U35" s="120">
        <v>1125.46</v>
      </c>
      <c r="V35" s="120">
        <v>1059.8589999999999</v>
      </c>
      <c r="W35" s="120">
        <v>897.97500000000002</v>
      </c>
      <c r="X35" s="120">
        <v>793.78099999999995</v>
      </c>
      <c r="Y35" s="120">
        <v>866.774</v>
      </c>
      <c r="Z35" s="120">
        <v>855.68200000000002</v>
      </c>
      <c r="AA35" s="120">
        <v>899.37300000000005</v>
      </c>
      <c r="AB35" s="120">
        <v>852.20399999999995</v>
      </c>
      <c r="AC35" s="120">
        <v>892.21299999999997</v>
      </c>
      <c r="AD35" s="120">
        <v>1065.8330000000001</v>
      </c>
      <c r="AE35" s="120">
        <v>1144.7380000000001</v>
      </c>
      <c r="AF35" s="120">
        <v>1227.2470000000001</v>
      </c>
      <c r="AG35" s="120">
        <v>1501.7139999999999</v>
      </c>
      <c r="AH35" s="120" t="e">
        <f>#REF!-'RAIZEN COMBUSTIVEIS ARGENTINA'!B19</f>
        <v>#REF!</v>
      </c>
    </row>
    <row r="36" spans="1:47">
      <c r="A36" s="5" t="s">
        <v>552</v>
      </c>
      <c r="B36" s="5" t="s">
        <v>216</v>
      </c>
      <c r="E36" s="5" t="s">
        <v>486</v>
      </c>
      <c r="F36" s="91" t="str">
        <f>IF(MENU!$A$1="PT",$B36,$A36)</f>
        <v>Outros Produtos</v>
      </c>
      <c r="G36" s="269">
        <v>206.2</v>
      </c>
      <c r="H36" s="269">
        <v>143</v>
      </c>
      <c r="I36" s="269">
        <v>153.9</v>
      </c>
      <c r="J36" s="269">
        <v>155.30000000000001</v>
      </c>
      <c r="K36" s="269">
        <v>141.36199999999999</v>
      </c>
      <c r="L36" s="269">
        <v>138.684</v>
      </c>
      <c r="M36" s="269">
        <v>147.905</v>
      </c>
      <c r="N36" s="269">
        <v>148.28899999999999</v>
      </c>
      <c r="O36" s="270">
        <v>158.07</v>
      </c>
      <c r="P36" s="269">
        <v>161.20699999999999</v>
      </c>
      <c r="Q36" s="269">
        <v>160.94200000000001</v>
      </c>
      <c r="R36" s="269">
        <v>145.666</v>
      </c>
      <c r="S36" s="120">
        <v>128.077</v>
      </c>
      <c r="T36" s="120">
        <v>118.997</v>
      </c>
      <c r="U36" s="120">
        <v>124.545</v>
      </c>
      <c r="V36" s="120">
        <v>126.658</v>
      </c>
      <c r="W36" s="120">
        <v>131.91499999999999</v>
      </c>
      <c r="X36" s="120">
        <v>126.82899999999999</v>
      </c>
      <c r="Y36" s="120">
        <v>124.98699999999999</v>
      </c>
      <c r="Z36" s="120">
        <v>123.497</v>
      </c>
      <c r="AA36" s="120">
        <v>118.85899999999999</v>
      </c>
      <c r="AB36" s="120">
        <v>131.58699999999999</v>
      </c>
      <c r="AC36" s="120">
        <v>126.131</v>
      </c>
      <c r="AD36" s="120">
        <v>111.077</v>
      </c>
      <c r="AE36" s="120">
        <v>105.76300000000001</v>
      </c>
      <c r="AF36" s="120">
        <v>94.373999999999995</v>
      </c>
      <c r="AG36" s="120">
        <v>133.345</v>
      </c>
      <c r="AH36" s="120" t="e">
        <f>#REF!-'RAIZEN COMBUSTIVEIS ARGENTINA'!B20</f>
        <v>#REF!</v>
      </c>
    </row>
    <row r="37" spans="1:47">
      <c r="A37" s="5" t="s">
        <v>557</v>
      </c>
      <c r="B37" s="5" t="s">
        <v>219</v>
      </c>
      <c r="E37" s="5" t="s">
        <v>438</v>
      </c>
      <c r="F37" s="24" t="str">
        <f>IF(MENU!$A$1="PT",$B37,$A37)</f>
        <v>Custo de Produto Vendido</v>
      </c>
      <c r="G37" s="226">
        <v>-9316.7000000000007</v>
      </c>
      <c r="H37" s="226">
        <v>-9738.9</v>
      </c>
      <c r="I37" s="226">
        <v>-10335.299999999999</v>
      </c>
      <c r="J37" s="226">
        <v>-10773.2</v>
      </c>
      <c r="K37" s="226">
        <v>-10351.606</v>
      </c>
      <c r="L37" s="226">
        <v>-11223.509</v>
      </c>
      <c r="M37" s="226">
        <v>-12077.217000000001</v>
      </c>
      <c r="N37" s="226">
        <v>-12363.829</v>
      </c>
      <c r="O37" s="271">
        <v>-12340.661</v>
      </c>
      <c r="P37" s="226">
        <v>-13066.88</v>
      </c>
      <c r="Q37" s="226">
        <v>-13621.938</v>
      </c>
      <c r="R37" s="226">
        <v>-13904.743</v>
      </c>
      <c r="S37" s="122">
        <v>-13260.089</v>
      </c>
      <c r="T37" s="122">
        <v>-14134.501</v>
      </c>
      <c r="U37" s="122">
        <v>-14884.931</v>
      </c>
      <c r="V37" s="122">
        <v>-15916.734</v>
      </c>
      <c r="W37" s="122">
        <v>-15600.588</v>
      </c>
      <c r="X37" s="122">
        <v>-15665.191000000001</v>
      </c>
      <c r="Y37" s="122">
        <v>-16367.656000000001</v>
      </c>
      <c r="Z37" s="122">
        <v>-16812.50350495</v>
      </c>
      <c r="AA37" s="122">
        <v>-16746.925126990001</v>
      </c>
      <c r="AB37" s="122">
        <v>-16499.279919640001</v>
      </c>
      <c r="AC37" s="122">
        <v>-17324.967676200002</v>
      </c>
      <c r="AD37" s="122">
        <v>-18304.119578429993</v>
      </c>
      <c r="AE37" s="122">
        <v>-18521.68432592</v>
      </c>
      <c r="AF37" s="122">
        <v>-18824.9732</v>
      </c>
      <c r="AG37" s="122">
        <v>-20183.792000000001</v>
      </c>
      <c r="AH37" s="122">
        <f>'RAIZEN COMBUSTIVEIS CONSOLIDADO'!AC8-'RAIZEN COMBUSTIVEIS ARGENTINA'!B21</f>
        <v>-20693.297325809999</v>
      </c>
    </row>
    <row r="38" spans="1:47">
      <c r="A38" s="5" t="s">
        <v>517</v>
      </c>
      <c r="B38" s="5" t="s">
        <v>123</v>
      </c>
      <c r="E38" s="5" t="s">
        <v>439</v>
      </c>
      <c r="F38" s="24" t="str">
        <f>IF(MENU!$A$1="PT",$B38,$A38)</f>
        <v>Lucro Bruto</v>
      </c>
      <c r="G38" s="267">
        <v>665.3</v>
      </c>
      <c r="H38" s="267">
        <v>546.9</v>
      </c>
      <c r="I38" s="267">
        <v>580.20000000000005</v>
      </c>
      <c r="J38" s="267">
        <v>610.6</v>
      </c>
      <c r="K38" s="267">
        <v>595.495</v>
      </c>
      <c r="L38" s="267">
        <v>555</v>
      </c>
      <c r="M38" s="267">
        <v>659.99599999999998</v>
      </c>
      <c r="N38" s="267">
        <v>701.01900000000001</v>
      </c>
      <c r="O38" s="272">
        <v>670.29499999999996</v>
      </c>
      <c r="P38" s="267">
        <v>617.95299999999997</v>
      </c>
      <c r="Q38" s="267">
        <v>711.93</v>
      </c>
      <c r="R38" s="267">
        <v>799.52700000000004</v>
      </c>
      <c r="S38" s="118">
        <v>801.42100000000005</v>
      </c>
      <c r="T38" s="118">
        <v>659.38400000000001</v>
      </c>
      <c r="U38" s="118">
        <v>753.93700000000001</v>
      </c>
      <c r="V38" s="118">
        <v>1001.9690000000001</v>
      </c>
      <c r="W38" s="118">
        <v>791.16399999999999</v>
      </c>
      <c r="X38" s="118">
        <v>814.38300000000004</v>
      </c>
      <c r="Y38" s="118">
        <v>955.72699999999998</v>
      </c>
      <c r="Z38" s="118">
        <v>1135.83449505</v>
      </c>
      <c r="AA38" s="118">
        <v>951.22887301000003</v>
      </c>
      <c r="AB38" s="118">
        <v>764.76008036000098</v>
      </c>
      <c r="AC38" s="118">
        <v>1127.812323800003</v>
      </c>
      <c r="AD38" s="118">
        <v>1070.054421570007</v>
      </c>
      <c r="AE38" s="118">
        <v>973.2886740800019</v>
      </c>
      <c r="AF38" s="118">
        <v>769.62980000000005</v>
      </c>
      <c r="AG38" s="122">
        <v>869.32499999999709</v>
      </c>
      <c r="AH38" s="122">
        <f>'RAIZEN COMBUSTIVEIS CONSOLIDADO'!AC9-'RAIZEN COMBUSTIVEIS ARGENTINA'!B22</f>
        <v>1124.1637119600014</v>
      </c>
    </row>
    <row r="39" spans="1:47">
      <c r="A39" s="5" t="s">
        <v>558</v>
      </c>
      <c r="B39" s="5" t="s">
        <v>124</v>
      </c>
      <c r="F39" s="28" t="str">
        <f>IF(MENU!$A$1="PT",$B39,$A39)</f>
        <v>Margem Bruta (%)</v>
      </c>
      <c r="G39" s="121">
        <v>6.6649969945902623E-2</v>
      </c>
      <c r="H39" s="121">
        <v>5.3170390246747946E-2</v>
      </c>
      <c r="I39" s="121">
        <v>5.3153772158856673E-2</v>
      </c>
      <c r="J39" s="121">
        <v>5.3637625397494691E-2</v>
      </c>
      <c r="K39" s="121">
        <v>5.4397506700632432E-2</v>
      </c>
      <c r="L39" s="121">
        <v>4.7119716086306003E-2</v>
      </c>
      <c r="M39" s="121">
        <v>5.1816358884788999E-2</v>
      </c>
      <c r="N39" s="121">
        <v>5.3656881427170067E-2</v>
      </c>
      <c r="O39" s="273">
        <v>5.1517736283175498E-2</v>
      </c>
      <c r="P39" s="121">
        <v>4.5156049766920794E-2</v>
      </c>
      <c r="Q39" s="121">
        <v>4.9667682163669992E-2</v>
      </c>
      <c r="R39" s="121">
        <v>5.4373797543162641E-2</v>
      </c>
      <c r="S39" s="121">
        <v>5.6993950151868478E-2</v>
      </c>
      <c r="T39" s="121">
        <v>4.4571388786650699E-2</v>
      </c>
      <c r="U39" s="121">
        <v>4.8209179846009316E-2</v>
      </c>
      <c r="V39" s="121">
        <v>5.9222565701401587E-2</v>
      </c>
      <c r="W39" s="121">
        <v>4.8265981574147777E-2</v>
      </c>
      <c r="X39" s="121">
        <v>4.9417721598871429E-2</v>
      </c>
      <c r="Y39" s="121">
        <v>5.4987296665086186E-2</v>
      </c>
      <c r="Z39" s="121">
        <v>6.3486879667678395E-2</v>
      </c>
      <c r="AA39" s="121">
        <v>5.3747349752409211E-2</v>
      </c>
      <c r="AB39" s="121">
        <v>4.429786309345906E-2</v>
      </c>
      <c r="AC39" s="121">
        <v>6.1118829997431436E-2</v>
      </c>
      <c r="AD39" s="121">
        <f>AD38/AD31</f>
        <v>5.5230969927802187E-2</v>
      </c>
      <c r="AE39" s="121">
        <f>AE38/AE31</f>
        <v>4.9925102451011068E-2</v>
      </c>
      <c r="AF39" s="121">
        <f>AF38/AF31</f>
        <v>3.9277635896327795E-2</v>
      </c>
      <c r="AG39" s="121">
        <v>4.1291985410046271E-2</v>
      </c>
      <c r="AH39" s="121">
        <f>AH38/AH31</f>
        <v>5.152587232830938E-2</v>
      </c>
    </row>
    <row r="40" spans="1:47" s="25" customFormat="1">
      <c r="A40" s="25" t="s">
        <v>559</v>
      </c>
      <c r="B40" s="25" t="s">
        <v>126</v>
      </c>
      <c r="D40" s="25" t="s">
        <v>487</v>
      </c>
      <c r="E40" s="25" t="s">
        <v>440</v>
      </c>
      <c r="F40" s="24" t="str">
        <f>IF(MENU!$A$1="PT",$B40,$A40)</f>
        <v>Despesas com Vendas</v>
      </c>
      <c r="G40" s="226">
        <v>-390.8</v>
      </c>
      <c r="H40" s="226">
        <v>-242.1</v>
      </c>
      <c r="I40" s="226">
        <v>-243.1</v>
      </c>
      <c r="J40" s="226">
        <v>-275.89999999999998</v>
      </c>
      <c r="K40" s="226">
        <v>-265.80200000000002</v>
      </c>
      <c r="L40" s="226">
        <v>-247.124</v>
      </c>
      <c r="M40" s="226">
        <v>-263.11500000000001</v>
      </c>
      <c r="N40" s="226">
        <v>-297.85599999999999</v>
      </c>
      <c r="O40" s="271">
        <v>-283.46800000000002</v>
      </c>
      <c r="P40" s="226">
        <v>-301.54899999999998</v>
      </c>
      <c r="Q40" s="226">
        <v>-299.87099999999998</v>
      </c>
      <c r="R40" s="226">
        <v>-265.62799999999999</v>
      </c>
      <c r="S40" s="122">
        <v>-315.93299999999999</v>
      </c>
      <c r="T40" s="122">
        <v>-281.08999999999997</v>
      </c>
      <c r="U40" s="122">
        <v>-305.97899999999998</v>
      </c>
      <c r="V40" s="122">
        <v>-285.54737499999999</v>
      </c>
      <c r="W40" s="122">
        <v>-357.096</v>
      </c>
      <c r="X40" s="122">
        <v>-299.52100000000002</v>
      </c>
      <c r="Y40" s="122">
        <v>-308.61500000000001</v>
      </c>
      <c r="Z40" s="122">
        <v>-338.10599999999999</v>
      </c>
      <c r="AA40" s="122">
        <v>-314.101</v>
      </c>
      <c r="AB40" s="122">
        <v>-327.97800000000001</v>
      </c>
      <c r="AC40" s="122">
        <v>-353.87099999999998</v>
      </c>
      <c r="AD40" s="122">
        <v>-349.89699999999999</v>
      </c>
      <c r="AE40" s="122">
        <v>-345.10199999999998</v>
      </c>
      <c r="AF40" s="122">
        <v>-339.82499999999999</v>
      </c>
      <c r="AG40" s="14">
        <v>-319.82600000000002</v>
      </c>
      <c r="AH40" s="14">
        <f>'RAIZEN COMBUSTIVEIS CONSOLIDADO'!AC11-'RAIZEN COMBUSTIVEIS ARGENTINA'!B24</f>
        <v>-373.53899999999999</v>
      </c>
    </row>
    <row r="41" spans="1:47" s="25" customFormat="1">
      <c r="A41" s="25" t="s">
        <v>560</v>
      </c>
      <c r="B41" s="25" t="s">
        <v>127</v>
      </c>
      <c r="D41" s="25" t="s">
        <v>488</v>
      </c>
      <c r="E41" s="25" t="s">
        <v>440</v>
      </c>
      <c r="F41" s="24" t="str">
        <f>IF(MENU!$A$1="PT",$B41,$A41)</f>
        <v>Despesas Gerais e Administrativas</v>
      </c>
      <c r="G41" s="226">
        <v>-111.2</v>
      </c>
      <c r="H41" s="226">
        <v>-89.6</v>
      </c>
      <c r="I41" s="226">
        <v>-92.3</v>
      </c>
      <c r="J41" s="226">
        <v>-87.1</v>
      </c>
      <c r="K41" s="226">
        <v>-92.596000000000004</v>
      </c>
      <c r="L41" s="226">
        <v>-88.141999999999996</v>
      </c>
      <c r="M41" s="226">
        <v>-99.71</v>
      </c>
      <c r="N41" s="226">
        <v>-98.052000000000007</v>
      </c>
      <c r="O41" s="271">
        <v>-105.13500000000001</v>
      </c>
      <c r="P41" s="226">
        <v>-95.816999999999993</v>
      </c>
      <c r="Q41" s="226">
        <v>-95.504000000000005</v>
      </c>
      <c r="R41" s="226">
        <v>-90.802999999999997</v>
      </c>
      <c r="S41" s="122">
        <v>-100.271</v>
      </c>
      <c r="T41" s="122">
        <v>-97.230999999999995</v>
      </c>
      <c r="U41" s="122">
        <v>-91.254999999999995</v>
      </c>
      <c r="V41" s="122">
        <v>-105.813</v>
      </c>
      <c r="W41" s="122">
        <v>-101.209</v>
      </c>
      <c r="X41" s="122">
        <v>-119.596</v>
      </c>
      <c r="Y41" s="122">
        <v>-103.44</v>
      </c>
      <c r="Z41" s="122">
        <v>-123.517</v>
      </c>
      <c r="AA41" s="122">
        <v>-116.242</v>
      </c>
      <c r="AB41" s="122">
        <v>-102.422</v>
      </c>
      <c r="AC41" s="122">
        <v>-113.83499999999999</v>
      </c>
      <c r="AD41" s="122">
        <v>-123.244</v>
      </c>
      <c r="AE41" s="122">
        <v>-135.328</v>
      </c>
      <c r="AF41" s="122">
        <v>-115.003</v>
      </c>
      <c r="AG41" s="14">
        <v>-117.27800000000001</v>
      </c>
      <c r="AH41" s="14">
        <f>'RAIZEN COMBUSTIVEIS CONSOLIDADO'!AC12-'RAIZEN COMBUSTIVEIS ARGENTINA'!B25</f>
        <v>-112.23948708</v>
      </c>
    </row>
    <row r="42" spans="1:47" s="25" customFormat="1">
      <c r="A42" s="25" t="s">
        <v>561</v>
      </c>
      <c r="B42" s="25" t="s">
        <v>128</v>
      </c>
      <c r="E42" s="25" t="s">
        <v>441</v>
      </c>
      <c r="F42" s="24" t="str">
        <f>IF(MENU!$A$1="PT",$B42,$A42)</f>
        <v>Outras Receitas (Despesas) Operacionais, Líquidas</v>
      </c>
      <c r="G42" s="226">
        <v>89</v>
      </c>
      <c r="H42" s="226">
        <v>40.700000000000003</v>
      </c>
      <c r="I42" s="226">
        <v>-2.6</v>
      </c>
      <c r="J42" s="226">
        <v>114.1</v>
      </c>
      <c r="K42" s="226">
        <v>67.302999999999997</v>
      </c>
      <c r="L42" s="226">
        <v>79.927000000000007</v>
      </c>
      <c r="M42" s="226">
        <v>66.328000000000003</v>
      </c>
      <c r="N42" s="226">
        <v>145.95599999999999</v>
      </c>
      <c r="O42" s="271">
        <v>101.76</v>
      </c>
      <c r="P42" s="226">
        <v>76.668999999999997</v>
      </c>
      <c r="Q42" s="226">
        <v>83.828999999999994</v>
      </c>
      <c r="R42" s="226">
        <v>75.885000000000005</v>
      </c>
      <c r="S42" s="122">
        <v>60.926000000000002</v>
      </c>
      <c r="T42" s="122">
        <v>82.634</v>
      </c>
      <c r="U42" s="122">
        <v>88.042000000000002</v>
      </c>
      <c r="V42" s="122">
        <v>63.182143000000003</v>
      </c>
      <c r="W42" s="122">
        <v>80.718000000000004</v>
      </c>
      <c r="X42" s="122">
        <v>117.352</v>
      </c>
      <c r="Y42" s="122">
        <v>412.12599999999998</v>
      </c>
      <c r="Z42" s="122">
        <v>234.06</v>
      </c>
      <c r="AA42" s="122">
        <v>-45.777000000000001</v>
      </c>
      <c r="AB42" s="122">
        <v>225.05199999999999</v>
      </c>
      <c r="AC42" s="122">
        <v>70.796999999999997</v>
      </c>
      <c r="AD42" s="122">
        <v>62.115000000000002</v>
      </c>
      <c r="AE42" s="122">
        <v>99.384</v>
      </c>
      <c r="AF42" s="122">
        <v>97.409000000000006</v>
      </c>
      <c r="AG42" s="122">
        <v>84.856999999999999</v>
      </c>
      <c r="AH42" s="122">
        <f>'RAIZEN COMBUSTIVEIS CONSOLIDADO'!AC13-'RAIZEN COMBUSTIVEIS ARGENTINA'!B26</f>
        <v>173.60027215</v>
      </c>
      <c r="AM42" s="326"/>
      <c r="AN42" s="326"/>
      <c r="AO42" s="326"/>
      <c r="AP42" s="326"/>
      <c r="AQ42" s="326"/>
      <c r="AR42" s="326"/>
      <c r="AS42" s="326"/>
      <c r="AT42" s="326"/>
    </row>
    <row r="43" spans="1:47" s="25" customFormat="1"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/>
      <c r="AJ43"/>
      <c r="AK43"/>
      <c r="AM43"/>
      <c r="AN43"/>
      <c r="AO43"/>
      <c r="AP43"/>
      <c r="AQ43"/>
      <c r="AR43"/>
      <c r="AS43"/>
      <c r="AT43"/>
      <c r="AU43"/>
    </row>
    <row r="44" spans="1:47" s="27" customFormat="1">
      <c r="A44" s="27" t="s">
        <v>519</v>
      </c>
      <c r="B44" s="27" t="s">
        <v>361</v>
      </c>
      <c r="C44" s="27" t="s">
        <v>468</v>
      </c>
      <c r="D44" s="27" t="s">
        <v>467</v>
      </c>
      <c r="E44" s="27" t="s">
        <v>444</v>
      </c>
      <c r="F44" s="18" t="str">
        <f>IF(MENU!$A$1="PT",$B44,$A44)</f>
        <v>Custo da Dívida Bruta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225">
        <v>-219.7387142499999</v>
      </c>
      <c r="T44" s="223">
        <v>3.0474247100000573</v>
      </c>
      <c r="U44" s="223">
        <v>-184.89648692000023</v>
      </c>
      <c r="V44" s="223">
        <v>-130.62644318000017</v>
      </c>
      <c r="W44" s="223">
        <v>-154.09499840999999</v>
      </c>
      <c r="X44" s="223">
        <v>-163.95513685000003</v>
      </c>
      <c r="Y44" s="223">
        <v>-160.30193414000001</v>
      </c>
      <c r="Z44" s="223">
        <v>-155.95448290000004</v>
      </c>
      <c r="AA44" s="223">
        <v>-184.99821019000001</v>
      </c>
      <c r="AB44" s="223">
        <v>-94.723888549999998</v>
      </c>
      <c r="AC44" s="223">
        <v>-90.694721189999996</v>
      </c>
      <c r="AD44" s="223">
        <v>-96.499305069999991</v>
      </c>
      <c r="AE44" s="223">
        <v>-92.11831521000002</v>
      </c>
      <c r="AF44" s="223">
        <v>-250.91249092999996</v>
      </c>
      <c r="AG44" s="223">
        <v>-88.820983830000003</v>
      </c>
      <c r="AH44" s="360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</row>
    <row r="45" spans="1:47" s="27" customFormat="1">
      <c r="A45" s="27" t="s">
        <v>520</v>
      </c>
      <c r="B45" s="27" t="s">
        <v>362</v>
      </c>
      <c r="E45" s="27" t="s">
        <v>445</v>
      </c>
      <c r="F45" s="18" t="str">
        <f>IF(MENU!$A$1="PT",$B45,$A45)</f>
        <v>Rendimento de Aplicações Financeiras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25">
        <v>4.5800968400000004</v>
      </c>
      <c r="T45" s="223">
        <v>3.9156551400000001</v>
      </c>
      <c r="U45" s="223">
        <v>4.4639338899999998</v>
      </c>
      <c r="V45" s="223">
        <v>14.175480639999998</v>
      </c>
      <c r="W45" s="223">
        <v>18.108711289999999</v>
      </c>
      <c r="X45" s="223">
        <v>22.574911200000003</v>
      </c>
      <c r="Y45" s="223">
        <v>28.711021410000004</v>
      </c>
      <c r="Z45" s="223">
        <v>23.833584059999996</v>
      </c>
      <c r="AA45" s="223">
        <v>10.162880419999999</v>
      </c>
      <c r="AB45" s="223">
        <v>8.6682251000000008</v>
      </c>
      <c r="AC45" s="223">
        <v>4.0781452800000002</v>
      </c>
      <c r="AD45" s="223">
        <v>5.7916376300000003</v>
      </c>
      <c r="AE45" s="223">
        <v>14.01659431</v>
      </c>
      <c r="AF45" s="223">
        <v>7.5306878900000003</v>
      </c>
      <c r="AG45" s="223">
        <v>5.4994571900000002</v>
      </c>
      <c r="AH45" s="360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</row>
    <row r="46" spans="1:47" s="27" customFormat="1">
      <c r="A46" s="27" t="s">
        <v>521</v>
      </c>
      <c r="B46" s="27" t="s">
        <v>363</v>
      </c>
      <c r="F46" s="224" t="str">
        <f>IF(MENU!$A$1="PT",$B46,$A46)</f>
        <v>(=) Juros da Dívida Líquida</v>
      </c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6">
        <v>-215.15861740999989</v>
      </c>
      <c r="T46" s="217">
        <v>6.9630798500000575</v>
      </c>
      <c r="U46" s="217">
        <v>-180.43255303000024</v>
      </c>
      <c r="V46" s="217">
        <v>-116.45096254000016</v>
      </c>
      <c r="W46" s="217">
        <v>-135.98628711999999</v>
      </c>
      <c r="X46" s="217">
        <v>-141.38022565000003</v>
      </c>
      <c r="Y46" s="217">
        <v>-131.59091273000001</v>
      </c>
      <c r="Z46" s="217">
        <v>-132.12089884000005</v>
      </c>
      <c r="AA46" s="217">
        <v>-174.83532977000002</v>
      </c>
      <c r="AB46" s="217">
        <v>-86.055663449999997</v>
      </c>
      <c r="AC46" s="217">
        <v>-86.616575909999995</v>
      </c>
      <c r="AD46" s="217">
        <v>-90.707667439999994</v>
      </c>
      <c r="AE46" s="217">
        <v>-78.101720900000018</v>
      </c>
      <c r="AF46" s="217">
        <f>AF45+AF44</f>
        <v>-243.38180303999997</v>
      </c>
      <c r="AG46" s="217">
        <v>-83.321526640000016</v>
      </c>
      <c r="AH46" s="361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</row>
    <row r="47" spans="1:47" s="27" customFormat="1">
      <c r="A47" s="27" t="s">
        <v>522</v>
      </c>
      <c r="B47" s="27" t="s">
        <v>364</v>
      </c>
      <c r="E47" s="27" t="s">
        <v>446</v>
      </c>
      <c r="F47" s="18" t="str">
        <f>IF(MENU!$A$1="PT",$B47,$A47)</f>
        <v>Outros Encargos e Variações Monetárias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25">
        <v>228.83981108</v>
      </c>
      <c r="T47" s="223">
        <v>-40.502601949999999</v>
      </c>
      <c r="U47" s="223">
        <v>87.161805260000051</v>
      </c>
      <c r="V47" s="223">
        <v>108.83991651000007</v>
      </c>
      <c r="W47" s="223">
        <v>4.3127808500000357</v>
      </c>
      <c r="X47" s="223">
        <v>-4.1329983100000245</v>
      </c>
      <c r="Y47" s="223">
        <v>-14.928858560000023</v>
      </c>
      <c r="Z47" s="223">
        <v>-26.12443686000001</v>
      </c>
      <c r="AA47" s="223">
        <v>2.8703414099999769</v>
      </c>
      <c r="AB47" s="223">
        <v>-11.901704369999999</v>
      </c>
      <c r="AC47" s="223">
        <v>22.34292868</v>
      </c>
      <c r="AD47" s="223">
        <v>38.731889779999968</v>
      </c>
      <c r="AE47" s="223">
        <v>2.7075703799999609</v>
      </c>
      <c r="AF47" s="223">
        <v>124.38749113999999</v>
      </c>
      <c r="AG47" s="223">
        <v>-6.7039656200000461</v>
      </c>
      <c r="AH47" s="360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</row>
    <row r="48" spans="1:47" s="27" customFormat="1">
      <c r="A48" s="27" t="s">
        <v>523</v>
      </c>
      <c r="B48" s="27" t="s">
        <v>365</v>
      </c>
      <c r="E48" s="27" t="s">
        <v>447</v>
      </c>
      <c r="F48" s="18" t="str">
        <f>IF(MENU!$A$1="PT",$B48,$A48)</f>
        <v>Despesas Bancárias, Fees e Outros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225">
        <v>-0.72771354999999993</v>
      </c>
      <c r="T48" s="223">
        <v>-0.73939472000000006</v>
      </c>
      <c r="U48" s="223">
        <v>-1.30529009</v>
      </c>
      <c r="V48" s="223">
        <v>-1.0855761500000001</v>
      </c>
      <c r="W48" s="223">
        <v>-1.2884697599999999</v>
      </c>
      <c r="X48" s="223">
        <v>-1.2320889700000002</v>
      </c>
      <c r="Y48" s="223">
        <v>-8.660720000000002E-3</v>
      </c>
      <c r="Z48" s="223">
        <v>-7.5117799999999992E-3</v>
      </c>
      <c r="AA48" s="223">
        <v>-0.15178836999999998</v>
      </c>
      <c r="AB48" s="223">
        <v>26.78725201</v>
      </c>
      <c r="AC48" s="223">
        <v>-7.7844580800000003</v>
      </c>
      <c r="AD48" s="223">
        <v>7.5539993000000001</v>
      </c>
      <c r="AE48" s="223">
        <v>3.0279999900000001</v>
      </c>
      <c r="AF48" s="223">
        <v>-141.0761</v>
      </c>
      <c r="AG48" s="223">
        <v>-90.982265650000002</v>
      </c>
      <c r="AH48" s="360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</row>
    <row r="49" spans="1:47" s="27" customFormat="1">
      <c r="A49" s="27" t="s">
        <v>524</v>
      </c>
      <c r="B49" s="27" t="s">
        <v>366</v>
      </c>
      <c r="E49" s="27" t="s">
        <v>448</v>
      </c>
      <c r="F49" s="24" t="str">
        <f>IF(MENU!$A$1="PT",$B49,$A49)</f>
        <v>Resultado Financeiro</v>
      </c>
      <c r="G49" s="226">
        <v>44.308999999999983</v>
      </c>
      <c r="H49" s="226">
        <v>-78.47999999999999</v>
      </c>
      <c r="I49" s="226">
        <v>6.0469999999999988</v>
      </c>
      <c r="J49" s="226">
        <v>7.5609999999999999</v>
      </c>
      <c r="K49" s="226">
        <v>6.2390000000000043</v>
      </c>
      <c r="L49" s="226">
        <v>-42.176000000000002</v>
      </c>
      <c r="M49" s="226">
        <v>-14.917000000000002</v>
      </c>
      <c r="N49" s="226">
        <v>-42.108000000000004</v>
      </c>
      <c r="O49" s="226">
        <v>0.66099999999999781</v>
      </c>
      <c r="P49" s="226">
        <v>7.4739999999999966</v>
      </c>
      <c r="Q49" s="226">
        <v>-86.854158999999996</v>
      </c>
      <c r="R49" s="226">
        <v>-46.490686000000004</v>
      </c>
      <c r="S49" s="226">
        <v>12.953480120000112</v>
      </c>
      <c r="T49" s="217">
        <v>-34.278916819999942</v>
      </c>
      <c r="U49" s="217">
        <v>-94.576037860000184</v>
      </c>
      <c r="V49" s="217">
        <v>-8.6966221800000962</v>
      </c>
      <c r="W49" s="217">
        <v>-132.96197602999996</v>
      </c>
      <c r="X49" s="217">
        <v>-146.74531293000007</v>
      </c>
      <c r="Y49" s="217">
        <v>-146.52843201000005</v>
      </c>
      <c r="Z49" s="217">
        <v>-158.25284748000004</v>
      </c>
      <c r="AA49" s="217">
        <v>-172.11677673000003</v>
      </c>
      <c r="AB49" s="217">
        <v>-71.170115809999999</v>
      </c>
      <c r="AC49" s="217">
        <v>-72.058105309999988</v>
      </c>
      <c r="AD49" s="217">
        <v>-44.421778360000026</v>
      </c>
      <c r="AE49" s="217">
        <v>-72.366150530000056</v>
      </c>
      <c r="AF49" s="217">
        <v>-260.07041189999995</v>
      </c>
      <c r="AG49" s="217">
        <v>-181.00775791000001</v>
      </c>
      <c r="AH49" s="217">
        <f>'RAIZEN COMBUSTIVEIS CONSOLIDADO'!AC20-'RAIZEN COMBUSTIVEIS ARGENTINA'!B28</f>
        <v>67.538623869999995</v>
      </c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</row>
    <row r="50" spans="1:47" s="27" customFormat="1"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</row>
    <row r="51" spans="1:47" s="25" customFormat="1">
      <c r="A51" s="25" t="s">
        <v>518</v>
      </c>
      <c r="B51" s="25" t="s">
        <v>129</v>
      </c>
      <c r="E51" s="25" t="s">
        <v>443</v>
      </c>
      <c r="F51" s="24" t="str">
        <f>IF(MENU!$A$1="PT",$B51,$A51)</f>
        <v>Resultado de Equivalência Patrimonial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4.8259999999999996</v>
      </c>
      <c r="O51" s="271">
        <v>5.2539999999999996</v>
      </c>
      <c r="P51" s="226">
        <v>2.0779999999999998</v>
      </c>
      <c r="Q51" s="226">
        <v>3.887</v>
      </c>
      <c r="R51" s="226">
        <v>3.6829999999999998</v>
      </c>
      <c r="S51" s="122">
        <v>4.048</v>
      </c>
      <c r="T51" s="122">
        <v>3.0640000000000001</v>
      </c>
      <c r="U51" s="122">
        <v>3.5049999999999999</v>
      </c>
      <c r="V51" s="122">
        <v>-1.724</v>
      </c>
      <c r="W51" s="122">
        <v>2.52</v>
      </c>
      <c r="X51" s="122">
        <v>0</v>
      </c>
      <c r="Y51" s="122">
        <v>-2.83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1E-3</v>
      </c>
      <c r="AH51" s="122">
        <v>-9.9520503900000001</v>
      </c>
    </row>
    <row r="52" spans="1:47" s="25" customFormat="1">
      <c r="A52" s="25" t="s">
        <v>525</v>
      </c>
      <c r="B52" s="25" t="s">
        <v>31</v>
      </c>
      <c r="E52" s="25" t="s">
        <v>449</v>
      </c>
      <c r="F52" s="26" t="str">
        <f>IF(MENU!$A$1="PT",$B52,$A52)</f>
        <v>Imposto de Renda e Contribuição Social</v>
      </c>
      <c r="G52" s="226">
        <v>-83.549000000000007</v>
      </c>
      <c r="H52" s="226">
        <v>-59.792000000000002</v>
      </c>
      <c r="I52" s="226">
        <v>-55.131999999999998</v>
      </c>
      <c r="J52" s="226">
        <v>-109.053</v>
      </c>
      <c r="K52" s="226">
        <v>-90.860666510000001</v>
      </c>
      <c r="L52" s="226">
        <v>-87.567779999999999</v>
      </c>
      <c r="M52" s="226">
        <v>-119.28026</v>
      </c>
      <c r="N52" s="226">
        <v>-91.235699999999994</v>
      </c>
      <c r="O52" s="271">
        <v>-118.01904</v>
      </c>
      <c r="P52" s="226">
        <v>-88.342420000000004</v>
      </c>
      <c r="Q52" s="226">
        <v>-121.20944</v>
      </c>
      <c r="R52" s="226">
        <v>-82.988839999999996</v>
      </c>
      <c r="S52" s="122">
        <v>-144.97559999999999</v>
      </c>
      <c r="T52" s="122">
        <v>-117.12226</v>
      </c>
      <c r="U52" s="122">
        <v>-84.040700000000001</v>
      </c>
      <c r="V52" s="122">
        <v>-190.401241</v>
      </c>
      <c r="W52" s="122">
        <v>-109.97386</v>
      </c>
      <c r="X52" s="122">
        <v>-74.249520000000004</v>
      </c>
      <c r="Y52" s="122">
        <v>-258.78286000000003</v>
      </c>
      <c r="Z52" s="122">
        <v>-230.09280100000001</v>
      </c>
      <c r="AA52" s="122">
        <v>-89.399197000000001</v>
      </c>
      <c r="AB52" s="122">
        <v>-143.76795440000001</v>
      </c>
      <c r="AC52" s="122">
        <v>-213.74680024</v>
      </c>
      <c r="AD52" s="122">
        <v>-168.89175208</v>
      </c>
      <c r="AE52" s="122">
        <v>-142.85540912000002</v>
      </c>
      <c r="AF52" s="122">
        <v>-22.307998000000001</v>
      </c>
      <c r="AG52" s="122">
        <v>-48.215819999999994</v>
      </c>
      <c r="AH52" s="122">
        <f>'RAIZEN COMBUSTIVEIS CONSOLIDADO'!AC23-'RAIZEN COMBUSTIVEIS ARGENTINA'!B30</f>
        <v>-229.7567263</v>
      </c>
    </row>
    <row r="53" spans="1:47" s="25" customFormat="1">
      <c r="A53" s="25" t="s">
        <v>526</v>
      </c>
      <c r="B53" s="25" t="s">
        <v>34</v>
      </c>
      <c r="E53" s="25" t="s">
        <v>450</v>
      </c>
      <c r="F53" s="26" t="str">
        <f>IF(MENU!$A$1="PT",$B53,$A53)</f>
        <v>Participação de não controladores</v>
      </c>
      <c r="G53" s="226">
        <v>-2.4550000000000001</v>
      </c>
      <c r="H53" s="226">
        <v>-4.6159999999999997</v>
      </c>
      <c r="I53" s="226">
        <v>-7.4429999999999996</v>
      </c>
      <c r="J53" s="226">
        <v>-7.33</v>
      </c>
      <c r="K53" s="226">
        <v>-4.4530000000000003</v>
      </c>
      <c r="L53" s="226">
        <v>-5.1310000000000002</v>
      </c>
      <c r="M53" s="226">
        <v>-7.1970000000000001</v>
      </c>
      <c r="N53" s="226">
        <v>-4.4020000000000001</v>
      </c>
      <c r="O53" s="271">
        <v>-7.3090000000000002</v>
      </c>
      <c r="P53" s="226">
        <v>-7.5469999999999997</v>
      </c>
      <c r="Q53" s="226">
        <v>-7.0949999999999998</v>
      </c>
      <c r="R53" s="226">
        <v>-11.617000000000001</v>
      </c>
      <c r="S53" s="122">
        <v>-12.022</v>
      </c>
      <c r="T53" s="122">
        <v>-7.0220000000000002</v>
      </c>
      <c r="U53" s="122">
        <v>-6.14</v>
      </c>
      <c r="V53" s="122">
        <v>-12.962999999999999</v>
      </c>
      <c r="W53" s="122">
        <v>-10.065</v>
      </c>
      <c r="X53" s="122">
        <v>-12.183</v>
      </c>
      <c r="Y53" s="122">
        <v>-12.712999999999999</v>
      </c>
      <c r="Z53" s="122">
        <v>-21.164000000000001</v>
      </c>
      <c r="AA53" s="122">
        <v>-13.698</v>
      </c>
      <c r="AB53" s="122">
        <v>-14.585000000000001</v>
      </c>
      <c r="AC53" s="122">
        <v>-16.817</v>
      </c>
      <c r="AD53" s="122">
        <v>-14.52</v>
      </c>
      <c r="AE53" s="122">
        <v>-15.214</v>
      </c>
      <c r="AF53" s="122">
        <v>-5.1829999999999998</v>
      </c>
      <c r="AG53" s="122">
        <v>-12.515000000000001</v>
      </c>
      <c r="AH53" s="122" t="e">
        <f>'RAIZEN COMBUSTIVEIS CONSOLIDADO'!AC24-#REF!</f>
        <v>#REF!</v>
      </c>
    </row>
    <row r="54" spans="1:47" s="25" customFormat="1">
      <c r="A54" s="25" t="s">
        <v>528</v>
      </c>
      <c r="B54" s="25" t="s">
        <v>30</v>
      </c>
      <c r="E54" s="25" t="s">
        <v>451</v>
      </c>
      <c r="F54" s="24" t="str">
        <f>IF(MENU!$A$1="PT",$B54,$A54)</f>
        <v xml:space="preserve">Lucro Líquido (Prejuízo) </v>
      </c>
      <c r="G54" s="226">
        <v>210.60499999999996</v>
      </c>
      <c r="H54" s="226">
        <v>113.01199999999994</v>
      </c>
      <c r="I54" s="226">
        <v>185.67200000000008</v>
      </c>
      <c r="J54" s="226">
        <v>252.8780000000001</v>
      </c>
      <c r="K54" s="226">
        <v>215.32533349000099</v>
      </c>
      <c r="L54" s="226">
        <v>164.78621999999999</v>
      </c>
      <c r="M54" s="226">
        <v>222.10473999999402</v>
      </c>
      <c r="N54" s="226">
        <v>318.14730000001299</v>
      </c>
      <c r="O54" s="271">
        <v>264.03895999999997</v>
      </c>
      <c r="P54" s="226">
        <v>210.91857999999999</v>
      </c>
      <c r="Q54" s="122">
        <v>196.20699999999999</v>
      </c>
      <c r="R54" s="229">
        <v>381.567474</v>
      </c>
      <c r="S54" s="123">
        <v>306.14640000000003</v>
      </c>
      <c r="T54" s="123">
        <v>208.33774</v>
      </c>
      <c r="U54" s="123">
        <v>263.49430000000001</v>
      </c>
      <c r="V54" s="123">
        <v>460.00552699999997</v>
      </c>
      <c r="W54" s="123">
        <v>163.09714</v>
      </c>
      <c r="X54" s="123">
        <v>279.44047999999998</v>
      </c>
      <c r="Y54" s="123">
        <v>534.94313999999997</v>
      </c>
      <c r="Z54" s="123">
        <v>498.76308305000299</v>
      </c>
      <c r="AA54" s="123">
        <v>199.895205199999</v>
      </c>
      <c r="AB54" s="123">
        <v>329.88979582999599</v>
      </c>
      <c r="AC54" s="123">
        <v>428.27978868000002</v>
      </c>
      <c r="AD54" s="123">
        <v>431.19563639999802</v>
      </c>
      <c r="AE54" s="123">
        <v>361.80697064000395</v>
      </c>
      <c r="AF54" s="123">
        <v>124.64670200000801</v>
      </c>
      <c r="AG54" s="123">
        <v>275.33918</v>
      </c>
      <c r="AH54" s="123">
        <f>'RAIZEN COMBUSTIVEIS CONSOLIDADO'!AC25-'RAIZEN COMBUSTIVEIS ARGENTINA'!B31+AH51</f>
        <v>624.56934421000005</v>
      </c>
    </row>
    <row r="55" spans="1:47">
      <c r="A55" s="5" t="s">
        <v>527</v>
      </c>
      <c r="B55" s="5" t="s">
        <v>29</v>
      </c>
      <c r="F55" s="110" t="str">
        <f>IF(MENU!$A$1="PT",$B55,$A55)</f>
        <v>RECONCILIAÇÃO EBITDA</v>
      </c>
      <c r="G55" s="367" t="str">
        <f>IF(MENU!$A$1="PT",G$3,G$1)</f>
        <v>1T12</v>
      </c>
      <c r="H55" s="367" t="str">
        <f>IF(MENU!$A$1="PT",H$3,H$1)</f>
        <v>2T12</v>
      </c>
      <c r="I55" s="367" t="str">
        <f>IF(MENU!$A$1="PT",I$3,I$1)</f>
        <v>3T12</v>
      </c>
      <c r="J55" s="367" t="str">
        <f>IF(MENU!$A$1="PT",J$3,J$1)</f>
        <v>4T12</v>
      </c>
      <c r="K55" s="367" t="str">
        <f>IF(MENU!$A$1="PT",K$3,K$1)</f>
        <v>1T13</v>
      </c>
      <c r="L55" s="367" t="str">
        <f>IF(MENU!$A$1="PT",L$3,L$1)</f>
        <v>2T13</v>
      </c>
      <c r="M55" s="367" t="str">
        <f>IF(MENU!$A$1="PT",M$3,M$1)</f>
        <v>3T13</v>
      </c>
      <c r="N55" s="368" t="str">
        <f>IF(MENU!$A$1="PT",N$3,N$1)</f>
        <v>4T13</v>
      </c>
      <c r="O55" s="258" t="str">
        <f>IF(MENU!$A$1="PT",O$3,O$1)</f>
        <v>1T14</v>
      </c>
      <c r="P55" s="368" t="str">
        <f>IF(MENU!$A$1="PT",P$3,P$1)</f>
        <v>2T14</v>
      </c>
      <c r="Q55" s="368" t="str">
        <f>IF(MENU!$A$1="PT",Q$3,Q$1)</f>
        <v>3T14</v>
      </c>
      <c r="R55" s="368" t="str">
        <f>IF(MENU!$A$1="PT",R$3,R$1)</f>
        <v>4T14</v>
      </c>
      <c r="S55" s="368" t="str">
        <f>IF(MENU!$A$1="PT",S$3,S$1)</f>
        <v>1T15</v>
      </c>
      <c r="T55" s="117" t="str">
        <f>IF(MENU!$A$1="PT",T$3,T$1)</f>
        <v>2T15</v>
      </c>
      <c r="U55" s="117" t="str">
        <f>IF(MENU!$A$1="PT",U$3,U$1)</f>
        <v>3T15</v>
      </c>
      <c r="V55" s="117" t="str">
        <f>IF(MENU!$A$1="PT",V$3,V$1)</f>
        <v>4T15</v>
      </c>
      <c r="W55" s="117" t="str">
        <f>IF(MENU!$A$1="PT",W$3,W$1)</f>
        <v>1T16</v>
      </c>
      <c r="X55" s="117" t="str">
        <f>IF(MENU!$A$1="PT",X$3,X$1)</f>
        <v>2T16</v>
      </c>
      <c r="Y55" s="117" t="str">
        <f>IF(MENU!$A$1="PT",Y$3,Y$1)</f>
        <v>3T16</v>
      </c>
      <c r="Z55" s="117" t="str">
        <f>IF(MENU!$A$1="PT",Z$3,Z$1)</f>
        <v>4T16</v>
      </c>
      <c r="AA55" s="117" t="str">
        <f>IF(MENU!$A$1="PT",AA$3,AA$1)</f>
        <v>1T17</v>
      </c>
      <c r="AB55" s="117" t="str">
        <f>IF(MENU!$A$1="PT",AB$3,AB$1)</f>
        <v>2T17</v>
      </c>
      <c r="AC55" s="117" t="str">
        <f>IF(MENU!$A$1="PT",AC$3,AC$1)</f>
        <v>3T17</v>
      </c>
      <c r="AD55" s="117" t="str">
        <f>IF(MENU!$A$1="PT",AD$3,AD$1)</f>
        <v>4T17</v>
      </c>
      <c r="AE55" s="117" t="str">
        <f>IF(MENU!$A$1="PT",AE$3,AE$1)</f>
        <v>1T18</v>
      </c>
      <c r="AF55" s="117" t="str">
        <f>IF(MENU!$A$1="PT",AF$3,AF$1)</f>
        <v>2T18</v>
      </c>
      <c r="AG55" s="368" t="str">
        <f>IF(MENU!$A$1="PT",AG$3,AG$1)</f>
        <v>3T18</v>
      </c>
      <c r="AH55" s="368" t="str">
        <f>IF(MENU!$A$1="PT",AH$3,AH$1)</f>
        <v>4T18</v>
      </c>
    </row>
    <row r="56" spans="1:47" ht="15" customHeight="1">
      <c r="A56" s="5" t="s">
        <v>515</v>
      </c>
      <c r="B56" s="5" t="s">
        <v>10</v>
      </c>
      <c r="F56" s="110" t="str">
        <f>IF(MENU!$A$1="PT",$B56,$A56)</f>
        <v>(Em milhões de Reais)</v>
      </c>
      <c r="G56" s="367" t="str">
        <f>IF(MENU!$A$1="PT",G$4,G$2)</f>
        <v>(Jan-Mar)</v>
      </c>
      <c r="H56" s="367" t="str">
        <f>IF(MENU!$A$1="PT",H$4,H$2)</f>
        <v>(Abr-Jun)</v>
      </c>
      <c r="I56" s="367" t="str">
        <f>IF(MENU!$A$1="PT",I$4,I$2)</f>
        <v>(Jul-Set)</v>
      </c>
      <c r="J56" s="367" t="str">
        <f>IF(MENU!$A$1="PT",J$4,J$2)</f>
        <v>(Out-Dez)</v>
      </c>
      <c r="K56" s="367" t="str">
        <f>IF(MENU!$A$1="PT",K$4,K$2)</f>
        <v>(Jan-Mar)</v>
      </c>
      <c r="L56" s="367" t="str">
        <f>IF(MENU!$A$1="PT",L$4,L$2)</f>
        <v>(Abr-Jun)</v>
      </c>
      <c r="M56" s="367" t="str">
        <f>IF(MENU!$A$1="PT",M$4,M$2)</f>
        <v>(Jul-Set)</v>
      </c>
      <c r="N56" s="368" t="str">
        <f>IF(MENU!$A$1="PT",N$4,N$2)</f>
        <v>(Out-Dez)</v>
      </c>
      <c r="O56" s="259" t="str">
        <f>IF(MENU!$A$1="PT",O$4,O$2)</f>
        <v>(Jan-Mar)</v>
      </c>
      <c r="P56" s="367" t="str">
        <f>IF(MENU!$A$1="PT",P$4,P$2)</f>
        <v>(Abr-Jun)</v>
      </c>
      <c r="Q56" s="367" t="str">
        <f>IF(MENU!$A$1="PT",Q$4,Q$2)</f>
        <v>(Jul-Set)</v>
      </c>
      <c r="R56" s="368" t="str">
        <f>IF(MENU!$A$1="PT",R$4,R$2)</f>
        <v>(Out-Dez)</v>
      </c>
      <c r="S56" s="368" t="str">
        <f>IF(MENU!$A$1="PT",S$4,S$2)</f>
        <v>(Jan-Mar)</v>
      </c>
      <c r="T56" s="117" t="str">
        <f>IF(MENU!$A$1="PT",T$4,T$2)</f>
        <v>(Abr-Jun)</v>
      </c>
      <c r="U56" s="117" t="str">
        <f>IF(MENU!$A$1="PT",U$4,U$2)</f>
        <v>(Jul-Set)</v>
      </c>
      <c r="V56" s="117" t="str">
        <f>IF(MENU!$A$1="PT",V$4,V$2)</f>
        <v>(Out-Dez)</v>
      </c>
      <c r="W56" s="117" t="str">
        <f>IF(MENU!$A$1="PT",W$4,W$2)</f>
        <v>(Jan-Mar)</v>
      </c>
      <c r="X56" s="117" t="str">
        <f>IF(MENU!$A$1="PT",X$4,X$2)</f>
        <v>(Abr-Jun)</v>
      </c>
      <c r="Y56" s="117" t="str">
        <f>IF(MENU!$A$1="PT",Y$4,Y$2)</f>
        <v>(Jul-Set)</v>
      </c>
      <c r="Z56" s="117" t="str">
        <f>IF(MENU!$A$1="PT",Z$4,Z$2)</f>
        <v>(Out-Dez)</v>
      </c>
      <c r="AA56" s="117" t="str">
        <f>IF(MENU!$A$1="PT",AA$4,AA$2)</f>
        <v>(Jan-Mar)</v>
      </c>
      <c r="AB56" s="117" t="str">
        <f>IF(MENU!$A$1="PT",AB$4,AB$2)</f>
        <v>(Abr-Jun)</v>
      </c>
      <c r="AC56" s="117" t="str">
        <f>IF(MENU!$A$1="PT",AC$4,AC$2)</f>
        <v>(Jul-Set)</v>
      </c>
      <c r="AD56" s="117" t="str">
        <f>IF(MENU!$A$1="PT",AD$4,AD$2)</f>
        <v>(Out-Dez)</v>
      </c>
      <c r="AE56" s="117" t="str">
        <f>IF(MENU!$A$1="PT",AE$4,AE$2)</f>
        <v>(Jan-Mar)</v>
      </c>
      <c r="AF56" s="117" t="str">
        <f>IF(MENU!$A$1="PT",AF$4,AF$2)</f>
        <v>(Abr-Jun)</v>
      </c>
      <c r="AG56" s="367" t="str">
        <f>IF(MENU!$A$1="PT",AG$4,AG$2)</f>
        <v>(Jul-Set)</v>
      </c>
      <c r="AH56" s="367" t="str">
        <f>IF(MENU!$A$1="PT",AH$4,AH$2)</f>
        <v>(Out-Dez)</v>
      </c>
    </row>
    <row r="57" spans="1:47" s="25" customFormat="1">
      <c r="A57" s="25" t="s">
        <v>528</v>
      </c>
      <c r="B57" s="25" t="s">
        <v>30</v>
      </c>
      <c r="E57" s="25" t="s">
        <v>451</v>
      </c>
      <c r="F57" s="24" t="str">
        <f>IF(MENU!$A$1="PT",$B57,$A57)</f>
        <v xml:space="preserve">Lucro Líquido (Prejuízo) </v>
      </c>
      <c r="G57" s="226">
        <v>210.60499999999999</v>
      </c>
      <c r="H57" s="226">
        <v>113.01199999999994</v>
      </c>
      <c r="I57" s="226">
        <v>185.67200000000008</v>
      </c>
      <c r="J57" s="226">
        <v>252.8780000000001</v>
      </c>
      <c r="K57" s="226">
        <v>215.32533349000099</v>
      </c>
      <c r="L57" s="226">
        <v>164.78621999999999</v>
      </c>
      <c r="M57" s="226">
        <v>222.10473999999402</v>
      </c>
      <c r="N57" s="226">
        <v>318.14730000001299</v>
      </c>
      <c r="O57" s="271">
        <v>264.03895999999997</v>
      </c>
      <c r="P57" s="226">
        <v>210.91857999999999</v>
      </c>
      <c r="Q57" s="122">
        <v>196.20699999999999</v>
      </c>
      <c r="R57" s="229">
        <v>381.567474</v>
      </c>
      <c r="S57" s="123">
        <v>306.14640000000003</v>
      </c>
      <c r="T57" s="123">
        <v>208.33774</v>
      </c>
      <c r="U57" s="123">
        <v>263.49430000000001</v>
      </c>
      <c r="V57" s="123">
        <v>460.00552699999997</v>
      </c>
      <c r="W57" s="123">
        <v>163.09714</v>
      </c>
      <c r="X57" s="123">
        <v>279.44047999999998</v>
      </c>
      <c r="Y57" s="123">
        <v>534.94313999999997</v>
      </c>
      <c r="Z57" s="123">
        <v>498.76308305000299</v>
      </c>
      <c r="AA57" s="123">
        <v>199.895205199999</v>
      </c>
      <c r="AB57" s="123">
        <v>329.88979582999599</v>
      </c>
      <c r="AC57" s="123">
        <v>428.27978868000002</v>
      </c>
      <c r="AD57" s="123">
        <v>431.19563639999802</v>
      </c>
      <c r="AE57" s="123">
        <v>361.80697064000395</v>
      </c>
      <c r="AF57" s="123">
        <v>124.64670200000801</v>
      </c>
      <c r="AG57" s="123">
        <v>275.33918</v>
      </c>
      <c r="AH57" s="123">
        <f>AH54</f>
        <v>624.56934421000005</v>
      </c>
    </row>
    <row r="58" spans="1:47" s="25" customFormat="1">
      <c r="A58" s="25" t="s">
        <v>525</v>
      </c>
      <c r="B58" s="25" t="s">
        <v>31</v>
      </c>
      <c r="E58" s="25" t="s">
        <v>449</v>
      </c>
      <c r="F58" s="26" t="str">
        <f>IF(MENU!$A$1="PT",$B58,$A58)</f>
        <v>Imposto de Renda e Contribuição Social</v>
      </c>
      <c r="G58" s="226">
        <v>83.549000000000007</v>
      </c>
      <c r="H58" s="226">
        <v>59.792000000000002</v>
      </c>
      <c r="I58" s="226">
        <v>55.131999999999998</v>
      </c>
      <c r="J58" s="226">
        <v>109.053</v>
      </c>
      <c r="K58" s="226">
        <v>-90.860666510000001</v>
      </c>
      <c r="L58" s="226">
        <v>-87.567779999999999</v>
      </c>
      <c r="M58" s="226">
        <v>-119.28026</v>
      </c>
      <c r="N58" s="226">
        <v>-91.235699999999994</v>
      </c>
      <c r="O58" s="271">
        <v>-118.01904</v>
      </c>
      <c r="P58" s="226">
        <v>-88.342420000000004</v>
      </c>
      <c r="Q58" s="226">
        <v>-121.20944</v>
      </c>
      <c r="R58" s="226">
        <v>-82.988839999999996</v>
      </c>
      <c r="S58" s="122">
        <v>-144.97559999999999</v>
      </c>
      <c r="T58" s="122">
        <v>-117.12226</v>
      </c>
      <c r="U58" s="122">
        <v>-84.040700000000001</v>
      </c>
      <c r="V58" s="122">
        <v>-190.401241</v>
      </c>
      <c r="W58" s="122">
        <v>-109.97386</v>
      </c>
      <c r="X58" s="122">
        <v>-74.249520000000004</v>
      </c>
      <c r="Y58" s="122">
        <v>-258.78286000000003</v>
      </c>
      <c r="Z58" s="122">
        <v>-230.09280100000001</v>
      </c>
      <c r="AA58" s="122">
        <v>-89.399197000000001</v>
      </c>
      <c r="AB58" s="122">
        <v>-143.76795440000001</v>
      </c>
      <c r="AC58" s="122">
        <v>-213.74680024</v>
      </c>
      <c r="AD58" s="122">
        <v>-168.89175208</v>
      </c>
      <c r="AE58" s="122">
        <v>-142.85540912000002</v>
      </c>
      <c r="AF58" s="122">
        <v>-22.307998000000001</v>
      </c>
      <c r="AG58" s="123">
        <v>-48.215819999999994</v>
      </c>
      <c r="AH58" s="123">
        <f>AH52</f>
        <v>-229.7567263</v>
      </c>
    </row>
    <row r="59" spans="1:47" s="25" customFormat="1">
      <c r="A59" s="25" t="s">
        <v>529</v>
      </c>
      <c r="B59" s="25" t="s">
        <v>32</v>
      </c>
      <c r="E59" s="25" t="s">
        <v>452</v>
      </c>
      <c r="F59" s="24" t="str">
        <f>IF(MENU!$A$1="PT",$B59,$A59)</f>
        <v>Resultado Financeiro Líquido</v>
      </c>
      <c r="G59" s="226">
        <v>-44.308999999999983</v>
      </c>
      <c r="H59" s="226">
        <v>78.47999999999999</v>
      </c>
      <c r="I59" s="226">
        <v>-6.0469999999999988</v>
      </c>
      <c r="J59" s="226">
        <v>-7.5609999999999999</v>
      </c>
      <c r="K59" s="226">
        <v>6.2389999999999999</v>
      </c>
      <c r="L59" s="226">
        <v>-42.176000000000002</v>
      </c>
      <c r="M59" s="226">
        <v>-14.917</v>
      </c>
      <c r="N59" s="226">
        <v>-42.107999999999997</v>
      </c>
      <c r="O59" s="271">
        <v>0.66100000000000003</v>
      </c>
      <c r="P59" s="226">
        <v>7.4740000000000002</v>
      </c>
      <c r="Q59" s="226">
        <v>-86.854158999999996</v>
      </c>
      <c r="R59" s="226">
        <v>-46.490685999999997</v>
      </c>
      <c r="S59" s="122">
        <v>12.952999999999999</v>
      </c>
      <c r="T59" s="122">
        <v>-34.279000000000003</v>
      </c>
      <c r="U59" s="122">
        <v>-94.575000000000003</v>
      </c>
      <c r="V59" s="122">
        <v>-8.6969999999999992</v>
      </c>
      <c r="W59" s="122">
        <v>-132.96100000000001</v>
      </c>
      <c r="X59" s="122">
        <v>-146.745</v>
      </c>
      <c r="Y59" s="122">
        <v>-146.529</v>
      </c>
      <c r="Z59" s="122">
        <v>-158.251611</v>
      </c>
      <c r="AA59" s="122">
        <v>-172.11647081000001</v>
      </c>
      <c r="AB59" s="122">
        <v>-71.169330129999992</v>
      </c>
      <c r="AC59" s="122">
        <v>-72.059734879999993</v>
      </c>
      <c r="AD59" s="122">
        <v>-44.421033090000002</v>
      </c>
      <c r="AE59" s="122">
        <v>-72.366294319999994</v>
      </c>
      <c r="AF59" s="122">
        <v>-260.07310000000001</v>
      </c>
      <c r="AG59" s="123">
        <v>-181.00899999999993</v>
      </c>
      <c r="AH59" s="123">
        <f>AH49</f>
        <v>67.538623869999995</v>
      </c>
    </row>
    <row r="60" spans="1:47" s="25" customFormat="1">
      <c r="A60" s="25" t="s">
        <v>530</v>
      </c>
      <c r="B60" s="25" t="s">
        <v>33</v>
      </c>
      <c r="F60" s="24" t="str">
        <f>IF(MENU!$A$1="PT",$B60,$A60)</f>
        <v>Depreciação e Amortização</v>
      </c>
      <c r="G60" s="226"/>
      <c r="H60" s="226"/>
      <c r="I60" s="226"/>
      <c r="J60" s="226"/>
      <c r="K60" s="226">
        <v>-118.464</v>
      </c>
      <c r="L60" s="226">
        <v>-117.69200000000001</v>
      </c>
      <c r="M60" s="226">
        <v>-119.602</v>
      </c>
      <c r="N60" s="226">
        <v>-148.434</v>
      </c>
      <c r="O60" s="271">
        <v>-132.46600000000001</v>
      </c>
      <c r="P60" s="226">
        <v>-128.84200099999998</v>
      </c>
      <c r="Q60" s="226">
        <v>-141.93600000000001</v>
      </c>
      <c r="R60" s="226">
        <v>-134.97799900000001</v>
      </c>
      <c r="S60" s="122">
        <v>-139.33300000000003</v>
      </c>
      <c r="T60" s="122">
        <v>-147.697</v>
      </c>
      <c r="U60" s="122">
        <v>-144.80199999999999</v>
      </c>
      <c r="V60" s="122">
        <v>-147.77137500000001</v>
      </c>
      <c r="W60" s="122">
        <v>-163.619</v>
      </c>
      <c r="X60" s="122">
        <v>-148.65300000000002</v>
      </c>
      <c r="Y60" s="122">
        <v>-145.55199999999999</v>
      </c>
      <c r="Z60" s="122">
        <v>-166.571</v>
      </c>
      <c r="AA60" s="122">
        <v>-150.17000000000002</v>
      </c>
      <c r="AB60" s="122">
        <v>-162.42000000000002</v>
      </c>
      <c r="AC60" s="122">
        <v>-170.22499999999999</v>
      </c>
      <c r="AD60" s="122">
        <v>-153.10499999999999</v>
      </c>
      <c r="AE60" s="122">
        <v>-70.200999999999993</v>
      </c>
      <c r="AF60" s="122">
        <v>-30.589999999999996</v>
      </c>
      <c r="AG60" s="122">
        <v>-45.220999999999997</v>
      </c>
      <c r="AH60" s="122">
        <f>'RAIZEN COMBUSTIVEIS CONSOLIDADO'!AC31-'RAIZEN COMBUSTIVEIS ARGENTINA'!B37</f>
        <v>-45.10199999999999</v>
      </c>
    </row>
    <row r="61" spans="1:47" s="25" customFormat="1" hidden="1" outlineLevel="1">
      <c r="B61" s="25" t="s">
        <v>83</v>
      </c>
      <c r="E61" s="25" t="s">
        <v>454</v>
      </c>
      <c r="F61" s="349" t="str">
        <f>IF(MENU!$A$1="PT",$B61,$A61)</f>
        <v>Depreciação e amortização</v>
      </c>
      <c r="G61" s="226"/>
      <c r="H61" s="226"/>
      <c r="I61" s="226"/>
      <c r="J61" s="226"/>
      <c r="K61" s="226"/>
      <c r="L61" s="226"/>
      <c r="M61" s="226"/>
      <c r="N61" s="226"/>
      <c r="O61" s="271"/>
      <c r="P61" s="226"/>
      <c r="Q61" s="226"/>
      <c r="R61" s="226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3">
        <v>0</v>
      </c>
      <c r="AH61" s="123" t="e">
        <f ca="1">(SUMIFS(OFFSET(#REF!,0,MATCH(AH$5,#REF!,0)+MATCH(AH$7,#REF!,0)+AH$8),#REF!,$D61)+SUMIFS(OFFSET(#REF!,0,MATCH(AH$5,#REF!,0)+MATCH(AH$7,#REF!,0)+AH$8),#REF!,$E61))/1000000*2</f>
        <v>#REF!</v>
      </c>
    </row>
    <row r="62" spans="1:47" s="25" customFormat="1" hidden="1" outlineLevel="1">
      <c r="B62" s="25" t="s">
        <v>462</v>
      </c>
      <c r="E62" s="25" t="s">
        <v>455</v>
      </c>
      <c r="F62" s="349" t="str">
        <f>IF(MENU!$A$1="PT",$B62,$A62)</f>
        <v>CPV - Juros Capital Proprio</v>
      </c>
      <c r="G62" s="226"/>
      <c r="H62" s="226"/>
      <c r="I62" s="226"/>
      <c r="J62" s="226"/>
      <c r="K62" s="226"/>
      <c r="L62" s="226"/>
      <c r="M62" s="226"/>
      <c r="N62" s="226"/>
      <c r="O62" s="271"/>
      <c r="P62" s="226"/>
      <c r="Q62" s="226"/>
      <c r="R62" s="226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3">
        <v>0</v>
      </c>
      <c r="AH62" s="123" t="e">
        <f ca="1">(SUMIFS(OFFSET(#REF!,0,MATCH(AH$5,#REF!,0)+MATCH(AH$7,#REF!,0)+AH$8),#REF!,$D62)+SUMIFS(OFFSET(#REF!,0,MATCH(AH$5,#REF!,0)+MATCH(AH$7,#REF!,0)+AH$8),#REF!,$E62))/1000000*2</f>
        <v>#REF!</v>
      </c>
    </row>
    <row r="63" spans="1:47" s="25" customFormat="1" hidden="1" outlineLevel="1">
      <c r="B63" s="25" t="s">
        <v>463</v>
      </c>
      <c r="E63" s="25" t="s">
        <v>456</v>
      </c>
      <c r="F63" s="349" t="str">
        <f>IF(MENU!$A$1="PT",$B63,$A63)</f>
        <v>Depreciação BUP</v>
      </c>
      <c r="G63" s="226"/>
      <c r="H63" s="226"/>
      <c r="I63" s="226"/>
      <c r="J63" s="226"/>
      <c r="K63" s="226"/>
      <c r="L63" s="226"/>
      <c r="M63" s="226"/>
      <c r="N63" s="226"/>
      <c r="O63" s="271"/>
      <c r="P63" s="226"/>
      <c r="Q63" s="226"/>
      <c r="R63" s="226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3">
        <v>0</v>
      </c>
      <c r="AH63" s="123" t="e">
        <f ca="1">(SUMIFS(OFFSET(#REF!,0,MATCH(AH$5,#REF!,0)+MATCH(AH$7,#REF!,0)+AH$8),#REF!,$D63)+SUMIFS(OFFSET(#REF!,0,MATCH(AH$5,#REF!,0)+MATCH(AH$7,#REF!,0)+AH$8),#REF!,$E63))/1000000*2</f>
        <v>#REF!</v>
      </c>
    </row>
    <row r="64" spans="1:47" s="25" customFormat="1" hidden="1" outlineLevel="1">
      <c r="B64" s="25" t="s">
        <v>83</v>
      </c>
      <c r="E64" s="25" t="s">
        <v>457</v>
      </c>
      <c r="F64" s="349" t="str">
        <f>IF(MENU!$A$1="PT",$B64,$A64)</f>
        <v>Depreciação e amortização</v>
      </c>
      <c r="G64" s="226"/>
      <c r="H64" s="226"/>
      <c r="I64" s="226"/>
      <c r="J64" s="226"/>
      <c r="K64" s="226"/>
      <c r="L64" s="226"/>
      <c r="M64" s="226"/>
      <c r="N64" s="226"/>
      <c r="O64" s="271"/>
      <c r="P64" s="226"/>
      <c r="Q64" s="226"/>
      <c r="R64" s="226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3">
        <v>-45.216999999999999</v>
      </c>
      <c r="AH64" s="123" t="e">
        <f ca="1">(SUMIFS(OFFSET(#REF!,0,MATCH(AH$5,#REF!,0)+MATCH(AH$7,#REF!,0)+AH$8),#REF!,$D64)+SUMIFS(OFFSET(#REF!,0,MATCH(AH$5,#REF!,0)+MATCH(AH$7,#REF!,0)+AH$8),#REF!,$E64))/1000000*2</f>
        <v>#REF!</v>
      </c>
    </row>
    <row r="65" spans="1:35" s="25" customFormat="1" hidden="1" outlineLevel="1">
      <c r="B65" s="25" t="s">
        <v>464</v>
      </c>
      <c r="E65" s="25" t="s">
        <v>458</v>
      </c>
      <c r="F65" s="349" t="str">
        <f>IF(MENU!$A$1="PT",$B65,$A65)</f>
        <v>Maps</v>
      </c>
      <c r="G65" s="226"/>
      <c r="H65" s="226"/>
      <c r="I65" s="226"/>
      <c r="J65" s="226"/>
      <c r="K65" s="226"/>
      <c r="L65" s="226"/>
      <c r="M65" s="226"/>
      <c r="N65" s="226"/>
      <c r="O65" s="271"/>
      <c r="P65" s="226"/>
      <c r="Q65" s="226"/>
      <c r="R65" s="226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3">
        <v>0</v>
      </c>
      <c r="AH65" s="123" t="e">
        <f ca="1">(SUMIFS(OFFSET(#REF!,0,MATCH(AH$5,#REF!,0)+MATCH(AH$7,#REF!,0)+AH$8),#REF!,$D65)+SUMIFS(OFFSET(#REF!,0,MATCH(AH$5,#REF!,0)+MATCH(AH$7,#REF!,0)+AH$8),#REF!,$E65))/1000000*2</f>
        <v>#REF!</v>
      </c>
    </row>
    <row r="66" spans="1:35" s="25" customFormat="1" hidden="1" outlineLevel="1">
      <c r="B66" s="25" t="s">
        <v>465</v>
      </c>
      <c r="E66" s="25" t="s">
        <v>459</v>
      </c>
      <c r="F66" s="349" t="str">
        <f>IF(MENU!$A$1="PT",$B66,$A66)</f>
        <v>Depreciação e amortização - OPEX</v>
      </c>
      <c r="G66" s="226"/>
      <c r="H66" s="226"/>
      <c r="I66" s="226"/>
      <c r="J66" s="226"/>
      <c r="K66" s="226"/>
      <c r="L66" s="226"/>
      <c r="M66" s="226"/>
      <c r="N66" s="226"/>
      <c r="O66" s="271"/>
      <c r="P66" s="226"/>
      <c r="Q66" s="226"/>
      <c r="R66" s="226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3">
        <v>0</v>
      </c>
      <c r="AH66" s="123" t="e">
        <f ca="1">(SUMIFS(OFFSET(#REF!,0,MATCH(AH$5,#REF!,0)+MATCH(AH$7,#REF!,0)+AH$8),#REF!,$D66)+SUMIFS(OFFSET(#REF!,0,MATCH(AH$5,#REF!,0)+MATCH(AH$7,#REF!,0)+AH$8),#REF!,$E66))/1000000*2</f>
        <v>#REF!</v>
      </c>
    </row>
    <row r="67" spans="1:35" s="25" customFormat="1" hidden="1" outlineLevel="1">
      <c r="B67" s="25" t="s">
        <v>83</v>
      </c>
      <c r="E67" s="25" t="s">
        <v>460</v>
      </c>
      <c r="F67" s="349" t="str">
        <f>IF(MENU!$A$1="PT",$B67,$A67)</f>
        <v>Depreciação e amortização</v>
      </c>
      <c r="G67" s="226"/>
      <c r="H67" s="226"/>
      <c r="I67" s="226"/>
      <c r="J67" s="226"/>
      <c r="K67" s="226"/>
      <c r="L67" s="226"/>
      <c r="M67" s="226"/>
      <c r="N67" s="226"/>
      <c r="O67" s="271"/>
      <c r="P67" s="226"/>
      <c r="Q67" s="226"/>
      <c r="R67" s="226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3">
        <v>-4.0000000000000001E-3</v>
      </c>
      <c r="AH67" s="123" t="e">
        <f ca="1">(SUMIFS(OFFSET(#REF!,0,MATCH(AH$5,#REF!,0)+MATCH(AH$7,#REF!,0)+AH$8),#REF!,$D67)+SUMIFS(OFFSET(#REF!,0,MATCH(AH$5,#REF!,0)+MATCH(AH$7,#REF!,0)+AH$8),#REF!,$E67))/1000000*2</f>
        <v>#REF!</v>
      </c>
    </row>
    <row r="68" spans="1:35" s="25" customFormat="1" hidden="1" outlineLevel="1">
      <c r="B68" s="25" t="s">
        <v>466</v>
      </c>
      <c r="E68" s="25" t="s">
        <v>461</v>
      </c>
      <c r="F68" s="349" t="str">
        <f>IF(MENU!$A$1="PT",$B68,$A68)</f>
        <v>Depreciação LNR</v>
      </c>
      <c r="G68" s="226"/>
      <c r="H68" s="226"/>
      <c r="I68" s="226"/>
      <c r="J68" s="226"/>
      <c r="K68" s="226"/>
      <c r="L68" s="226"/>
      <c r="M68" s="226"/>
      <c r="N68" s="226"/>
      <c r="O68" s="271"/>
      <c r="P68" s="226"/>
      <c r="Q68" s="226"/>
      <c r="R68" s="226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3">
        <v>0</v>
      </c>
      <c r="AH68" s="123" t="e">
        <f ca="1">(SUMIFS(OFFSET(#REF!,0,MATCH(AH$5,#REF!,0)+MATCH(AH$7,#REF!,0)+AH$8),#REF!,$D68)+SUMIFS(OFFSET(#REF!,0,MATCH(AH$5,#REF!,0)+MATCH(AH$7,#REF!,0)+AH$8),#REF!,$E68))/1000000*2</f>
        <v>#REF!</v>
      </c>
    </row>
    <row r="69" spans="1:35" s="25" customFormat="1" collapsed="1">
      <c r="A69" s="25" t="s">
        <v>531</v>
      </c>
      <c r="B69" s="25" t="s">
        <v>34</v>
      </c>
      <c r="E69" s="25" t="s">
        <v>450</v>
      </c>
      <c r="F69" s="24" t="str">
        <f>IF(MENU!$A$1="PT",$B69,$A69)</f>
        <v>Participação de não controladores</v>
      </c>
      <c r="G69" s="226">
        <v>2.4550000000000001</v>
      </c>
      <c r="H69" s="226">
        <v>4.6159999999999997</v>
      </c>
      <c r="I69" s="226">
        <v>7.4429999999999996</v>
      </c>
      <c r="J69" s="226">
        <v>7.33</v>
      </c>
      <c r="K69" s="226">
        <v>-4.4530000000000003</v>
      </c>
      <c r="L69" s="226">
        <v>-5.1310000000000002</v>
      </c>
      <c r="M69" s="226">
        <v>-7.1970000000000001</v>
      </c>
      <c r="N69" s="226">
        <v>-4.4020000000000001</v>
      </c>
      <c r="O69" s="271">
        <v>-7.3090000000000002</v>
      </c>
      <c r="P69" s="226">
        <v>-7.5469999999999997</v>
      </c>
      <c r="Q69" s="226">
        <v>-7.0949999999999998</v>
      </c>
      <c r="R69" s="226">
        <v>-11.617000000000001</v>
      </c>
      <c r="S69" s="122">
        <v>-12.022</v>
      </c>
      <c r="T69" s="122">
        <v>-7.0220000000000002</v>
      </c>
      <c r="U69" s="122">
        <v>-6.14</v>
      </c>
      <c r="V69" s="122">
        <v>-12.962999999999999</v>
      </c>
      <c r="W69" s="122">
        <v>-10.065</v>
      </c>
      <c r="X69" s="122">
        <v>-12.183</v>
      </c>
      <c r="Y69" s="122">
        <v>-12.712999999999999</v>
      </c>
      <c r="Z69" s="122">
        <v>-21.164000000000001</v>
      </c>
      <c r="AA69" s="122">
        <v>-13.698</v>
      </c>
      <c r="AB69" s="122">
        <v>-14.585000000000001</v>
      </c>
      <c r="AC69" s="122">
        <v>-16.817</v>
      </c>
      <c r="AD69" s="122">
        <v>-14.52</v>
      </c>
      <c r="AE69" s="122">
        <v>-15.214</v>
      </c>
      <c r="AF69" s="122">
        <v>-5.1829999999999998</v>
      </c>
      <c r="AG69" s="123">
        <v>-12.515000000000001</v>
      </c>
      <c r="AH69" s="123" t="e">
        <f>'RAIZEN COMBUSTIVEIS CONSOLIDADO'!AC32-#REF!</f>
        <v>#REF!</v>
      </c>
    </row>
    <row r="70" spans="1:35" s="25" customFormat="1">
      <c r="A70" s="25" t="s">
        <v>220</v>
      </c>
      <c r="B70" s="25" t="s">
        <v>220</v>
      </c>
      <c r="E70" s="25" t="s">
        <v>442</v>
      </c>
      <c r="F70" s="24" t="str">
        <f>IF(MENU!$A$1="PT",$B70,$A70)</f>
        <v>EBIT</v>
      </c>
      <c r="G70" s="226"/>
      <c r="H70" s="226"/>
      <c r="I70" s="226"/>
      <c r="J70" s="226"/>
      <c r="K70" s="226"/>
      <c r="L70" s="226"/>
      <c r="M70" s="226"/>
      <c r="N70" s="274"/>
      <c r="O70" s="271">
        <v>383.452</v>
      </c>
      <c r="P70" s="226">
        <v>297.25599999999997</v>
      </c>
      <c r="Q70" s="226">
        <v>400.38400000000001</v>
      </c>
      <c r="R70" s="226">
        <v>518.98099999999999</v>
      </c>
      <c r="S70" s="122">
        <v>446.14299999999997</v>
      </c>
      <c r="T70" s="122">
        <v>363.697</v>
      </c>
      <c r="U70" s="122">
        <v>444.745</v>
      </c>
      <c r="V70" s="122">
        <v>673.79076799999996</v>
      </c>
      <c r="W70" s="122">
        <v>413.577</v>
      </c>
      <c r="X70" s="122">
        <v>512.61800000000005</v>
      </c>
      <c r="Y70" s="122">
        <v>955.798</v>
      </c>
      <c r="Z70" s="122">
        <v>908.27149505000307</v>
      </c>
      <c r="AA70" s="122">
        <v>475.10887301000201</v>
      </c>
      <c r="AB70" s="122">
        <v>559.41208035999705</v>
      </c>
      <c r="AC70" s="122">
        <v>730.90332380000302</v>
      </c>
      <c r="AD70" s="122">
        <v>659.02842157000703</v>
      </c>
      <c r="AE70" s="122">
        <v>592.24267408000196</v>
      </c>
      <c r="AF70" s="122">
        <v>412.21080000000001</v>
      </c>
      <c r="AG70" s="14">
        <v>517.07799999999997</v>
      </c>
      <c r="AH70" s="14">
        <f>'RAIZEN COMBUSTIVEIS CONSOLIDADO'!AC33-AH51</f>
        <v>827.89735038999993</v>
      </c>
    </row>
    <row r="71" spans="1:35" s="6" customFormat="1">
      <c r="A71" s="6" t="s">
        <v>562</v>
      </c>
      <c r="B71" s="6" t="s">
        <v>221</v>
      </c>
      <c r="F71" s="95" t="str">
        <f>IF(MENU!$A$1="PT",$B71,$A71)</f>
        <v>Margem EBIT (%)</v>
      </c>
      <c r="G71" s="275"/>
      <c r="H71" s="275"/>
      <c r="I71" s="275"/>
      <c r="J71" s="275"/>
      <c r="K71" s="275"/>
      <c r="L71" s="275"/>
      <c r="M71" s="275"/>
      <c r="N71" s="276"/>
      <c r="O71" s="277">
        <v>2.9471470044168929E-2</v>
      </c>
      <c r="P71" s="124">
        <v>2.1721565765544966E-2</v>
      </c>
      <c r="Q71" s="124">
        <v>2.7932725486240005E-2</v>
      </c>
      <c r="R71" s="124">
        <v>3.5294577697498754E-2</v>
      </c>
      <c r="S71" s="124">
        <v>3.1727958092694172E-2</v>
      </c>
      <c r="T71" s="124">
        <v>2.4584279247810835E-2</v>
      </c>
      <c r="U71" s="124">
        <f>U70/U31</f>
        <v>2.8438439406228123E-2</v>
      </c>
      <c r="V71" s="124">
        <f>V70/V31</f>
        <v>3.9825202203738669E-2</v>
      </c>
      <c r="W71" s="124">
        <f>W70/W31</f>
        <v>2.5230799001839461E-2</v>
      </c>
      <c r="X71" s="124">
        <f t="shared" ref="X71:AE71" si="1">X70/X31</f>
        <v>3.1106265246905049E-2</v>
      </c>
      <c r="Y71" s="124">
        <f t="shared" si="1"/>
        <v>5.5173858919604912E-2</v>
      </c>
      <c r="Z71" s="124">
        <f t="shared" si="1"/>
        <v>5.0604768812020536E-2</v>
      </c>
      <c r="AA71" s="124">
        <f t="shared" si="1"/>
        <v>2.6845108987638037E-2</v>
      </c>
      <c r="AB71" s="124">
        <f t="shared" si="1"/>
        <v>3.2403312339405896E-2</v>
      </c>
      <c r="AC71" s="124">
        <f t="shared" si="1"/>
        <v>3.9609388059685474E-2</v>
      </c>
      <c r="AD71" s="124">
        <f t="shared" si="1"/>
        <v>3.4015820316778772E-2</v>
      </c>
      <c r="AE71" s="124">
        <f t="shared" si="1"/>
        <v>3.0379246123719363E-2</v>
      </c>
      <c r="AF71" s="124">
        <f>AF70/AF31</f>
        <v>2.1036952720559936E-2</v>
      </c>
      <c r="AG71" s="124">
        <v>2.4560638693073334E-2</v>
      </c>
      <c r="AH71" s="124">
        <f>AH70/AH31</f>
        <v>3.794654881962474E-2</v>
      </c>
    </row>
    <row r="72" spans="1:35" s="6" customFormat="1">
      <c r="A72" s="6" t="s">
        <v>563</v>
      </c>
      <c r="B72" s="6" t="s">
        <v>222</v>
      </c>
      <c r="E72" s="6" t="s">
        <v>492</v>
      </c>
      <c r="F72" s="95" t="str">
        <f>IF(MENU!$A$1="PT",$B72,$A72)</f>
        <v>Margem EBIT (R$/m³)</v>
      </c>
      <c r="G72" s="278"/>
      <c r="H72" s="278"/>
      <c r="I72" s="278"/>
      <c r="J72" s="278"/>
      <c r="K72" s="278"/>
      <c r="L72" s="278"/>
      <c r="M72" s="278"/>
      <c r="N72" s="279"/>
      <c r="O72" s="280">
        <v>66.177313603871681</v>
      </c>
      <c r="P72" s="278">
        <v>48.74549612343511</v>
      </c>
      <c r="Q72" s="278">
        <v>62.244621243665208</v>
      </c>
      <c r="R72" s="278">
        <v>79.089060367597043</v>
      </c>
      <c r="S72" s="125">
        <v>75.043581168434116</v>
      </c>
      <c r="T72" s="125">
        <v>59.397820681857091</v>
      </c>
      <c r="U72" s="125">
        <v>68.298542412592113</v>
      </c>
      <c r="V72" s="125">
        <f t="shared" ref="V72:AH72" si="2">V70/V17*1000</f>
        <v>103.71908402070621</v>
      </c>
      <c r="W72" s="125">
        <f>W70/$W$17*1000</f>
        <v>68.524236349111106</v>
      </c>
      <c r="X72" s="125">
        <f t="shared" si="2"/>
        <v>83.244235141279646</v>
      </c>
      <c r="Y72" s="125">
        <f t="shared" si="2"/>
        <v>151.03476816197696</v>
      </c>
      <c r="Z72" s="125">
        <f t="shared" si="2"/>
        <v>143.94828288185275</v>
      </c>
      <c r="AA72" s="125">
        <f t="shared" si="2"/>
        <v>77.701956103390103</v>
      </c>
      <c r="AB72" s="125">
        <f t="shared" si="2"/>
        <v>89.174224205081984</v>
      </c>
      <c r="AC72" s="126">
        <f t="shared" si="2"/>
        <v>110.84727843948234</v>
      </c>
      <c r="AD72" s="126">
        <f t="shared" si="2"/>
        <v>100.1730634407545</v>
      </c>
      <c r="AE72" s="126">
        <f t="shared" si="2"/>
        <v>94.056400736866763</v>
      </c>
      <c r="AF72" s="126">
        <f t="shared" si="2"/>
        <v>66.71153142887502</v>
      </c>
      <c r="AG72" s="126">
        <f t="shared" si="2"/>
        <v>77.27550625637997</v>
      </c>
      <c r="AH72" s="126" t="e">
        <f t="shared" ca="1" si="2"/>
        <v>#REF!</v>
      </c>
    </row>
    <row r="73" spans="1:35" s="6" customFormat="1">
      <c r="A73" s="6" t="s">
        <v>564</v>
      </c>
      <c r="B73" s="6" t="s">
        <v>223</v>
      </c>
      <c r="C73" s="6" t="s">
        <v>489</v>
      </c>
      <c r="D73" s="6" t="s">
        <v>490</v>
      </c>
      <c r="E73" s="6" t="s">
        <v>491</v>
      </c>
      <c r="F73" s="91" t="str">
        <f>IF(MENU!$A$1="PT",$B73,$A73)</f>
        <v>(+) Venda ativos</v>
      </c>
      <c r="G73" s="225"/>
      <c r="H73" s="225"/>
      <c r="I73" s="225"/>
      <c r="J73" s="225"/>
      <c r="K73" s="225"/>
      <c r="L73" s="225"/>
      <c r="M73" s="225"/>
      <c r="N73" s="281"/>
      <c r="O73" s="282">
        <v>-35.386000000000003</v>
      </c>
      <c r="P73" s="225">
        <v>-11.144</v>
      </c>
      <c r="Q73" s="225">
        <v>-10.904999999999999</v>
      </c>
      <c r="R73" s="225">
        <v>-8.9860000000000007</v>
      </c>
      <c r="S73" s="93">
        <v>10.586</v>
      </c>
      <c r="T73" s="93">
        <v>-6.6150000000000002</v>
      </c>
      <c r="U73" s="93">
        <v>-20.411000000000001</v>
      </c>
      <c r="V73" s="93">
        <v>-8.3471430000000009</v>
      </c>
      <c r="W73" s="93">
        <v>-10.420999999999999</v>
      </c>
      <c r="X73" s="93">
        <v>-36.6</v>
      </c>
      <c r="Y73" s="93">
        <v>-1.4650000000000001</v>
      </c>
      <c r="Z73" s="93">
        <v>-5.4009999999999998</v>
      </c>
      <c r="AA73" s="93">
        <v>25.8</v>
      </c>
      <c r="AB73" s="93">
        <v>-16.834</v>
      </c>
      <c r="AC73" s="93">
        <v>-7.35</v>
      </c>
      <c r="AD73" s="93">
        <v>-10.176</v>
      </c>
      <c r="AE73" s="93">
        <v>-27.951000000000001</v>
      </c>
      <c r="AF73" s="93">
        <v>-3.2429999999999999</v>
      </c>
      <c r="AG73" s="93">
        <v>0.75</v>
      </c>
      <c r="AH73" s="93" t="e">
        <f>'RAIZEN COMBUSTIVEIS CONSOLIDADO'!AC34-'RAIZEN COMBUSTIVEIS ARGENTINA'!#REF!</f>
        <v>#REF!</v>
      </c>
    </row>
    <row r="74" spans="1:35" s="6" customFormat="1">
      <c r="A74" s="6" t="s">
        <v>542</v>
      </c>
      <c r="B74" s="6" t="s">
        <v>428</v>
      </c>
      <c r="F74" s="91" t="str">
        <f>IF(MENU!$A$1="PT",$B74,$A74)</f>
        <v>(+) Ativos decorrentes de contratos com clientes</v>
      </c>
      <c r="G74" s="225"/>
      <c r="H74" s="225"/>
      <c r="I74" s="225"/>
      <c r="J74" s="225"/>
      <c r="K74" s="225"/>
      <c r="L74" s="225"/>
      <c r="M74" s="225"/>
      <c r="N74" s="281"/>
      <c r="O74" s="282"/>
      <c r="P74" s="225"/>
      <c r="Q74" s="225"/>
      <c r="R74" s="225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>
        <v>98.192999999999998</v>
      </c>
      <c r="AF74" s="93">
        <v>133.143</v>
      </c>
      <c r="AG74" s="93">
        <v>133.488</v>
      </c>
      <c r="AH74" s="93" t="e">
        <f>#REF!-#REF!</f>
        <v>#REF!</v>
      </c>
      <c r="AI74" s="347"/>
    </row>
    <row r="75" spans="1:35" s="6" customFormat="1">
      <c r="A75" s="6" t="s">
        <v>565</v>
      </c>
      <c r="B75" s="6" t="s">
        <v>224</v>
      </c>
      <c r="E75" s="6" t="s">
        <v>493</v>
      </c>
      <c r="F75" s="91" t="str">
        <f>IF(MENU!$A$1="PT",$B75,$A75)</f>
        <v>(+) Outros Ajustes Pontuais²</v>
      </c>
      <c r="G75" s="275"/>
      <c r="H75" s="275"/>
      <c r="I75" s="275"/>
      <c r="J75" s="275"/>
      <c r="K75" s="275"/>
      <c r="L75" s="275"/>
      <c r="M75" s="275"/>
      <c r="N75" s="276"/>
      <c r="O75" s="282"/>
      <c r="P75" s="225">
        <v>20</v>
      </c>
      <c r="Q75" s="225"/>
      <c r="R75" s="225">
        <v>-23.6</v>
      </c>
      <c r="S75" s="93"/>
      <c r="T75" s="93"/>
      <c r="U75" s="93"/>
      <c r="V75" s="93"/>
      <c r="W75" s="93">
        <v>16</v>
      </c>
      <c r="X75" s="93">
        <v>-28</v>
      </c>
      <c r="Y75" s="93">
        <v>-360.78800000000001</v>
      </c>
      <c r="Z75" s="93">
        <v>-175.90199999999999</v>
      </c>
      <c r="AA75" s="93">
        <v>30.658000000000001</v>
      </c>
      <c r="AB75" s="93">
        <v>-148.15407999999999</v>
      </c>
      <c r="AC75" s="93">
        <v>0.297676200000001</v>
      </c>
      <c r="AD75" s="93">
        <v>4.0975784300000004</v>
      </c>
      <c r="AE75" s="93">
        <v>-0.4</v>
      </c>
      <c r="AF75" s="93">
        <v>-32.164999999999999</v>
      </c>
      <c r="AG75" s="93">
        <v>-13.173999999999999</v>
      </c>
      <c r="AH75" s="93" t="e">
        <f>'RAIZEN COMBUSTIVEIS CONSOLIDADO'!AC36-'RAIZEN COMBUSTIVEIS ARGENTINA'!#REF!</f>
        <v>#REF!</v>
      </c>
    </row>
    <row r="76" spans="1:35" s="6" customFormat="1">
      <c r="A76" s="6" t="s">
        <v>566</v>
      </c>
      <c r="B76" s="6" t="s">
        <v>225</v>
      </c>
      <c r="F76" s="24" t="str">
        <f>IF(MENU!$A$1="PT",$B76,$A76)</f>
        <v>EBIT Ajustado</v>
      </c>
      <c r="G76" s="226"/>
      <c r="H76" s="226"/>
      <c r="I76" s="226"/>
      <c r="J76" s="226"/>
      <c r="K76" s="226"/>
      <c r="L76" s="226"/>
      <c r="M76" s="226"/>
      <c r="N76" s="274"/>
      <c r="O76" s="226">
        <v>348.06599999999997</v>
      </c>
      <c r="P76" s="226">
        <v>306.11199999999997</v>
      </c>
      <c r="Q76" s="226">
        <v>389.47900000000004</v>
      </c>
      <c r="R76" s="226">
        <v>486.39499999999998</v>
      </c>
      <c r="S76" s="122">
        <f t="shared" ref="S76:AF76" si="3">S75+S73+S70</f>
        <v>456.72899999999998</v>
      </c>
      <c r="T76" s="122">
        <f t="shared" si="3"/>
        <v>357.08199999999999</v>
      </c>
      <c r="U76" s="122">
        <f t="shared" si="3"/>
        <v>424.334</v>
      </c>
      <c r="V76" s="122">
        <f t="shared" si="3"/>
        <v>665.443625</v>
      </c>
      <c r="W76" s="122">
        <f t="shared" si="3"/>
        <v>419.15600000000001</v>
      </c>
      <c r="X76" s="122">
        <f t="shared" si="3"/>
        <v>448.01800000000003</v>
      </c>
      <c r="Y76" s="122">
        <f t="shared" si="3"/>
        <v>593.54500000000007</v>
      </c>
      <c r="Z76" s="122">
        <f t="shared" si="3"/>
        <v>726.96849505000307</v>
      </c>
      <c r="AA76" s="122">
        <f t="shared" si="3"/>
        <v>531.56687301000204</v>
      </c>
      <c r="AB76" s="122">
        <f t="shared" si="3"/>
        <v>394.42400035999708</v>
      </c>
      <c r="AC76" s="122">
        <f t="shared" si="3"/>
        <v>723.85100000000307</v>
      </c>
      <c r="AD76" s="122">
        <f t="shared" si="3"/>
        <v>652.95000000000698</v>
      </c>
      <c r="AE76" s="122">
        <f t="shared" si="3"/>
        <v>563.89167408000196</v>
      </c>
      <c r="AF76" s="122">
        <f t="shared" si="3"/>
        <v>376.80279999999999</v>
      </c>
      <c r="AG76" s="122">
        <v>504.654</v>
      </c>
      <c r="AH76" s="122" t="e">
        <f>AH75+AH73+AH70</f>
        <v>#REF!</v>
      </c>
      <c r="AI76" s="344"/>
    </row>
    <row r="77" spans="1:35" s="6" customFormat="1">
      <c r="A77" s="6" t="s">
        <v>567</v>
      </c>
      <c r="B77" s="6" t="s">
        <v>226</v>
      </c>
      <c r="F77" s="95" t="str">
        <f>IF(MENU!$A$1="PT",$B77,$A77)</f>
        <v>Margem EBIT Ajustado (%)</v>
      </c>
      <c r="G77" s="275"/>
      <c r="H77" s="275"/>
      <c r="I77" s="275"/>
      <c r="J77" s="275"/>
      <c r="K77" s="275"/>
      <c r="L77" s="275"/>
      <c r="M77" s="275"/>
      <c r="N77" s="276"/>
      <c r="O77" s="277">
        <v>2.6751762130315403E-2</v>
      </c>
      <c r="P77" s="124">
        <v>2.2368705558920593E-2</v>
      </c>
      <c r="Q77" s="124">
        <v>2.7171939911822828E-2</v>
      </c>
      <c r="R77" s="124">
        <v>3.468346269484987E-2</v>
      </c>
      <c r="S77" s="124">
        <v>2.9209451900969387E-2</v>
      </c>
      <c r="T77" s="124">
        <v>2.4137135039240875E-2</v>
      </c>
      <c r="U77" s="124">
        <f t="shared" ref="U77:AF77" si="4">U76/U31</f>
        <v>2.713329379082936E-2</v>
      </c>
      <c r="V77" s="124">
        <f t="shared" si="4"/>
        <v>3.9331834420168028E-2</v>
      </c>
      <c r="W77" s="124">
        <f t="shared" si="4"/>
        <v>2.5571153101877089E-2</v>
      </c>
      <c r="X77" s="124">
        <f t="shared" si="4"/>
        <v>2.7186261004076926E-2</v>
      </c>
      <c r="Y77" s="124">
        <f t="shared" si="4"/>
        <v>3.4262645551086005E-2</v>
      </c>
      <c r="Z77" s="124">
        <f t="shared" si="4"/>
        <v>4.0503387837358705E-2</v>
      </c>
      <c r="AA77" s="124">
        <f t="shared" si="4"/>
        <v>3.0035159204174745E-2</v>
      </c>
      <c r="AB77" s="124">
        <f t="shared" si="4"/>
        <v>2.2846564324456909E-2</v>
      </c>
      <c r="AC77" s="124">
        <f t="shared" si="4"/>
        <v>3.922720587358669E-2</v>
      </c>
      <c r="AD77" s="124">
        <f t="shared" si="4"/>
        <v>3.3702081957145996E-2</v>
      </c>
      <c r="AE77" s="124">
        <f t="shared" si="4"/>
        <v>2.8924974007662384E-2</v>
      </c>
      <c r="AF77" s="124">
        <f t="shared" si="4"/>
        <v>1.9229924806857559E-2</v>
      </c>
      <c r="AG77" s="124">
        <v>2.3970512299912646E-2</v>
      </c>
      <c r="AH77" s="124" t="e">
        <f>AH76/AH31</f>
        <v>#REF!</v>
      </c>
    </row>
    <row r="78" spans="1:35" s="6" customFormat="1">
      <c r="A78" s="6" t="s">
        <v>568</v>
      </c>
      <c r="B78" s="6" t="s">
        <v>227</v>
      </c>
      <c r="F78" s="95" t="str">
        <f>IF(MENU!$A$1="PT",$B78,$A78)</f>
        <v>Margem EBIT Ajustado(R$/m³)</v>
      </c>
      <c r="G78" s="278"/>
      <c r="H78" s="278"/>
      <c r="I78" s="278"/>
      <c r="J78" s="278"/>
      <c r="K78" s="278"/>
      <c r="L78" s="278"/>
      <c r="M78" s="278"/>
      <c r="N78" s="279"/>
      <c r="O78" s="125">
        <f t="shared" ref="O78:X78" si="5">O76/O17*1000</f>
        <v>60.070289988956112</v>
      </c>
      <c r="P78" s="125">
        <f t="shared" si="5"/>
        <v>50.197746418363188</v>
      </c>
      <c r="Q78" s="125">
        <f t="shared" si="5"/>
        <v>60.549304760833301</v>
      </c>
      <c r="R78" s="125">
        <f t="shared" si="5"/>
        <v>74.123182770655106</v>
      </c>
      <c r="S78" s="125">
        <f t="shared" si="5"/>
        <v>76.824201620282608</v>
      </c>
      <c r="T78" s="125">
        <f t="shared" si="5"/>
        <v>58.317480223149744</v>
      </c>
      <c r="U78" s="125">
        <f t="shared" si="5"/>
        <v>65.164068614835159</v>
      </c>
      <c r="V78" s="125">
        <f t="shared" si="5"/>
        <v>102.43417768588114</v>
      </c>
      <c r="W78" s="125">
        <f t="shared" si="5"/>
        <v>69.448602826433813</v>
      </c>
      <c r="X78" s="125">
        <f t="shared" si="5"/>
        <v>72.753816174082502</v>
      </c>
      <c r="Y78" s="125">
        <f t="shared" ref="Y78:AD78" si="6">Y76/Y17*1000</f>
        <v>93.791712755938619</v>
      </c>
      <c r="Z78" s="125">
        <f t="shared" si="6"/>
        <v>115.21430226750817</v>
      </c>
      <c r="AA78" s="125">
        <f t="shared" si="6"/>
        <v>86.935412447601237</v>
      </c>
      <c r="AB78" s="125">
        <f t="shared" si="6"/>
        <v>62.873962638299268</v>
      </c>
      <c r="AC78" s="126">
        <f t="shared" si="6"/>
        <v>109.77773767472054</v>
      </c>
      <c r="AD78" s="126">
        <f t="shared" si="6"/>
        <v>99.249136505857379</v>
      </c>
      <c r="AE78" s="126">
        <f>AE76/AE17*1000</f>
        <v>89.55386632994778</v>
      </c>
      <c r="AF78" s="126">
        <f>AF76/AF17*1000</f>
        <v>60.981157783076306</v>
      </c>
      <c r="AG78" s="126">
        <v>75.418782725830866</v>
      </c>
      <c r="AH78" s="126" t="e">
        <f ca="1">AH76/AH17*1000</f>
        <v>#REF!</v>
      </c>
    </row>
    <row r="79" spans="1:35" s="25" customFormat="1">
      <c r="A79" s="25" t="s">
        <v>35</v>
      </c>
      <c r="B79" s="25" t="s">
        <v>35</v>
      </c>
      <c r="E79" s="25" t="s">
        <v>453</v>
      </c>
      <c r="F79" s="24" t="str">
        <f>IF(MENU!$A$1="PT",$B79,$A79)</f>
        <v>EBITDA</v>
      </c>
      <c r="G79" s="226">
        <v>350.89100000000002</v>
      </c>
      <c r="H79" s="226">
        <v>367.39999999999986</v>
      </c>
      <c r="I79" s="226">
        <v>375.50000000000011</v>
      </c>
      <c r="J79" s="226">
        <v>492.7000000000001</v>
      </c>
      <c r="K79" s="226">
        <v>422.86399999999998</v>
      </c>
      <c r="L79" s="226">
        <v>417.35300000000001</v>
      </c>
      <c r="M79" s="226">
        <v>483.101</v>
      </c>
      <c r="N79" s="274">
        <v>604.327</v>
      </c>
      <c r="O79" s="271">
        <v>521.17200000000003</v>
      </c>
      <c r="P79" s="226">
        <v>428.17600099999999</v>
      </c>
      <c r="Q79" s="226">
        <v>546.20699999999999</v>
      </c>
      <c r="R79" s="226">
        <v>657.64199900000006</v>
      </c>
      <c r="S79" s="122">
        <v>589.524</v>
      </c>
      <c r="T79" s="122">
        <v>514.45799999999997</v>
      </c>
      <c r="U79" s="122">
        <v>593.05199999999991</v>
      </c>
      <c r="V79" s="122">
        <v>819.83814299999995</v>
      </c>
      <c r="W79" s="122">
        <v>579.71600000000001</v>
      </c>
      <c r="X79" s="122">
        <v>661.27099999999996</v>
      </c>
      <c r="Y79" s="122">
        <v>1098.52</v>
      </c>
      <c r="Z79" s="122">
        <v>1074.84249505</v>
      </c>
      <c r="AA79" s="122">
        <v>625.27887300999998</v>
      </c>
      <c r="AB79" s="122">
        <v>721.83208035999701</v>
      </c>
      <c r="AC79" s="122">
        <v>901.12832380000305</v>
      </c>
      <c r="AD79" s="122">
        <v>812.13342157000704</v>
      </c>
      <c r="AE79" s="122">
        <v>662.44367408000198</v>
      </c>
      <c r="AF79" s="14">
        <v>442.80079999999998</v>
      </c>
      <c r="AG79" s="14">
        <v>562.29999999999995</v>
      </c>
      <c r="AH79" s="14">
        <f>'RAIZEN COMBUSTIVEIS CONSOLIDADO'!AC38-AH51</f>
        <v>949.13935039</v>
      </c>
    </row>
    <row r="80" spans="1:35">
      <c r="A80" s="5" t="s">
        <v>569</v>
      </c>
      <c r="B80" s="5" t="s">
        <v>36</v>
      </c>
      <c r="F80" s="28" t="str">
        <f>IF(MENU!$A$1="PT",$B80,$A80)</f>
        <v>Margem EBITDA (%)</v>
      </c>
      <c r="G80" s="283">
        <v>3.5152374273692652E-2</v>
      </c>
      <c r="H80" s="283">
        <v>3.5719146784887891E-2</v>
      </c>
      <c r="I80" s="283">
        <v>3.4400622967340033E-2</v>
      </c>
      <c r="J80" s="283">
        <v>4.3280802543965997E-2</v>
      </c>
      <c r="K80" s="283">
        <v>3.8627943598949159E-2</v>
      </c>
      <c r="L80" s="283">
        <v>3.5433432194176703E-2</v>
      </c>
      <c r="M80" s="283">
        <v>3.7928312889169709E-2</v>
      </c>
      <c r="N80" s="284">
        <v>4.6255953379633653E-2</v>
      </c>
      <c r="O80" s="273">
        <v>4.0056395548490061E-2</v>
      </c>
      <c r="P80" s="121">
        <v>3.1288361429036071E-2</v>
      </c>
      <c r="Q80" s="121">
        <v>3.8106043672231395E-2</v>
      </c>
      <c r="R80" s="121">
        <v>4.4724559532707174E-2</v>
      </c>
      <c r="S80" s="121">
        <v>4.1924658162601318E-2</v>
      </c>
      <c r="T80" s="121">
        <v>3.4775043877926584E-2</v>
      </c>
      <c r="U80" s="121">
        <v>3.7921670545464033E-2</v>
      </c>
      <c r="V80" s="124">
        <v>4.8457505460081665E-2</v>
      </c>
      <c r="W80" s="124">
        <f>W79/W31</f>
        <v>3.5366323258184972E-2</v>
      </c>
      <c r="X80" s="124">
        <f t="shared" ref="X80:AC80" si="7">X79/X31</f>
        <v>4.012670473156648E-2</v>
      </c>
      <c r="Y80" s="124">
        <f t="shared" si="7"/>
        <v>6.3412548990858297E-2</v>
      </c>
      <c r="Z80" s="124">
        <f t="shared" si="7"/>
        <v>5.9885349554370998E-2</v>
      </c>
      <c r="AA80" s="124">
        <f t="shared" si="7"/>
        <v>3.5330174718222029E-2</v>
      </c>
      <c r="AB80" s="124">
        <f t="shared" si="7"/>
        <v>4.1811307223569745E-2</v>
      </c>
      <c r="AC80" s="124">
        <f t="shared" si="7"/>
        <v>4.8834285338035945E-2</v>
      </c>
      <c r="AD80" s="124">
        <f>AD79/AD31</f>
        <v>4.1918350767883424E-2</v>
      </c>
      <c r="AE80" s="124">
        <f>AE79/AE31</f>
        <v>3.3980225165704335E-2</v>
      </c>
      <c r="AF80" s="124">
        <f>AF79/AF31</f>
        <v>2.2598096639452715E-2</v>
      </c>
      <c r="AG80" s="124">
        <v>2.6708634165667725E-2</v>
      </c>
      <c r="AH80" s="124">
        <f>AH79/AH31</f>
        <v>4.3503657402979512E-2</v>
      </c>
    </row>
    <row r="81" spans="1:36" s="6" customFormat="1">
      <c r="A81" s="6" t="s">
        <v>570</v>
      </c>
      <c r="B81" s="6" t="s">
        <v>228</v>
      </c>
      <c r="F81" s="95" t="str">
        <f>IF(MENU!$A$1="PT",$B81,$A81)</f>
        <v>Margem EBITDA (R$/m³)</v>
      </c>
      <c r="G81" s="124"/>
      <c r="H81" s="124"/>
      <c r="I81" s="124"/>
      <c r="J81" s="124"/>
      <c r="K81" s="124"/>
      <c r="L81" s="124"/>
      <c r="M81" s="124"/>
      <c r="N81" s="124"/>
      <c r="O81" s="125">
        <f t="shared" ref="O81:V81" si="8">O79/O17*1000</f>
        <v>89.945450501124043</v>
      </c>
      <c r="P81" s="125">
        <f t="shared" si="8"/>
        <v>70.214399698890674</v>
      </c>
      <c r="Q81" s="125">
        <f t="shared" si="8"/>
        <v>84.914601571587866</v>
      </c>
      <c r="R81" s="125">
        <f t="shared" si="8"/>
        <v>100.22002300503908</v>
      </c>
      <c r="S81" s="125">
        <f t="shared" si="8"/>
        <v>99.161013721474859</v>
      </c>
      <c r="T81" s="125">
        <f t="shared" si="8"/>
        <v>84.019620817182513</v>
      </c>
      <c r="U81" s="125">
        <f t="shared" si="8"/>
        <v>91.073732531838644</v>
      </c>
      <c r="V81" s="125">
        <f t="shared" si="8"/>
        <v>126.20069207774712</v>
      </c>
      <c r="W81" s="125">
        <f>W79/W17*1000</f>
        <v>96.051270257681864</v>
      </c>
      <c r="X81" s="125">
        <f t="shared" ref="X81:AD81" si="9">X79/X17*1000</f>
        <v>107.38405326404677</v>
      </c>
      <c r="Y81" s="125">
        <f t="shared" si="9"/>
        <v>173.58763412488298</v>
      </c>
      <c r="Z81" s="125">
        <f t="shared" si="9"/>
        <v>170.34744828403527</v>
      </c>
      <c r="AA81" s="125">
        <f t="shared" si="9"/>
        <v>102.26159582159063</v>
      </c>
      <c r="AB81" s="125">
        <f t="shared" si="9"/>
        <v>115.06511573904523</v>
      </c>
      <c r="AC81" s="126">
        <f t="shared" si="9"/>
        <v>136.66324801841395</v>
      </c>
      <c r="AD81" s="126">
        <f t="shared" si="9"/>
        <v>123.44519613809601</v>
      </c>
      <c r="AE81" s="126">
        <f>AE79/AE17*1000</f>
        <v>105.20529911435324</v>
      </c>
      <c r="AF81" s="126">
        <f>AF79/AF17*1000</f>
        <v>71.66216772081421</v>
      </c>
      <c r="AG81" s="126">
        <v>84.033776660315183</v>
      </c>
      <c r="AH81" s="126" t="e">
        <f ca="1">AH79/AH17*1000</f>
        <v>#REF!</v>
      </c>
    </row>
    <row r="82" spans="1:36" s="6" customFormat="1">
      <c r="A82" s="6" t="s">
        <v>571</v>
      </c>
      <c r="B82" s="6" t="s">
        <v>194</v>
      </c>
      <c r="F82" s="24" t="str">
        <f>IF(MENU!$A$1="PT",$B82,$A82)</f>
        <v>EBITDA Ajustado</v>
      </c>
      <c r="G82" s="124"/>
      <c r="H82" s="124"/>
      <c r="I82" s="124"/>
      <c r="J82" s="124"/>
      <c r="K82" s="124"/>
      <c r="L82" s="124"/>
      <c r="M82" s="124"/>
      <c r="N82" s="124"/>
      <c r="O82" s="271">
        <v>485.786</v>
      </c>
      <c r="P82" s="226">
        <v>437.03200099999998</v>
      </c>
      <c r="Q82" s="226">
        <v>535.30200000000002</v>
      </c>
      <c r="R82" s="226">
        <v>625.05599900000004</v>
      </c>
      <c r="S82" s="122">
        <f t="shared" ref="S82:X82" si="10">S79+S73+S75</f>
        <v>600.11</v>
      </c>
      <c r="T82" s="122">
        <f t="shared" si="10"/>
        <v>507.84299999999996</v>
      </c>
      <c r="U82" s="122">
        <f t="shared" si="10"/>
        <v>572.64099999999985</v>
      </c>
      <c r="V82" s="122">
        <f t="shared" si="10"/>
        <v>811.49099999999999</v>
      </c>
      <c r="W82" s="122">
        <f t="shared" si="10"/>
        <v>585.29499999999996</v>
      </c>
      <c r="X82" s="122">
        <f t="shared" si="10"/>
        <v>596.67099999999994</v>
      </c>
      <c r="Y82" s="122">
        <f t="shared" ref="Y82:AD82" si="11">Y79+Y73+Y75</f>
        <v>736.26700000000005</v>
      </c>
      <c r="Z82" s="122">
        <f t="shared" si="11"/>
        <v>893.53949504999991</v>
      </c>
      <c r="AA82" s="122">
        <f t="shared" si="11"/>
        <v>681.73687300999995</v>
      </c>
      <c r="AB82" s="122">
        <f t="shared" si="11"/>
        <v>556.84400035999704</v>
      </c>
      <c r="AC82" s="122">
        <f t="shared" si="11"/>
        <v>894.07600000000298</v>
      </c>
      <c r="AD82" s="122">
        <f t="shared" si="11"/>
        <v>806.055000000007</v>
      </c>
      <c r="AE82" s="122">
        <f>AE79+AE73+AE74+AE75</f>
        <v>732.28567408000197</v>
      </c>
      <c r="AF82" s="122">
        <f>AF79+AF73+AF74+AF75</f>
        <v>540.53579999999999</v>
      </c>
      <c r="AG82" s="122">
        <v>683.36400000000003</v>
      </c>
      <c r="AH82" s="122" t="e">
        <f>AH79+AH73+AH74+AH75</f>
        <v>#REF!</v>
      </c>
      <c r="AI82" s="344"/>
    </row>
    <row r="83" spans="1:36" s="6" customFormat="1">
      <c r="A83" s="6" t="s">
        <v>543</v>
      </c>
      <c r="B83" s="6" t="s">
        <v>195</v>
      </c>
      <c r="F83" s="95" t="str">
        <f>IF(MENU!$A$1="PT",$B83,$A83)</f>
        <v>Margem EBITDA Ajustado (%)</v>
      </c>
      <c r="G83" s="124"/>
      <c r="H83" s="124"/>
      <c r="I83" s="124"/>
      <c r="J83" s="124"/>
      <c r="K83" s="124"/>
      <c r="L83" s="124"/>
      <c r="M83" s="124"/>
      <c r="N83" s="124"/>
      <c r="O83" s="273">
        <v>8.3838426886208461E-2</v>
      </c>
      <c r="P83" s="121">
        <v>7.1666649993818762E-2</v>
      </c>
      <c r="Q83" s="121">
        <v>8.3219285088755965E-2</v>
      </c>
      <c r="R83" s="121">
        <v>4.2508468560492979E-2</v>
      </c>
      <c r="S83" s="121">
        <v>3.9406151970876532E-2</v>
      </c>
      <c r="T83" s="121">
        <v>3.4327899669356628E-2</v>
      </c>
      <c r="U83" s="121">
        <v>3.6616524930065272E-2</v>
      </c>
      <c r="V83" s="124">
        <v>4.5599890251634544E-2</v>
      </c>
      <c r="W83" s="124">
        <f>W$82/W31</f>
        <v>3.5706677358222597E-2</v>
      </c>
      <c r="X83" s="124">
        <f>X$82/X31</f>
        <v>3.6206700488738357E-2</v>
      </c>
      <c r="Y83" s="124">
        <f t="shared" ref="Y83:AH83" si="12">Y$82/Y31</f>
        <v>4.2501335622339396E-2</v>
      </c>
      <c r="Z83" s="124">
        <f t="shared" si="12"/>
        <v>4.9783968579709161E-2</v>
      </c>
      <c r="AA83" s="124">
        <f t="shared" si="12"/>
        <v>3.8520224934758734E-2</v>
      </c>
      <c r="AB83" s="124">
        <f t="shared" si="12"/>
        <v>3.2254559208620755E-2</v>
      </c>
      <c r="AC83" s="124">
        <f t="shared" si="12"/>
        <v>4.8452103151937154E-2</v>
      </c>
      <c r="AD83" s="124">
        <f t="shared" si="12"/>
        <v>4.1604612408250648E-2</v>
      </c>
      <c r="AE83" s="124">
        <f t="shared" si="12"/>
        <v>3.7562789206819339E-2</v>
      </c>
      <c r="AF83" s="124">
        <f t="shared" si="12"/>
        <v>2.7585948908592499E-2</v>
      </c>
      <c r="AG83" s="124">
        <f t="shared" si="12"/>
        <v>3.2459041575648877E-2</v>
      </c>
      <c r="AH83" s="124" t="e">
        <f t="shared" si="12"/>
        <v>#REF!</v>
      </c>
    </row>
    <row r="84" spans="1:36" s="6" customFormat="1">
      <c r="A84" s="6" t="s">
        <v>572</v>
      </c>
      <c r="B84" s="6" t="s">
        <v>229</v>
      </c>
      <c r="F84" s="95" t="str">
        <f>IF(MENU!$A$1="PT",$B84,$A84)</f>
        <v>Margem EBITDA Ajustado(R$/m³)</v>
      </c>
      <c r="G84" s="124"/>
      <c r="H84" s="124"/>
      <c r="I84" s="124"/>
      <c r="J84" s="124"/>
      <c r="K84" s="124"/>
      <c r="L84" s="124"/>
      <c r="M84" s="124"/>
      <c r="N84" s="124"/>
      <c r="O84" s="126">
        <f t="shared" ref="O84:AE84" si="13">O$82/O17*1000</f>
        <v>83.838426886208467</v>
      </c>
      <c r="P84" s="126">
        <f t="shared" si="13"/>
        <v>71.666649993818766</v>
      </c>
      <c r="Q84" s="126">
        <f t="shared" si="13"/>
        <v>83.219285088755967</v>
      </c>
      <c r="R84" s="126">
        <f t="shared" si="13"/>
        <v>95.254145408097159</v>
      </c>
      <c r="S84" s="126">
        <f t="shared" si="13"/>
        <v>100.94163417332335</v>
      </c>
      <c r="T84" s="126">
        <f t="shared" si="13"/>
        <v>82.939280358475187</v>
      </c>
      <c r="U84" s="126">
        <f t="shared" si="13"/>
        <v>87.939258734081676</v>
      </c>
      <c r="V84" s="126">
        <f t="shared" si="13"/>
        <v>124.91578574292205</v>
      </c>
      <c r="W84" s="126">
        <f t="shared" si="13"/>
        <v>96.975636735004556</v>
      </c>
      <c r="X84" s="126">
        <f t="shared" si="13"/>
        <v>96.893634296849626</v>
      </c>
      <c r="Y84" s="126">
        <f t="shared" si="13"/>
        <v>116.34457871884466</v>
      </c>
      <c r="Z84" s="126">
        <f t="shared" si="13"/>
        <v>141.61346766969069</v>
      </c>
      <c r="AA84" s="126">
        <f t="shared" si="13"/>
        <v>111.49505216580174</v>
      </c>
      <c r="AB84" s="126">
        <f t="shared" si="13"/>
        <v>88.764854172262503</v>
      </c>
      <c r="AC84" s="126">
        <f t="shared" si="13"/>
        <v>135.59370725365213</v>
      </c>
      <c r="AD84" s="126">
        <f t="shared" si="13"/>
        <v>122.52126920319888</v>
      </c>
      <c r="AE84" s="126">
        <f t="shared" si="13"/>
        <v>116.29718328239088</v>
      </c>
      <c r="AF84" s="126">
        <f>AF$82/AF17*1000</f>
        <v>87.479442581640512</v>
      </c>
      <c r="AG84" s="126">
        <v>102.12636982696003</v>
      </c>
      <c r="AH84" s="126" t="e">
        <f ca="1">AH$82/AH17*1000</f>
        <v>#REF!</v>
      </c>
    </row>
    <row r="85" spans="1:36" s="6" customFormat="1">
      <c r="A85" s="6" t="s">
        <v>343</v>
      </c>
      <c r="B85" s="6" t="s">
        <v>343</v>
      </c>
      <c r="E85" s="6" t="s">
        <v>494</v>
      </c>
      <c r="F85" s="24" t="str">
        <f>IF(MENU!$A$1="PT",$B85,$A85)</f>
        <v>Rebate</v>
      </c>
      <c r="G85" s="124"/>
      <c r="H85" s="124"/>
      <c r="I85" s="124"/>
      <c r="J85" s="124"/>
      <c r="K85" s="124"/>
      <c r="L85" s="124"/>
      <c r="M85" s="124"/>
      <c r="N85" s="124"/>
      <c r="O85" s="285">
        <v>22</v>
      </c>
      <c r="P85" s="126">
        <v>29.08</v>
      </c>
      <c r="Q85" s="126">
        <v>32.988247947499993</v>
      </c>
      <c r="R85" s="126">
        <v>39.388171326833337</v>
      </c>
      <c r="S85" s="126">
        <v>40.5</v>
      </c>
      <c r="T85" s="126">
        <v>34.692</v>
      </c>
      <c r="U85" s="126">
        <v>47.019347261422872</v>
      </c>
      <c r="V85" s="126">
        <v>38.580534840418274</v>
      </c>
      <c r="W85" s="126">
        <v>39.6</v>
      </c>
      <c r="X85" s="126">
        <v>43</v>
      </c>
      <c r="Y85" s="126">
        <v>42.875550009999998</v>
      </c>
      <c r="Z85" s="126">
        <v>45.307217739999999</v>
      </c>
      <c r="AA85" s="126">
        <v>44.160736249999999</v>
      </c>
      <c r="AB85" s="126">
        <v>49.350699259999999</v>
      </c>
      <c r="AC85" s="126">
        <v>46.329056357737201</v>
      </c>
      <c r="AD85" s="126">
        <v>45.467739209999998</v>
      </c>
      <c r="AE85" s="126">
        <v>47.451019180000003</v>
      </c>
      <c r="AF85" s="126">
        <v>46.908500740000001</v>
      </c>
      <c r="AG85" s="14">
        <v>50.933924359999985</v>
      </c>
      <c r="AH85" s="14" t="e">
        <f ca="1">(SUMIFS(OFFSET(#REF!,0,MATCH(AH$5,#REF!,0)+MATCH(AH$7,#REF!,0)+AH$8),#REF!,$D85)+SUMIFS(OFFSET(#REF!,0,MATCH(AH$5,#REF!,0)+MATCH(AH$7,#REF!,0)+AH$8),#REF!,$E85))/1000000*2</f>
        <v>#REF!</v>
      </c>
    </row>
    <row r="86" spans="1:36">
      <c r="A86" s="5" t="s">
        <v>231</v>
      </c>
      <c r="B86" s="5" t="s">
        <v>230</v>
      </c>
      <c r="F86" s="110" t="str">
        <f>IF(MENU!$A$1="PT",$B86,$A86)</f>
        <v>INVESTIMENTOS</v>
      </c>
      <c r="G86" s="367" t="str">
        <f>IF(MENU!$A$1="PT",G$3,G$1)</f>
        <v>1T12</v>
      </c>
      <c r="H86" s="367" t="str">
        <f>IF(MENU!$A$1="PT",H$3,H$1)</f>
        <v>2T12</v>
      </c>
      <c r="I86" s="367" t="str">
        <f>IF(MENU!$A$1="PT",I$3,I$1)</f>
        <v>3T12</v>
      </c>
      <c r="J86" s="367" t="str">
        <f>IF(MENU!$A$1="PT",J$3,J$1)</f>
        <v>4T12</v>
      </c>
      <c r="K86" s="367" t="str">
        <f>IF(MENU!$A$1="PT",K$3,K$1)</f>
        <v>1T13</v>
      </c>
      <c r="L86" s="367" t="str">
        <f>IF(MENU!$A$1="PT",L$3,L$1)</f>
        <v>2T13</v>
      </c>
      <c r="M86" s="367" t="str">
        <f>IF(MENU!$A$1="PT",M$3,M$1)</f>
        <v>3T13</v>
      </c>
      <c r="N86" s="368" t="str">
        <f>IF(MENU!$A$1="PT",N$3,N$1)</f>
        <v>4T13</v>
      </c>
      <c r="O86" s="258" t="str">
        <f>IF(MENU!$A$1="PT",O$3,O$1)</f>
        <v>1T14</v>
      </c>
      <c r="P86" s="368" t="str">
        <f>IF(MENU!$A$1="PT",P$3,P$1)</f>
        <v>2T14</v>
      </c>
      <c r="Q86" s="368" t="str">
        <f>IF(MENU!$A$1="PT",Q$3,Q$1)</f>
        <v>3T14</v>
      </c>
      <c r="R86" s="368" t="str">
        <f>IF(MENU!$A$1="PT",R$3,R$1)</f>
        <v>4T14</v>
      </c>
      <c r="S86" s="368" t="str">
        <f>IF(MENU!$A$1="PT",S$3,S$1)</f>
        <v>1T15</v>
      </c>
      <c r="T86" s="117" t="str">
        <f>IF(MENU!$A$1="PT",T$3,T$1)</f>
        <v>2T15</v>
      </c>
      <c r="U86" s="117" t="str">
        <f>IF(MENU!$A$1="PT",U$3,U$1)</f>
        <v>3T15</v>
      </c>
      <c r="V86" s="117" t="str">
        <f>IF(MENU!$A$1="PT",V$3,V$1)</f>
        <v>4T15</v>
      </c>
      <c r="W86" s="117" t="str">
        <f>IF(MENU!$A$1="PT",W$3,W$1)</f>
        <v>1T16</v>
      </c>
      <c r="X86" s="117" t="str">
        <f>IF(MENU!$A$1="PT",X$3,X$1)</f>
        <v>2T16</v>
      </c>
      <c r="Y86" s="117" t="str">
        <f>IF(MENU!$A$1="PT",Y$3,Y$1)</f>
        <v>3T16</v>
      </c>
      <c r="Z86" s="117" t="str">
        <f>IF(MENU!$A$1="PT",Z$3,Z$1)</f>
        <v>4T16</v>
      </c>
      <c r="AA86" s="117" t="str">
        <f>IF(MENU!$A$1="PT",AA$3,AA$1)</f>
        <v>1T17</v>
      </c>
      <c r="AB86" s="117" t="str">
        <f>IF(MENU!$A$1="PT",AB$3,AB$1)</f>
        <v>2T17</v>
      </c>
      <c r="AC86" s="117" t="str">
        <f>IF(MENU!$A$1="PT",AC$3,AC$1)</f>
        <v>3T17</v>
      </c>
      <c r="AD86" s="117" t="str">
        <f>IF(MENU!$A$1="PT",AD$3,AD$1)</f>
        <v>4T17</v>
      </c>
      <c r="AE86" s="368" t="str">
        <f>IF(MENU!$A$1="PT",AE$3,AE$1)</f>
        <v>1T18</v>
      </c>
      <c r="AF86" s="368" t="str">
        <f>IF(MENU!$A$1="PT",AF$3,AF$1)</f>
        <v>2T18</v>
      </c>
      <c r="AG86" s="368" t="str">
        <f>IF(MENU!$A$1="PT",AG$3,AG$1)</f>
        <v>3T18</v>
      </c>
      <c r="AH86" s="368" t="str">
        <f>IF(MENU!$A$1="PT",AH$3,AH$1)</f>
        <v>4T18</v>
      </c>
    </row>
    <row r="87" spans="1:36" ht="15" customHeight="1">
      <c r="A87" s="5" t="s">
        <v>515</v>
      </c>
      <c r="B87" s="5" t="s">
        <v>10</v>
      </c>
      <c r="F87" s="110" t="str">
        <f>IF(MENU!$A$1="PT",$B87,$A87)</f>
        <v>(Em milhões de Reais)</v>
      </c>
      <c r="G87" s="367" t="str">
        <f>IF(MENU!$A$1="PT",G$4,G$2)</f>
        <v>(Jan-Mar)</v>
      </c>
      <c r="H87" s="367" t="str">
        <f>IF(MENU!$A$1="PT",H$4,H$2)</f>
        <v>(Abr-Jun)</v>
      </c>
      <c r="I87" s="367" t="str">
        <f>IF(MENU!$A$1="PT",I$4,I$2)</f>
        <v>(Jul-Set)</v>
      </c>
      <c r="J87" s="367" t="str">
        <f>IF(MENU!$A$1="PT",J$4,J$2)</f>
        <v>(Out-Dez)</v>
      </c>
      <c r="K87" s="367" t="str">
        <f>IF(MENU!$A$1="PT",K$4,K$2)</f>
        <v>(Jan-Mar)</v>
      </c>
      <c r="L87" s="367" t="str">
        <f>IF(MENU!$A$1="PT",L$4,L$2)</f>
        <v>(Abr-Jun)</v>
      </c>
      <c r="M87" s="367" t="str">
        <f>IF(MENU!$A$1="PT",M$4,M$2)</f>
        <v>(Jul-Set)</v>
      </c>
      <c r="N87" s="368" t="str">
        <f>IF(MENU!$A$1="PT",N$4,N$2)</f>
        <v>(Out-Dez)</v>
      </c>
      <c r="O87" s="259" t="str">
        <f>IF(MENU!$A$1="PT",O$4,O$2)</f>
        <v>(Jan-Mar)</v>
      </c>
      <c r="P87" s="367" t="str">
        <f>IF(MENU!$A$1="PT",P$4,P$2)</f>
        <v>(Abr-Jun)</v>
      </c>
      <c r="Q87" s="367" t="str">
        <f>IF(MENU!$A$1="PT",Q$4,Q$2)</f>
        <v>(Jul-Set)</v>
      </c>
      <c r="R87" s="368" t="str">
        <f>IF(MENU!$A$1="PT",R$4,R$2)</f>
        <v>(Out-Dez)</v>
      </c>
      <c r="S87" s="368" t="str">
        <f>IF(MENU!$A$1="PT",S$4,S$2)</f>
        <v>(Jan-Mar)</v>
      </c>
      <c r="T87" s="117" t="str">
        <f>IF(MENU!$A$1="PT",T$4,T$2)</f>
        <v>(Abr-Jun)</v>
      </c>
      <c r="U87" s="117" t="str">
        <f>IF(MENU!$A$1="PT",U$4,U$2)</f>
        <v>(Jul-Set)</v>
      </c>
      <c r="V87" s="117" t="str">
        <f>IF(MENU!$A$1="PT",V$4,V$2)</f>
        <v>(Out-Dez)</v>
      </c>
      <c r="W87" s="117" t="str">
        <f>IF(MENU!$A$1="PT",W$4,W$2)</f>
        <v>(Jan-Mar)</v>
      </c>
      <c r="X87" s="117" t="str">
        <f>IF(MENU!$A$1="PT",X$4,X$2)</f>
        <v>(Abr-Jun)</v>
      </c>
      <c r="Y87" s="117" t="str">
        <f>IF(MENU!$A$1="PT",Y$4,Y$2)</f>
        <v>(Jul-Set)</v>
      </c>
      <c r="Z87" s="117" t="str">
        <f>IF(MENU!$A$1="PT",Z$4,Z$2)</f>
        <v>(Out-Dez)</v>
      </c>
      <c r="AA87" s="117" t="str">
        <f>IF(MENU!$A$1="PT",AA$4,AA$2)</f>
        <v>(Jan-Mar)</v>
      </c>
      <c r="AB87" s="117" t="str">
        <f>IF(MENU!$A$1="PT",AB$4,AB$2)</f>
        <v>(Abr-Jun)</v>
      </c>
      <c r="AC87" s="117" t="str">
        <f>IF(MENU!$A$1="PT",AC$4,AC$2)</f>
        <v>(Jul-Set)</v>
      </c>
      <c r="AD87" s="117" t="str">
        <f>IF(MENU!$A$1="PT",AD$4,AD$2)</f>
        <v>(Out-Dez)</v>
      </c>
      <c r="AE87" s="117" t="str">
        <f>IF(MENU!$A$1="PT",AE$4,AE$2)</f>
        <v>(Jan-Mar)</v>
      </c>
      <c r="AF87" s="117" t="str">
        <f>IF(MENU!$A$1="PT",AF$4,AF$2)</f>
        <v>(Abr-Jun)</v>
      </c>
      <c r="AG87" s="367" t="str">
        <f>IF(MENU!$A$1="PT",AG$4,AG$2)</f>
        <v>(Jul-Set)</v>
      </c>
      <c r="AH87" s="367" t="str">
        <f>IF(MENU!$A$1="PT",AH$4,AH$2)</f>
        <v>(Out-Dez)</v>
      </c>
    </row>
    <row r="88" spans="1:36" s="130" customFormat="1">
      <c r="A88" s="130" t="s">
        <v>231</v>
      </c>
      <c r="B88" s="130" t="s">
        <v>424</v>
      </c>
      <c r="E88" s="130" t="s">
        <v>495</v>
      </c>
      <c r="F88" s="127" t="str">
        <f>IF(MENU!$A$1="PT",$B88,$A88)</f>
        <v>Investimentos³</v>
      </c>
      <c r="G88" s="286">
        <v>196.2</v>
      </c>
      <c r="H88" s="286">
        <v>160.5</v>
      </c>
      <c r="I88" s="286">
        <v>197.4</v>
      </c>
      <c r="J88" s="286">
        <v>165.8</v>
      </c>
      <c r="K88" s="286">
        <v>153.5</v>
      </c>
      <c r="L88" s="286">
        <v>89.257999999999996</v>
      </c>
      <c r="M88" s="287">
        <v>143.4</v>
      </c>
      <c r="N88" s="287">
        <v>448.6</v>
      </c>
      <c r="O88" s="288">
        <v>277.8</v>
      </c>
      <c r="P88" s="286">
        <v>128.789624</v>
      </c>
      <c r="Q88" s="286">
        <v>195.74199999999999</v>
      </c>
      <c r="R88" s="286">
        <v>192.22570099999999</v>
      </c>
      <c r="S88" s="129">
        <v>247.07146800000001</v>
      </c>
      <c r="T88" s="129">
        <v>117.779616</v>
      </c>
      <c r="U88" s="129">
        <v>208.571417</v>
      </c>
      <c r="V88" s="129">
        <v>234.990126</v>
      </c>
      <c r="W88" s="129">
        <v>179.16444899999999</v>
      </c>
      <c r="X88" s="129">
        <v>225.8</v>
      </c>
      <c r="Y88" s="129">
        <v>191.63300000000001</v>
      </c>
      <c r="Z88" s="129">
        <v>200.36554317</v>
      </c>
      <c r="AA88" s="129">
        <v>226.79616065265</v>
      </c>
      <c r="AB88" s="129">
        <v>202.18576402000002</v>
      </c>
      <c r="AC88" s="129">
        <v>185.44198511000002</v>
      </c>
      <c r="AD88" s="129">
        <v>166.56069516999997</v>
      </c>
      <c r="AE88" s="129">
        <v>257.17099999999999</v>
      </c>
      <c r="AF88" s="129">
        <v>203.09</v>
      </c>
      <c r="AG88" s="14">
        <v>188.3827427199999</v>
      </c>
      <c r="AH88" s="373" t="e">
        <f ca="1">(SUMIFS(OFFSET(#REF!,0,MATCH(AH$5,#REF!,0)+MATCH(AH$7,#REF!,0)+AH$8),#REF!,$D88)+SUMIFS(OFFSET(#REF!,0,MATCH(AH$5,#REF!,0)+MATCH(AH$7,#REF!,0)+AH$8),#REF!,$E88))/1000000*2</f>
        <v>#REF!</v>
      </c>
      <c r="AI88" s="331"/>
    </row>
    <row r="89" spans="1:36">
      <c r="A89" s="5" t="s">
        <v>573</v>
      </c>
      <c r="B89" s="5" t="s">
        <v>37</v>
      </c>
      <c r="F89" s="110" t="str">
        <f>IF(MENU!$A$1="PT",$B89,$A89)</f>
        <v>BALANÇO PATRIMONIAL</v>
      </c>
      <c r="G89" s="367" t="str">
        <f>IF(MENU!$A$1="PT",G$3,G$1)</f>
        <v>1T12</v>
      </c>
      <c r="H89" s="367" t="str">
        <f>IF(MENU!$A$1="PT",H$3,H$1)</f>
        <v>2T12</v>
      </c>
      <c r="I89" s="367" t="str">
        <f>IF(MENU!$A$1="PT",I$3,I$1)</f>
        <v>3T12</v>
      </c>
      <c r="J89" s="367" t="str">
        <f>IF(MENU!$A$1="PT",J$3,J$1)</f>
        <v>4T12</v>
      </c>
      <c r="K89" s="367" t="str">
        <f>IF(MENU!$A$1="PT",K$3,K$1)</f>
        <v>1T13</v>
      </c>
      <c r="L89" s="367" t="str">
        <f>IF(MENU!$A$1="PT",L$3,L$1)</f>
        <v>2T13</v>
      </c>
      <c r="M89" s="367" t="str">
        <f>IF(MENU!$A$1="PT",M$3,M$1)</f>
        <v>3T13</v>
      </c>
      <c r="N89" s="368" t="str">
        <f>IF(MENU!$A$1="PT",N$3,N$1)</f>
        <v>4T13</v>
      </c>
      <c r="O89" s="258" t="str">
        <f>IF(MENU!$A$1="PT",O$3,O$1)</f>
        <v>1T14</v>
      </c>
      <c r="P89" s="368" t="str">
        <f>IF(MENU!$A$1="PT",P$3,P$1)</f>
        <v>2T14</v>
      </c>
      <c r="Q89" s="368" t="str">
        <f>IF(MENU!$A$1="PT",Q$3,Q$1)</f>
        <v>3T14</v>
      </c>
      <c r="R89" s="368" t="str">
        <f>IF(MENU!$A$1="PT",R$3,R$1)</f>
        <v>4T14</v>
      </c>
      <c r="S89" s="368" t="str">
        <f>IF(MENU!$A$1="PT",S$3,S$1)</f>
        <v>1T15</v>
      </c>
      <c r="T89" s="117" t="str">
        <f>IF(MENU!$A$1="PT",T$3,T$1)</f>
        <v>2T15</v>
      </c>
      <c r="U89" s="117" t="str">
        <f>IF(MENU!$A$1="PT",U$3,U$1)</f>
        <v>3T15</v>
      </c>
      <c r="V89" s="117" t="str">
        <f>IF(MENU!$A$1="PT",V$3,V$1)</f>
        <v>4T15</v>
      </c>
      <c r="W89" s="117" t="str">
        <f>IF(MENU!$A$1="PT",W$3,W$1)</f>
        <v>1T16</v>
      </c>
      <c r="X89" s="117" t="str">
        <f>IF(MENU!$A$1="PT",X$3,X$1)</f>
        <v>2T16</v>
      </c>
      <c r="Y89" s="117" t="str">
        <f>IF(MENU!$A$1="PT",Y$3,Y$1)</f>
        <v>3T16</v>
      </c>
      <c r="Z89" s="117" t="str">
        <f>IF(MENU!$A$1="PT",Z$3,Z$1)</f>
        <v>4T16</v>
      </c>
      <c r="AA89" s="117" t="str">
        <f>IF(MENU!$A$1="PT",AA$3,AA$1)</f>
        <v>1T17</v>
      </c>
      <c r="AB89" s="117" t="str">
        <f>IF(MENU!$A$1="PT",AB$3,AB$1)</f>
        <v>2T17</v>
      </c>
      <c r="AC89" s="117" t="str">
        <f>IF(MENU!$A$1="PT",AC$3,AC$1)</f>
        <v>3T17</v>
      </c>
      <c r="AD89" s="117" t="str">
        <f>IF(MENU!$A$1="PT",AD$3,AD$1)</f>
        <v>4T17</v>
      </c>
      <c r="AE89" s="368" t="str">
        <f>IF(MENU!$A$1="PT",AE$3,AE$1)</f>
        <v>1T18</v>
      </c>
      <c r="AF89" s="368" t="str">
        <f>IF(MENU!$A$1="PT",AF$3,AF$1)</f>
        <v>2T18</v>
      </c>
      <c r="AG89" s="117" t="str">
        <f>IF(MENU!$A$1="PT",AG$3,AG$1)</f>
        <v>3T18</v>
      </c>
      <c r="AH89" s="117" t="str">
        <f>IF(MENU!$A$1="PT",AH$3,AH$1)</f>
        <v>4T18</v>
      </c>
    </row>
    <row r="90" spans="1:36" ht="15" customHeight="1">
      <c r="A90" s="5" t="s">
        <v>515</v>
      </c>
      <c r="B90" s="5" t="s">
        <v>10</v>
      </c>
      <c r="F90" s="110" t="str">
        <f>IF(MENU!$A$1="PT",$B90,$A90)</f>
        <v>(Em milhões de Reais)</v>
      </c>
      <c r="G90" s="367" t="str">
        <f>IF(MENU!$A$1="PT",G$4,G$2)</f>
        <v>(Jan-Mar)</v>
      </c>
      <c r="H90" s="367" t="str">
        <f>IF(MENU!$A$1="PT",H$4,H$2)</f>
        <v>(Abr-Jun)</v>
      </c>
      <c r="I90" s="367" t="str">
        <f>IF(MENU!$A$1="PT",I$4,I$2)</f>
        <v>(Jul-Set)</v>
      </c>
      <c r="J90" s="367" t="str">
        <f>IF(MENU!$A$1="PT",J$4,J$2)</f>
        <v>(Out-Dez)</v>
      </c>
      <c r="K90" s="367" t="str">
        <f>IF(MENU!$A$1="PT",K$4,K$2)</f>
        <v>(Jan-Mar)</v>
      </c>
      <c r="L90" s="367" t="str">
        <f>IF(MENU!$A$1="PT",L$4,L$2)</f>
        <v>(Abr-Jun)</v>
      </c>
      <c r="M90" s="367" t="str">
        <f>IF(MENU!$A$1="PT",M$4,M$2)</f>
        <v>(Jul-Set)</v>
      </c>
      <c r="N90" s="368" t="str">
        <f>IF(MENU!$A$1="PT",N$4,N$2)</f>
        <v>(Out-Dez)</v>
      </c>
      <c r="O90" s="258" t="str">
        <f>IF(MENU!$A$1="PT",O$4,O$2)</f>
        <v>(Jan-Mar)</v>
      </c>
      <c r="P90" s="368" t="str">
        <f>IF(MENU!$A$1="PT",P$4,P$2)</f>
        <v>(Abr-Jun)</v>
      </c>
      <c r="Q90" s="289" t="str">
        <f>IF(MENU!$A$1="PT",Q$4,Q$2)</f>
        <v>(Jul-Set)</v>
      </c>
      <c r="R90" s="131" t="str">
        <f>IF(MENU!$A$1="PT",R$4,R$2)</f>
        <v>(Out-Dez)</v>
      </c>
      <c r="S90" s="131" t="str">
        <f>IF(MENU!$A$1="PT",S$4,S$2)</f>
        <v>(Jan-Mar)</v>
      </c>
      <c r="T90" s="131" t="str">
        <f>IF(MENU!$A$1="PT",T$4,T$2)</f>
        <v>(Abr-Jun)</v>
      </c>
      <c r="U90" s="131" t="str">
        <f>IF(MENU!$A$1="PT",U$4,U$2)</f>
        <v>(Jul-Set)</v>
      </c>
      <c r="V90" s="117" t="str">
        <f>IF(MENU!$A$1="PT",V$4,V$2)</f>
        <v>(Out-Dez)</v>
      </c>
      <c r="W90" s="131" t="str">
        <f>IF(MENU!$A$1="PT",W$4,W$2)</f>
        <v>(Jan-Mar)</v>
      </c>
      <c r="X90" s="131" t="str">
        <f>IF(MENU!$A$1="PT",X$4,X$2)</f>
        <v>(Abr-Jun)</v>
      </c>
      <c r="Y90" s="131" t="str">
        <f>IF(MENU!$A$1="PT",Y$4,Y$2)</f>
        <v>(Jul-Set)</v>
      </c>
      <c r="Z90" s="131" t="str">
        <f>IF(MENU!$A$1="PT",Z$4,Z$2)</f>
        <v>(Out-Dez)</v>
      </c>
      <c r="AA90" s="131" t="str">
        <f>IF(MENU!$A$1="PT",AA$4,AA$2)</f>
        <v>(Jan-Mar)</v>
      </c>
      <c r="AB90" s="131" t="str">
        <f>IF(MENU!$A$1="PT",AB$4,AB$2)</f>
        <v>(Abr-Jun)</v>
      </c>
      <c r="AC90" s="131" t="str">
        <f>IF(MENU!$A$1="PT",AC$4,AC$2)</f>
        <v>(Jul-Set)</v>
      </c>
      <c r="AD90" s="131" t="str">
        <f>IF(MENU!$A$1="PT",AD$4,AD$2)</f>
        <v>(Out-Dez)</v>
      </c>
      <c r="AE90" s="131" t="str">
        <f>IF(MENU!$A$1="PT",AE$4,AE$2)</f>
        <v>(Jan-Mar)</v>
      </c>
      <c r="AF90" s="131" t="str">
        <f>IF(MENU!$A$1="PT",AF$4,AF$2)</f>
        <v>(Abr-Jun)</v>
      </c>
      <c r="AG90" s="131" t="str">
        <f>IF(MENU!$A$1="PT",AG$4,AG$2)</f>
        <v>(Jul-Set)</v>
      </c>
      <c r="AH90" s="131" t="str">
        <f>IF(MENU!$A$1="PT",AH$4,AH$2)</f>
        <v>(Out-Dez)</v>
      </c>
    </row>
    <row r="91" spans="1:36" s="34" customFormat="1">
      <c r="A91" s="34" t="s">
        <v>574</v>
      </c>
      <c r="B91" s="34" t="s">
        <v>130</v>
      </c>
      <c r="F91" s="132" t="str">
        <f>IF(MENU!$A$1="PT",$B91,$A91)</f>
        <v>Ativo</v>
      </c>
      <c r="G91" s="70">
        <v>11416.344000000001</v>
      </c>
      <c r="H91" s="70">
        <v>11618.147000000001</v>
      </c>
      <c r="I91" s="70">
        <v>11282.72</v>
      </c>
      <c r="J91" s="70">
        <v>11794.794000000002</v>
      </c>
      <c r="K91" s="70">
        <v>11580.775681700001</v>
      </c>
      <c r="L91" s="70">
        <v>11559.324681940001</v>
      </c>
      <c r="M91" s="70">
        <v>11500.56968194</v>
      </c>
      <c r="N91" s="70">
        <v>11496.353999999999</v>
      </c>
      <c r="O91" s="290">
        <v>11458.032999999999</v>
      </c>
      <c r="P91" s="70">
        <v>12370.915903000001</v>
      </c>
      <c r="Q91" s="70">
        <v>12495.366678999999</v>
      </c>
      <c r="R91" s="70">
        <v>13098.820646000002</v>
      </c>
      <c r="S91" s="70">
        <v>13025.170180000001</v>
      </c>
      <c r="T91" s="70">
        <v>13326.503686</v>
      </c>
      <c r="U91" s="70">
        <v>12209.36652942</v>
      </c>
      <c r="V91" s="70">
        <v>13511.855624</v>
      </c>
      <c r="W91" s="33">
        <v>13193.785724000001</v>
      </c>
      <c r="X91" s="33">
        <v>13495.145068</v>
      </c>
      <c r="Y91" s="33">
        <v>13973.948726000001</v>
      </c>
      <c r="Z91" s="33">
        <v>15020.68491804</v>
      </c>
      <c r="AA91" s="33">
        <v>13439.43865428</v>
      </c>
      <c r="AB91" s="33">
        <v>13722.254863439997</v>
      </c>
      <c r="AC91" s="33">
        <v>14273.51708519</v>
      </c>
      <c r="AD91" s="33">
        <v>16079.899438150003</v>
      </c>
      <c r="AE91" s="334">
        <v>15578.030107539998</v>
      </c>
      <c r="AF91" s="334">
        <v>16634.906880760005</v>
      </c>
      <c r="AG91" s="334">
        <v>18376.335673780002</v>
      </c>
      <c r="AH91" s="334" t="e">
        <f>SUM(AH92:AH104)</f>
        <v>#VALUE!</v>
      </c>
      <c r="AI91" s="33"/>
      <c r="AJ91" s="70"/>
    </row>
    <row r="92" spans="1:36" s="34" customFormat="1">
      <c r="A92" s="34" t="s">
        <v>532</v>
      </c>
      <c r="B92" s="34" t="s">
        <v>39</v>
      </c>
      <c r="E92" s="34" t="s">
        <v>429</v>
      </c>
      <c r="F92" s="134" t="str">
        <f>IF(MENU!$A$1="PT",$B92,$A92)</f>
        <v>Caixa e equivalentes de caixa</v>
      </c>
      <c r="G92" s="54">
        <v>35.377000000000002</v>
      </c>
      <c r="H92" s="54">
        <v>94.116</v>
      </c>
      <c r="I92" s="54">
        <v>91.902000000000001</v>
      </c>
      <c r="J92" s="54">
        <v>119.098</v>
      </c>
      <c r="K92" s="54">
        <v>138.71299999999999</v>
      </c>
      <c r="L92" s="54">
        <v>168.93</v>
      </c>
      <c r="M92" s="54">
        <v>354.50299999999999</v>
      </c>
      <c r="N92" s="54">
        <v>328.99200000000002</v>
      </c>
      <c r="O92" s="291">
        <v>566.60599999999999</v>
      </c>
      <c r="P92" s="54">
        <v>327.59100000000001</v>
      </c>
      <c r="Q92" s="54">
        <v>198.98699999999999</v>
      </c>
      <c r="R92" s="54">
        <v>173.47</v>
      </c>
      <c r="S92" s="54">
        <v>232.94300000000001</v>
      </c>
      <c r="T92" s="54">
        <v>133.18199999999999</v>
      </c>
      <c r="U92" s="54">
        <v>220.78800000000001</v>
      </c>
      <c r="V92" s="54">
        <v>885.88</v>
      </c>
      <c r="W92" s="79">
        <v>1384.9570000000001</v>
      </c>
      <c r="X92" s="79">
        <v>974.96199999999999</v>
      </c>
      <c r="Y92" s="79">
        <v>1103.3320000000001</v>
      </c>
      <c r="Z92" s="79">
        <v>757.14</v>
      </c>
      <c r="AA92" s="79">
        <v>517.78899999999999</v>
      </c>
      <c r="AB92" s="79">
        <v>397.154</v>
      </c>
      <c r="AC92" s="79">
        <v>206.143</v>
      </c>
      <c r="AD92" s="79">
        <v>1221.8900000000001</v>
      </c>
      <c r="AE92" s="335">
        <v>1420.336</v>
      </c>
      <c r="AF92" s="335">
        <v>691.69500000000005</v>
      </c>
      <c r="AG92" s="79">
        <v>1956.0060000000001</v>
      </c>
      <c r="AH92" s="79">
        <f>'RAIZEN COMBUSTIVEIS CONSOLIDADO'!AC62-'RAIZEN COMBUSTIVEIS ARGENTINA'!B54-0.8181579</f>
        <v>863.28784210000003</v>
      </c>
      <c r="AI92" s="79"/>
      <c r="AJ92" s="54"/>
    </row>
    <row r="93" spans="1:36" s="34" customFormat="1">
      <c r="A93" s="34" t="s">
        <v>541</v>
      </c>
      <c r="B93" s="34" t="s">
        <v>131</v>
      </c>
      <c r="E93" s="34" t="s">
        <v>430</v>
      </c>
      <c r="F93" s="134" t="str">
        <f>IF(MENU!$A$1="PT",$B93,$A93)</f>
        <v>Titulos e valores mobiliarios</v>
      </c>
      <c r="G93" s="54" t="s">
        <v>390</v>
      </c>
      <c r="H93" s="54" t="s">
        <v>390</v>
      </c>
      <c r="I93" s="54" t="s">
        <v>390</v>
      </c>
      <c r="J93" s="54" t="s">
        <v>390</v>
      </c>
      <c r="K93" s="54">
        <v>0</v>
      </c>
      <c r="L93" s="54">
        <v>0</v>
      </c>
      <c r="M93" s="54">
        <v>0</v>
      </c>
      <c r="N93" s="54">
        <v>0</v>
      </c>
      <c r="O93" s="291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335">
        <v>0</v>
      </c>
      <c r="AF93" s="335">
        <v>0</v>
      </c>
      <c r="AG93" s="79">
        <v>0</v>
      </c>
      <c r="AH93" s="79" t="e">
        <f>'RAIZEN COMBUSTIVEIS CONSOLIDADO'!AC63-#REF!</f>
        <v>#VALUE!</v>
      </c>
      <c r="AI93" s="79"/>
      <c r="AJ93" s="54"/>
    </row>
    <row r="94" spans="1:36" s="34" customFormat="1">
      <c r="A94" s="34" t="s">
        <v>575</v>
      </c>
      <c r="B94" s="34" t="s">
        <v>42</v>
      </c>
      <c r="E94" s="34" t="s">
        <v>469</v>
      </c>
      <c r="F94" s="134" t="str">
        <f>IF(MENU!$A$1="PT",$B94,$A94)</f>
        <v>Duplicatas a receber de clientes</v>
      </c>
      <c r="G94" s="54">
        <v>1080.4739999999999</v>
      </c>
      <c r="H94" s="54">
        <v>1091.317</v>
      </c>
      <c r="I94" s="54">
        <v>1162.566</v>
      </c>
      <c r="J94" s="54">
        <v>1365.7570000000001</v>
      </c>
      <c r="K94" s="54">
        <v>1290.683</v>
      </c>
      <c r="L94" s="54">
        <v>1245.1790000000001</v>
      </c>
      <c r="M94" s="54">
        <v>1140.0119999999999</v>
      </c>
      <c r="N94" s="54">
        <v>1435.095</v>
      </c>
      <c r="O94" s="291">
        <v>1190.8320000000001</v>
      </c>
      <c r="P94" s="54">
        <v>1347.1949999999999</v>
      </c>
      <c r="Q94" s="54">
        <v>1449.5060000000001</v>
      </c>
      <c r="R94" s="54">
        <v>1665.2199999999998</v>
      </c>
      <c r="S94" s="54">
        <v>1273.5360000000001</v>
      </c>
      <c r="T94" s="54">
        <v>1464.8330000000001</v>
      </c>
      <c r="U94" s="54">
        <v>1486.4319999999998</v>
      </c>
      <c r="V94" s="54">
        <v>1773.7710000000002</v>
      </c>
      <c r="W94" s="79">
        <v>1300.9859999999999</v>
      </c>
      <c r="X94" s="79">
        <v>1433.664</v>
      </c>
      <c r="Y94" s="79">
        <v>1653.502</v>
      </c>
      <c r="Z94" s="79">
        <v>2151.2529999999997</v>
      </c>
      <c r="AA94" s="79">
        <v>1530.6130000000001</v>
      </c>
      <c r="AB94" s="79">
        <v>1509.799</v>
      </c>
      <c r="AC94" s="79">
        <v>1849.4049999999997</v>
      </c>
      <c r="AD94" s="79">
        <v>2248.7689999999998</v>
      </c>
      <c r="AE94" s="335">
        <v>2154.402</v>
      </c>
      <c r="AF94" s="335">
        <v>2053.2560000000003</v>
      </c>
      <c r="AG94" s="79">
        <v>2251.1639999999998</v>
      </c>
      <c r="AH94" s="79">
        <f>'RAIZEN COMBUSTIVEIS CONSOLIDADO'!AC64-'RAIZEN COMBUSTIVEIS ARGENTINA'!B55</f>
        <v>2180.0787706699998</v>
      </c>
      <c r="AI94" s="79"/>
      <c r="AJ94" s="54"/>
    </row>
    <row r="95" spans="1:36" s="34" customFormat="1">
      <c r="A95" s="34" t="s">
        <v>533</v>
      </c>
      <c r="B95" s="34" t="s">
        <v>44</v>
      </c>
      <c r="E95" s="34" t="s">
        <v>431</v>
      </c>
      <c r="F95" s="134" t="str">
        <f>IF(MENU!$A$1="PT",$B95,$A95)</f>
        <v>Estoques</v>
      </c>
      <c r="G95" s="54">
        <v>730.49199999999996</v>
      </c>
      <c r="H95" s="54">
        <v>766.34400000000005</v>
      </c>
      <c r="I95" s="54">
        <v>803.48400000000004</v>
      </c>
      <c r="J95" s="54">
        <v>829.70600000000002</v>
      </c>
      <c r="K95" s="54">
        <v>906.86999976000004</v>
      </c>
      <c r="L95" s="54">
        <v>852.71100000000001</v>
      </c>
      <c r="M95" s="54">
        <v>1302.8340000000001</v>
      </c>
      <c r="N95" s="54">
        <v>1057.049</v>
      </c>
      <c r="O95" s="291">
        <v>941.98199999999997</v>
      </c>
      <c r="P95" s="54">
        <v>1113.864</v>
      </c>
      <c r="Q95" s="54">
        <v>1069.5619999999999</v>
      </c>
      <c r="R95" s="54">
        <v>1128.771</v>
      </c>
      <c r="S95" s="54">
        <v>1079.085</v>
      </c>
      <c r="T95" s="54">
        <v>1451.604</v>
      </c>
      <c r="U95" s="54">
        <v>1359.8230000000001</v>
      </c>
      <c r="V95" s="54">
        <v>1287.9459999999999</v>
      </c>
      <c r="W95" s="79">
        <v>1184.2639999999999</v>
      </c>
      <c r="X95" s="79">
        <v>1489.635</v>
      </c>
      <c r="Y95" s="79">
        <v>1540.8219999999999</v>
      </c>
      <c r="Z95" s="79">
        <v>2108.82549505</v>
      </c>
      <c r="AA95" s="79">
        <v>1695.3133680599999</v>
      </c>
      <c r="AB95" s="79">
        <v>2005.64044842</v>
      </c>
      <c r="AC95" s="79">
        <v>1984.8797722199999</v>
      </c>
      <c r="AD95" s="79">
        <v>2416.8331937899998</v>
      </c>
      <c r="AE95" s="335">
        <v>1882.3528678599998</v>
      </c>
      <c r="AF95" s="335">
        <v>2427.5756678600001</v>
      </c>
      <c r="AG95" s="79">
        <v>2175.6815302</v>
      </c>
      <c r="AH95" s="79">
        <f>'RAIZEN COMBUSTIVEIS CONSOLIDADO'!AC65-'RAIZEN COMBUSTIVEIS ARGENTINA'!B56</f>
        <v>2078.0030176300006</v>
      </c>
      <c r="AI95" s="79"/>
      <c r="AJ95" s="54"/>
    </row>
    <row r="96" spans="1:36" s="34" customFormat="1">
      <c r="A96" s="34" t="s">
        <v>576</v>
      </c>
      <c r="B96" s="34" t="s">
        <v>510</v>
      </c>
      <c r="E96" s="5" t="s">
        <v>473</v>
      </c>
      <c r="F96" s="134" t="str">
        <f>IF(MENU!$A$1="PT",$B96,$A96)</f>
        <v>Ativo de contratos com clientes CP</v>
      </c>
      <c r="G96" s="54"/>
      <c r="H96" s="54"/>
      <c r="I96" s="54"/>
      <c r="J96" s="54"/>
      <c r="K96" s="54"/>
      <c r="L96" s="54"/>
      <c r="M96" s="54"/>
      <c r="N96" s="54"/>
      <c r="O96" s="291"/>
      <c r="P96" s="54"/>
      <c r="Q96" s="54"/>
      <c r="R96" s="54"/>
      <c r="S96" s="54"/>
      <c r="T96" s="54"/>
      <c r="U96" s="54"/>
      <c r="V96" s="54"/>
      <c r="W96" s="79"/>
      <c r="X96" s="79"/>
      <c r="Y96" s="79"/>
      <c r="Z96" s="79"/>
      <c r="AA96" s="79"/>
      <c r="AB96" s="79"/>
      <c r="AC96" s="79"/>
      <c r="AD96" s="79"/>
      <c r="AE96" s="335"/>
      <c r="AF96" s="335"/>
      <c r="AG96" s="79">
        <v>459.61900000000003</v>
      </c>
      <c r="AH96" s="79">
        <f>'RAIZEN COMBUSTIVEIS CONSOLIDADO'!AC66-'RAIZEN COMBUSTIVEIS ARGENTINA'!B57</f>
        <v>472.37599999999998</v>
      </c>
      <c r="AI96" s="79"/>
      <c r="AJ96" s="54"/>
    </row>
    <row r="97" spans="1:36" s="34" customFormat="1">
      <c r="A97" s="34" t="s">
        <v>577</v>
      </c>
      <c r="B97" s="34" t="s">
        <v>132</v>
      </c>
      <c r="E97" s="34" t="s">
        <v>496</v>
      </c>
      <c r="F97" s="134" t="str">
        <f>IF(MENU!$A$1="PT",$B97,$A97)</f>
        <v>Outros ativos circulantes</v>
      </c>
      <c r="G97" s="54">
        <v>1565.08</v>
      </c>
      <c r="H97" s="54">
        <v>1626.0650000000001</v>
      </c>
      <c r="I97" s="54">
        <v>1231.9770000000001</v>
      </c>
      <c r="J97" s="54">
        <v>1541.4680000000001</v>
      </c>
      <c r="K97" s="54">
        <v>1297.4720000000002</v>
      </c>
      <c r="L97" s="54">
        <v>1445.431</v>
      </c>
      <c r="M97" s="54">
        <v>857.2829999999999</v>
      </c>
      <c r="N97" s="54">
        <v>484.47499999999991</v>
      </c>
      <c r="O97" s="291">
        <v>557.55200000000013</v>
      </c>
      <c r="P97" s="54">
        <v>570.88400000000001</v>
      </c>
      <c r="Q97" s="54">
        <v>475.35399999999981</v>
      </c>
      <c r="R97" s="54">
        <v>521.63005700000031</v>
      </c>
      <c r="S97" s="54">
        <v>722.41899999999987</v>
      </c>
      <c r="T97" s="54">
        <v>634.88999999999987</v>
      </c>
      <c r="U97" s="54">
        <v>822.85000000000036</v>
      </c>
      <c r="V97" s="54">
        <v>1068.8479999999995</v>
      </c>
      <c r="W97" s="79">
        <v>1338.9799999999993</v>
      </c>
      <c r="X97" s="79">
        <v>1534.4539999999997</v>
      </c>
      <c r="Y97" s="79">
        <v>1395.7970000000005</v>
      </c>
      <c r="Z97" s="79">
        <v>1634.4779999900002</v>
      </c>
      <c r="AA97" s="79">
        <v>1314.4457338899997</v>
      </c>
      <c r="AB97" s="79">
        <v>1413.1039527299999</v>
      </c>
      <c r="AC97" s="79">
        <v>1627.3839929999995</v>
      </c>
      <c r="AD97" s="79">
        <v>1465.7430000100003</v>
      </c>
      <c r="AE97" s="335">
        <v>1779.8109999799999</v>
      </c>
      <c r="AF97" s="335">
        <v>2403.9109999800003</v>
      </c>
      <c r="AG97" s="79">
        <v>2312.5460000000012</v>
      </c>
      <c r="AH97" s="79">
        <f>'RAIZEN COMBUSTIVEIS CONSOLIDADO'!AC68-'RAIZEN COMBUSTIVEIS ARGENTINA'!B58</f>
        <v>2008.0105682399997</v>
      </c>
      <c r="AI97" s="79"/>
      <c r="AJ97" s="54"/>
    </row>
    <row r="98" spans="1:36" s="34" customFormat="1">
      <c r="A98" s="34" t="s">
        <v>534</v>
      </c>
      <c r="B98" s="34" t="s">
        <v>56</v>
      </c>
      <c r="E98" s="34" t="s">
        <v>432</v>
      </c>
      <c r="F98" s="134" t="str">
        <f>IF(MENU!$A$1="PT",$B98,$A98)</f>
        <v>Investimentos</v>
      </c>
      <c r="G98" s="54" t="s">
        <v>390</v>
      </c>
      <c r="H98" s="54" t="s">
        <v>390</v>
      </c>
      <c r="I98" s="54" t="s">
        <v>390</v>
      </c>
      <c r="J98" s="54" t="s">
        <v>390</v>
      </c>
      <c r="K98" s="54">
        <v>0</v>
      </c>
      <c r="L98" s="54">
        <v>0</v>
      </c>
      <c r="M98" s="54">
        <v>0</v>
      </c>
      <c r="N98" s="54">
        <v>254.82599999999999</v>
      </c>
      <c r="O98" s="291">
        <v>255.71100000000001</v>
      </c>
      <c r="P98" s="54">
        <v>257.78899999999999</v>
      </c>
      <c r="Q98" s="54">
        <v>256.54599999999999</v>
      </c>
      <c r="R98" s="54">
        <v>256.72899999999998</v>
      </c>
      <c r="S98" s="54">
        <v>258.97699999999998</v>
      </c>
      <c r="T98" s="54">
        <v>262.041</v>
      </c>
      <c r="U98" s="54">
        <v>262.30399999999997</v>
      </c>
      <c r="V98" s="54">
        <v>248.45599999999999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335">
        <v>0</v>
      </c>
      <c r="AF98" s="335">
        <v>341.01</v>
      </c>
      <c r="AG98" s="79">
        <v>341.01</v>
      </c>
      <c r="AH98" s="79">
        <v>3509.5796305399999</v>
      </c>
      <c r="AI98" s="79"/>
      <c r="AJ98" s="54"/>
    </row>
    <row r="99" spans="1:36" s="34" customFormat="1">
      <c r="A99" s="34" t="s">
        <v>578</v>
      </c>
      <c r="B99" s="34" t="s">
        <v>232</v>
      </c>
      <c r="F99" s="134" t="str">
        <f>IF(MENU!$A$1="PT",$B99,$A99)</f>
        <v>Investimentos em controladas em conjunto</v>
      </c>
      <c r="G99" s="54" t="s">
        <v>390</v>
      </c>
      <c r="H99" s="54" t="s">
        <v>390</v>
      </c>
      <c r="I99" s="54" t="s">
        <v>390</v>
      </c>
      <c r="J99" s="54" t="s">
        <v>390</v>
      </c>
      <c r="K99" s="54">
        <v>0</v>
      </c>
      <c r="L99" s="54">
        <v>0</v>
      </c>
      <c r="M99" s="54">
        <v>0</v>
      </c>
      <c r="N99" s="54">
        <v>0</v>
      </c>
      <c r="O99" s="291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335">
        <v>0</v>
      </c>
      <c r="AF99" s="335">
        <v>0</v>
      </c>
      <c r="AG99" s="79">
        <v>0</v>
      </c>
      <c r="AH99" s="79" t="e">
        <f>'RAIZEN COMBUSTIVEIS CONSOLIDADO'!AC70-#REF!</f>
        <v>#VALUE!</v>
      </c>
      <c r="AI99" s="79"/>
      <c r="AJ99" s="54"/>
    </row>
    <row r="100" spans="1:36" s="34" customFormat="1">
      <c r="A100" s="34" t="s">
        <v>579</v>
      </c>
      <c r="B100" s="34" t="s">
        <v>133</v>
      </c>
      <c r="E100" s="34" t="s">
        <v>433</v>
      </c>
      <c r="F100" s="134" t="str">
        <f>IF(MENU!$A$1="PT",$B100,$A100)</f>
        <v>Propriedades para investimentos</v>
      </c>
      <c r="G100" s="54" t="s">
        <v>390</v>
      </c>
      <c r="H100" s="54" t="s">
        <v>390</v>
      </c>
      <c r="I100" s="54" t="s">
        <v>390</v>
      </c>
      <c r="J100" s="54" t="s">
        <v>390</v>
      </c>
      <c r="K100" s="54">
        <v>0</v>
      </c>
      <c r="L100" s="54">
        <v>0</v>
      </c>
      <c r="M100" s="54">
        <v>0</v>
      </c>
      <c r="N100" s="54">
        <v>0</v>
      </c>
      <c r="O100" s="291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335">
        <v>0</v>
      </c>
      <c r="AF100" s="335">
        <v>0</v>
      </c>
      <c r="AG100" s="79">
        <v>0</v>
      </c>
      <c r="AH100" s="79" t="e">
        <f>'RAIZEN COMBUSTIVEIS CONSOLIDADO'!AC71-#REF!</f>
        <v>#VALUE!</v>
      </c>
      <c r="AI100" s="79"/>
      <c r="AJ100" s="54"/>
    </row>
    <row r="101" spans="1:36" s="34" customFormat="1">
      <c r="A101" s="34" t="s">
        <v>544</v>
      </c>
      <c r="B101" s="34" t="s">
        <v>59</v>
      </c>
      <c r="E101" s="34" t="s">
        <v>434</v>
      </c>
      <c r="F101" s="134" t="str">
        <f>IF(MENU!$A$1="PT",$B101,$A101)</f>
        <v>Imobilizado</v>
      </c>
      <c r="G101" s="54">
        <v>2779.6410000000001</v>
      </c>
      <c r="H101" s="54">
        <v>2760.8409999999999</v>
      </c>
      <c r="I101" s="54">
        <v>2624.2649999999999</v>
      </c>
      <c r="J101" s="54">
        <v>2635.6179999999999</v>
      </c>
      <c r="K101" s="54">
        <v>2634.1260000000002</v>
      </c>
      <c r="L101" s="54">
        <v>2584.1239999999998</v>
      </c>
      <c r="M101" s="54">
        <v>2519.489</v>
      </c>
      <c r="N101" s="54">
        <v>2494.4859999999999</v>
      </c>
      <c r="O101" s="291">
        <v>2503.252</v>
      </c>
      <c r="P101" s="54">
        <v>2466.7501609999999</v>
      </c>
      <c r="Q101" s="54">
        <v>2462.3405600000001</v>
      </c>
      <c r="R101" s="54">
        <v>2464.3156909999998</v>
      </c>
      <c r="S101" s="54">
        <v>2460.249319</v>
      </c>
      <c r="T101" s="54">
        <v>2432.6341609999999</v>
      </c>
      <c r="U101" s="54">
        <v>2411.8184339999998</v>
      </c>
      <c r="V101" s="54">
        <v>2409.5545320000001</v>
      </c>
      <c r="W101" s="79">
        <v>2411.3460129999999</v>
      </c>
      <c r="X101" s="79">
        <v>2359.8329869999998</v>
      </c>
      <c r="Y101" s="79">
        <v>2367.912546</v>
      </c>
      <c r="Z101" s="79">
        <v>2379.4377169999998</v>
      </c>
      <c r="AA101" s="79">
        <v>2374.3144969999998</v>
      </c>
      <c r="AB101" s="79">
        <v>2345.2943220000002</v>
      </c>
      <c r="AC101" s="79">
        <v>2337.0356190000002</v>
      </c>
      <c r="AD101" s="79">
        <v>2329.8582929999998</v>
      </c>
      <c r="AE101" s="335">
        <v>2318.2076073600001</v>
      </c>
      <c r="AF101" s="335">
        <v>2280.6708879400003</v>
      </c>
      <c r="AG101" s="79">
        <v>2269.3222020799999</v>
      </c>
      <c r="AH101" s="79">
        <f>'RAIZEN COMBUSTIVEIS CONSOLIDADO'!AC72-'RAIZEN COMBUSTIVEIS ARGENTINA'!B60</f>
        <v>2292.3549620300005</v>
      </c>
      <c r="AI101" s="79"/>
      <c r="AJ101" s="54"/>
    </row>
    <row r="102" spans="1:36" s="34" customFormat="1">
      <c r="A102" s="34" t="s">
        <v>535</v>
      </c>
      <c r="B102" s="34" t="s">
        <v>60</v>
      </c>
      <c r="E102" s="34" t="s">
        <v>435</v>
      </c>
      <c r="F102" s="134" t="str">
        <f>IF(MENU!$A$1="PT",$B102,$A102)</f>
        <v>Intangível</v>
      </c>
      <c r="G102" s="54">
        <v>3928.9</v>
      </c>
      <c r="H102" s="54">
        <v>3983.683</v>
      </c>
      <c r="I102" s="54">
        <v>4072.7570000000001</v>
      </c>
      <c r="J102" s="54">
        <v>4039.9690000000001</v>
      </c>
      <c r="K102" s="54">
        <v>4043.5706819400002</v>
      </c>
      <c r="L102" s="54">
        <v>4015.7316819400003</v>
      </c>
      <c r="M102" s="54">
        <v>4028.6556819400002</v>
      </c>
      <c r="N102" s="54">
        <v>4038.3139999999999</v>
      </c>
      <c r="O102" s="291">
        <v>4092.1529999999998</v>
      </c>
      <c r="P102" s="54">
        <v>4207.2717419999999</v>
      </c>
      <c r="Q102" s="54">
        <v>4248.628119</v>
      </c>
      <c r="R102" s="54">
        <v>4267.5135399999999</v>
      </c>
      <c r="S102" s="54">
        <v>4314.1794689999997</v>
      </c>
      <c r="T102" s="54">
        <v>4285.945393</v>
      </c>
      <c r="U102" s="54">
        <v>4344.1458389999998</v>
      </c>
      <c r="V102" s="54">
        <v>4414.3520920000001</v>
      </c>
      <c r="W102" s="79">
        <v>4411.2617110000001</v>
      </c>
      <c r="X102" s="79">
        <v>4500.044081</v>
      </c>
      <c r="Y102" s="79">
        <v>4522.8871799999997</v>
      </c>
      <c r="Z102" s="79">
        <v>4532.2819669999999</v>
      </c>
      <c r="AA102" s="79">
        <v>4562.1686499999996</v>
      </c>
      <c r="AB102" s="79">
        <v>4607.5677669999995</v>
      </c>
      <c r="AC102" s="79">
        <v>4619.6182950000002</v>
      </c>
      <c r="AD102" s="79">
        <v>4600.7765319999999</v>
      </c>
      <c r="AE102" s="335">
        <v>2684.0236425399999</v>
      </c>
      <c r="AF102" s="335">
        <v>2073.7042397199998</v>
      </c>
      <c r="AG102" s="79">
        <v>2067.7997505399999</v>
      </c>
      <c r="AH102" s="79">
        <f>'RAIZEN COMBUSTIVEIS CONSOLIDADO'!AC73-'RAIZEN COMBUSTIVEIS ARGENTINA'!B61-452.73550403</f>
        <v>2061.1879675</v>
      </c>
      <c r="AI102" s="79"/>
      <c r="AJ102" s="54"/>
    </row>
    <row r="103" spans="1:36" s="34" customFormat="1">
      <c r="A103" s="34" t="s">
        <v>580</v>
      </c>
      <c r="B103" s="34" t="s">
        <v>511</v>
      </c>
      <c r="E103" s="5" t="s">
        <v>474</v>
      </c>
      <c r="F103" s="134" t="str">
        <f>IF(MENU!$A$1="PT",$B103,$A103)</f>
        <v>Ativo de contratos com clientes LP</v>
      </c>
      <c r="G103" s="54"/>
      <c r="H103" s="54"/>
      <c r="I103" s="54"/>
      <c r="J103" s="54"/>
      <c r="K103" s="54"/>
      <c r="L103" s="54"/>
      <c r="M103" s="54"/>
      <c r="N103" s="54"/>
      <c r="O103" s="291"/>
      <c r="P103" s="54"/>
      <c r="Q103" s="54"/>
      <c r="R103" s="54"/>
      <c r="S103" s="54"/>
      <c r="T103" s="54"/>
      <c r="U103" s="54"/>
      <c r="V103" s="54"/>
      <c r="W103" s="79"/>
      <c r="X103" s="79"/>
      <c r="Y103" s="79"/>
      <c r="Z103" s="79"/>
      <c r="AA103" s="79"/>
      <c r="AB103" s="79"/>
      <c r="AC103" s="79"/>
      <c r="AD103" s="79"/>
      <c r="AE103" s="335"/>
      <c r="AF103" s="335"/>
      <c r="AG103" s="79">
        <v>2146.3339999999998</v>
      </c>
      <c r="AH103" s="79" t="e">
        <f>'RAIZEN COMBUSTIVEIS CONSOLIDADO'!AC74-#REF!</f>
        <v>#REF!</v>
      </c>
      <c r="AI103" s="79"/>
      <c r="AJ103" s="54"/>
    </row>
    <row r="104" spans="1:36" s="34" customFormat="1">
      <c r="A104" s="34" t="s">
        <v>581</v>
      </c>
      <c r="B104" s="34" t="s">
        <v>134</v>
      </c>
      <c r="E104" s="34" t="s">
        <v>497</v>
      </c>
      <c r="F104" s="134" t="str">
        <f>IF(MENU!$A$1="PT",$B104,$A104)</f>
        <v>Outros ativos não circulantes</v>
      </c>
      <c r="G104" s="54">
        <v>1296.3800000000001</v>
      </c>
      <c r="H104" s="54">
        <v>1295.7809999999999</v>
      </c>
      <c r="I104" s="54">
        <v>1295.769</v>
      </c>
      <c r="J104" s="54">
        <v>1263.1780000000001</v>
      </c>
      <c r="K104" s="54">
        <v>1269.3410000000003</v>
      </c>
      <c r="L104" s="54">
        <v>1247.2180000000008</v>
      </c>
      <c r="M104" s="54">
        <v>1297.7929999999997</v>
      </c>
      <c r="N104" s="54">
        <v>1403.1170000000002</v>
      </c>
      <c r="O104" s="291">
        <v>1349.9449999999997</v>
      </c>
      <c r="P104" s="54">
        <v>2079.5709999999999</v>
      </c>
      <c r="Q104" s="54">
        <v>2334.4429999999993</v>
      </c>
      <c r="R104" s="54">
        <v>2621.1713580000014</v>
      </c>
      <c r="S104" s="54">
        <v>2683.7813920000008</v>
      </c>
      <c r="T104" s="54">
        <v>2661.3741319999999</v>
      </c>
      <c r="U104" s="54">
        <v>1301.2052564200003</v>
      </c>
      <c r="V104" s="54">
        <v>1423.0479999999998</v>
      </c>
      <c r="W104" s="79">
        <v>1161.9910000000009</v>
      </c>
      <c r="X104" s="79">
        <v>1202.5529999999999</v>
      </c>
      <c r="Y104" s="79">
        <v>1389.6959999999999</v>
      </c>
      <c r="Z104" s="79">
        <v>1457.268739000001</v>
      </c>
      <c r="AA104" s="79">
        <v>1444.7944053300016</v>
      </c>
      <c r="AB104" s="79">
        <v>1443.6953732899965</v>
      </c>
      <c r="AC104" s="79">
        <v>1649.0514059699999</v>
      </c>
      <c r="AD104" s="79">
        <v>1796.0294193500031</v>
      </c>
      <c r="AE104" s="335">
        <v>3338.8969897999996</v>
      </c>
      <c r="AF104" s="335">
        <v>4363.0840852600013</v>
      </c>
      <c r="AG104" s="79">
        <v>2396.8531909600024</v>
      </c>
      <c r="AH104" s="79">
        <f>'RAIZEN COMBUSTIVEIS CONSOLIDADO'!AC75-'RAIZEN COMBUSTIVEIS ARGENTINA'!B62</f>
        <v>2524.1395536299997</v>
      </c>
      <c r="AI104" s="79"/>
      <c r="AJ104" s="54"/>
    </row>
    <row r="105" spans="1:36" s="34" customFormat="1">
      <c r="A105" s="34" t="s">
        <v>536</v>
      </c>
      <c r="B105" s="34" t="s">
        <v>233</v>
      </c>
      <c r="F105" s="21" t="str">
        <f>IF(MENU!$A$1="PT",$B105,$A105)</f>
        <v>TOTAL DO ATIVO (R$)</v>
      </c>
      <c r="G105" s="70">
        <v>11416.344000000001</v>
      </c>
      <c r="H105" s="70">
        <v>11618.147000000001</v>
      </c>
      <c r="I105" s="70">
        <v>11282.72</v>
      </c>
      <c r="J105" s="70">
        <v>11794.794000000002</v>
      </c>
      <c r="K105" s="70">
        <v>11580.775681700001</v>
      </c>
      <c r="L105" s="70">
        <v>11559.324681940001</v>
      </c>
      <c r="M105" s="70">
        <v>11500.56968194</v>
      </c>
      <c r="N105" s="70">
        <v>11496.353999999999</v>
      </c>
      <c r="O105" s="290">
        <v>11458.032999999999</v>
      </c>
      <c r="P105" s="70">
        <v>12370.915903000001</v>
      </c>
      <c r="Q105" s="70">
        <v>12495.366678999999</v>
      </c>
      <c r="R105" s="70">
        <v>13098.820646000002</v>
      </c>
      <c r="S105" s="70">
        <v>13025.170180000001</v>
      </c>
      <c r="T105" s="70">
        <v>13326.503686</v>
      </c>
      <c r="U105" s="70">
        <v>12209.36652942</v>
      </c>
      <c r="V105" s="70">
        <v>13511.855624</v>
      </c>
      <c r="W105" s="33">
        <v>13193.785724000001</v>
      </c>
      <c r="X105" s="33">
        <v>13495.145068</v>
      </c>
      <c r="Y105" s="33">
        <v>13973.948726000001</v>
      </c>
      <c r="Z105" s="33">
        <v>15020.68491804</v>
      </c>
      <c r="AA105" s="33">
        <v>13439.43865428</v>
      </c>
      <c r="AB105" s="33">
        <v>13722.254863439997</v>
      </c>
      <c r="AC105" s="33">
        <v>14273.51708519</v>
      </c>
      <c r="AD105" s="33">
        <v>16079.899438150003</v>
      </c>
      <c r="AE105" s="334">
        <v>15578.030107539998</v>
      </c>
      <c r="AF105" s="334">
        <v>16634.906880760005</v>
      </c>
      <c r="AG105" s="334">
        <v>18376.335673780002</v>
      </c>
      <c r="AH105" s="334" t="e">
        <f>SUM(AH92:AH104)</f>
        <v>#VALUE!</v>
      </c>
      <c r="AI105" s="33"/>
      <c r="AJ105" s="70"/>
    </row>
    <row r="106" spans="1:36" s="34" customFormat="1">
      <c r="F106" s="21"/>
      <c r="G106" s="70"/>
      <c r="H106" s="70"/>
      <c r="I106" s="70"/>
      <c r="J106" s="70"/>
      <c r="K106" s="70"/>
      <c r="L106" s="70"/>
      <c r="M106" s="70"/>
      <c r="N106" s="70"/>
      <c r="O106" s="290"/>
      <c r="P106" s="70"/>
      <c r="Q106" s="70"/>
      <c r="R106" s="70"/>
      <c r="S106" s="70"/>
      <c r="T106" s="70"/>
      <c r="U106" s="70"/>
      <c r="V106" s="70"/>
      <c r="W106" s="33"/>
      <c r="X106" s="33"/>
      <c r="Y106" s="33"/>
      <c r="Z106" s="33"/>
      <c r="AA106" s="33"/>
      <c r="AB106" s="33"/>
      <c r="AC106" s="33"/>
      <c r="AD106" s="33"/>
      <c r="AE106" s="334"/>
      <c r="AF106" s="334"/>
      <c r="AG106" s="334"/>
      <c r="AH106" s="334"/>
      <c r="AI106" s="33"/>
      <c r="AJ106" s="133"/>
    </row>
    <row r="107" spans="1:36" s="34" customFormat="1">
      <c r="A107" s="34" t="s">
        <v>582</v>
      </c>
      <c r="B107" s="34" t="s">
        <v>135</v>
      </c>
      <c r="F107" s="132" t="str">
        <f>IF(MENU!$A$1="PT",$B107,$A107)</f>
        <v>Passivo</v>
      </c>
      <c r="G107" s="70">
        <v>-5069.2919999999995</v>
      </c>
      <c r="H107" s="70">
        <v>-5126.7370000000001</v>
      </c>
      <c r="I107" s="70">
        <v>-4865.0360000000001</v>
      </c>
      <c r="J107" s="70">
        <v>-5058.5429999999997</v>
      </c>
      <c r="K107" s="70">
        <v>-4909.5838557300003</v>
      </c>
      <c r="L107" s="70">
        <v>-4729.4835999999996</v>
      </c>
      <c r="M107" s="70">
        <v>-4899.4695599999995</v>
      </c>
      <c r="N107" s="70">
        <v>-4714.7029999999995</v>
      </c>
      <c r="O107" s="290">
        <v>-4854.2342289999997</v>
      </c>
      <c r="P107" s="70">
        <v>-5542.9684739999993</v>
      </c>
      <c r="Q107" s="70">
        <v>-5717.4950509999999</v>
      </c>
      <c r="R107" s="70">
        <v>-6503.0424509999993</v>
      </c>
      <c r="S107" s="70">
        <v>-6268.5571400000008</v>
      </c>
      <c r="T107" s="70">
        <v>-6588.7636459999994</v>
      </c>
      <c r="U107" s="70">
        <v>-7042.1124890000001</v>
      </c>
      <c r="V107" s="70">
        <v>-8413.2051739999988</v>
      </c>
      <c r="W107" s="33">
        <v>-8333.4350696399979</v>
      </c>
      <c r="X107" s="33">
        <v>-8450.283496</v>
      </c>
      <c r="Y107" s="33">
        <v>-8793.396154</v>
      </c>
      <c r="Z107" s="33">
        <v>-9891.912112</v>
      </c>
      <c r="AA107" s="33">
        <v>-8408.9299317999994</v>
      </c>
      <c r="AB107" s="33">
        <v>-8602.143974999999</v>
      </c>
      <c r="AC107" s="33">
        <v>-8965.0109929999999</v>
      </c>
      <c r="AD107" s="33">
        <v>-10958.29209666</v>
      </c>
      <c r="AE107" s="33">
        <v>-10589.807718</v>
      </c>
      <c r="AF107" s="33">
        <v>-11671.1242329</v>
      </c>
      <c r="AG107" s="33">
        <v>-13368.848894119998</v>
      </c>
      <c r="AH107" s="33">
        <f>'RAIZEN COMBUSTIVEIS CONSOLIDADO'!AC78-'RAIZEN COMBUSTIVEIS ARGENTINA'!B65</f>
        <v>-15922.802305069999</v>
      </c>
      <c r="AI107" s="33"/>
      <c r="AJ107" s="70"/>
    </row>
    <row r="108" spans="1:36" s="34" customFormat="1">
      <c r="A108" s="34" t="s">
        <v>583</v>
      </c>
      <c r="B108" s="34" t="s">
        <v>136</v>
      </c>
      <c r="D108" s="34" t="s">
        <v>472</v>
      </c>
      <c r="E108" s="34" t="s">
        <v>470</v>
      </c>
      <c r="F108" s="134" t="str">
        <f>IF(MENU!$A$1="PT",$B108,$A108)</f>
        <v>Empréstimos e financiamentos</v>
      </c>
      <c r="G108" s="54">
        <v>-735.50699999999995</v>
      </c>
      <c r="H108" s="54">
        <v>-728.62900000000002</v>
      </c>
      <c r="I108" s="54">
        <v>-753.11699999999996</v>
      </c>
      <c r="J108" s="54">
        <v>-836.649</v>
      </c>
      <c r="K108" s="54">
        <v>-732.46899999999994</v>
      </c>
      <c r="L108" s="54">
        <v>-800.14800000000002</v>
      </c>
      <c r="M108" s="54">
        <v>-787.52699999999993</v>
      </c>
      <c r="N108" s="54">
        <v>-862.52099999999996</v>
      </c>
      <c r="O108" s="291">
        <v>-815.20866899999999</v>
      </c>
      <c r="P108" s="54">
        <v>-781.5529140000001</v>
      </c>
      <c r="Q108" s="54">
        <v>-868.18249100000003</v>
      </c>
      <c r="R108" s="54">
        <v>-1557.7818910000001</v>
      </c>
      <c r="S108" s="54">
        <v>-1492.9495799999995</v>
      </c>
      <c r="T108" s="54">
        <v>-1459.528086</v>
      </c>
      <c r="U108" s="54">
        <v>-1932.5478910000002</v>
      </c>
      <c r="V108" s="54">
        <v>-3226.4470274799996</v>
      </c>
      <c r="W108" s="79">
        <v>-2986.9</v>
      </c>
      <c r="X108" s="79">
        <v>-2648.2573352000004</v>
      </c>
      <c r="Y108" s="79">
        <v>-1045.929594</v>
      </c>
      <c r="Z108" s="79">
        <v>-1043.9945520000003</v>
      </c>
      <c r="AA108" s="79">
        <v>-1007.1443700000001</v>
      </c>
      <c r="AB108" s="79">
        <v>-1058.413415</v>
      </c>
      <c r="AC108" s="79">
        <v>-1012.6864330000001</v>
      </c>
      <c r="AD108" s="79">
        <v>-2741.3118979999995</v>
      </c>
      <c r="AE108" s="79">
        <v>-2737.6716690000003</v>
      </c>
      <c r="AF108" s="79">
        <v>-3024.5094039999999</v>
      </c>
      <c r="AG108" s="79">
        <v>-4585.0686350000005</v>
      </c>
      <c r="AH108" s="79">
        <f>'RAIZEN COMBUSTIVEIS CONSOLIDADO'!AC79-'RAIZEN COMBUSTIVEIS ARGENTINA'!B66</f>
        <v>-4665.1273056600003</v>
      </c>
      <c r="AI108" s="79"/>
      <c r="AJ108" s="54"/>
    </row>
    <row r="109" spans="1:36" s="34" customFormat="1">
      <c r="A109" s="34" t="s">
        <v>537</v>
      </c>
      <c r="B109" s="34" t="s">
        <v>64</v>
      </c>
      <c r="E109" s="34" t="s">
        <v>471</v>
      </c>
      <c r="F109" s="134" t="str">
        <f>IF(MENU!$A$1="PT",$B109,$A109)</f>
        <v>Fornecedores</v>
      </c>
      <c r="G109" s="54">
        <v>-500.88900000000001</v>
      </c>
      <c r="H109" s="54">
        <v>-599.44500000000005</v>
      </c>
      <c r="I109" s="54">
        <v>-661.13300000000004</v>
      </c>
      <c r="J109" s="54">
        <v>-769.76099999999997</v>
      </c>
      <c r="K109" s="54">
        <v>-684.54644499999995</v>
      </c>
      <c r="L109" s="54">
        <v>-576.23099999999999</v>
      </c>
      <c r="M109" s="54">
        <v>-529.70799999999997</v>
      </c>
      <c r="N109" s="54">
        <v>-551.17600000000004</v>
      </c>
      <c r="O109" s="291">
        <v>-777.95</v>
      </c>
      <c r="P109" s="54">
        <v>-424.17</v>
      </c>
      <c r="Q109" s="54">
        <v>-308.3</v>
      </c>
      <c r="R109" s="54">
        <v>-529.99</v>
      </c>
      <c r="S109" s="54">
        <v>-762.63800000000003</v>
      </c>
      <c r="T109" s="54">
        <v>-755.32900000000006</v>
      </c>
      <c r="U109" s="54">
        <v>-701.01099999999997</v>
      </c>
      <c r="V109" s="54">
        <v>-937.17700000000002</v>
      </c>
      <c r="W109" s="79">
        <v>-774.19500000000005</v>
      </c>
      <c r="X109" s="79">
        <v>-670.48199999999997</v>
      </c>
      <c r="Y109" s="79">
        <v>-772.44500000000016</v>
      </c>
      <c r="Z109" s="79">
        <v>-1919.8480000000002</v>
      </c>
      <c r="AA109" s="79">
        <v>-1057.933</v>
      </c>
      <c r="AB109" s="79">
        <v>-1161.605</v>
      </c>
      <c r="AC109" s="79">
        <v>-1485.7470000000001</v>
      </c>
      <c r="AD109" s="79">
        <v>-2124.538</v>
      </c>
      <c r="AE109" s="79">
        <v>-1741.6990000000001</v>
      </c>
      <c r="AF109" s="79">
        <v>-1271.9469999999999</v>
      </c>
      <c r="AG109" s="79">
        <v>-1296.556</v>
      </c>
      <c r="AH109" s="79">
        <f>'RAIZEN COMBUSTIVEIS CONSOLIDADO'!AC80-'RAIZEN COMBUSTIVEIS ARGENTINA'!B67</f>
        <v>-1603.4810858700002</v>
      </c>
      <c r="AI109" s="79"/>
      <c r="AJ109" s="54"/>
    </row>
    <row r="110" spans="1:36" s="34" customFormat="1" ht="15.75" customHeight="1">
      <c r="A110" s="34" t="s">
        <v>538</v>
      </c>
      <c r="B110" s="34" t="s">
        <v>65</v>
      </c>
      <c r="E110" s="34" t="s">
        <v>436</v>
      </c>
      <c r="F110" s="134" t="str">
        <f>IF(MENU!$A$1="PT",$B110,$A110)</f>
        <v>Ordenados e salários a pagar</v>
      </c>
      <c r="G110" s="54">
        <v>-71.831999999999994</v>
      </c>
      <c r="H110" s="54">
        <v>-81.897999999999996</v>
      </c>
      <c r="I110" s="54">
        <v>-48.396999999999998</v>
      </c>
      <c r="J110" s="54">
        <v>-51.84</v>
      </c>
      <c r="K110" s="54">
        <v>-77.537999999999997</v>
      </c>
      <c r="L110" s="54">
        <v>-89.194999999999993</v>
      </c>
      <c r="M110" s="54">
        <v>-56.055999999999997</v>
      </c>
      <c r="N110" s="54">
        <v>-60.091000000000001</v>
      </c>
      <c r="O110" s="291">
        <v>-86.164000000000001</v>
      </c>
      <c r="P110" s="54">
        <v>-98.013000000000005</v>
      </c>
      <c r="Q110" s="54">
        <v>-61.895000000000003</v>
      </c>
      <c r="R110" s="54">
        <v>-66.799000000000007</v>
      </c>
      <c r="S110" s="54">
        <v>-103.55800000000001</v>
      </c>
      <c r="T110" s="54">
        <v>-114.68899999999999</v>
      </c>
      <c r="U110" s="54">
        <v>-68.869</v>
      </c>
      <c r="V110" s="54">
        <v>-83.213999999999999</v>
      </c>
      <c r="W110" s="79">
        <v>-112.28</v>
      </c>
      <c r="X110" s="79">
        <v>-123.542</v>
      </c>
      <c r="Y110" s="79">
        <v>-68.387</v>
      </c>
      <c r="Z110" s="79">
        <v>-92.572999999999993</v>
      </c>
      <c r="AA110" s="79">
        <v>-106.432</v>
      </c>
      <c r="AB110" s="79">
        <v>-118.947</v>
      </c>
      <c r="AC110" s="79">
        <v>-69.418999999999997</v>
      </c>
      <c r="AD110" s="79">
        <v>-94.158000000000001</v>
      </c>
      <c r="AE110" s="79">
        <v>-123.922</v>
      </c>
      <c r="AF110" s="79">
        <v>-132.78399999999999</v>
      </c>
      <c r="AG110" s="79">
        <v>-71.040000000000006</v>
      </c>
      <c r="AH110" s="79">
        <f>'RAIZEN COMBUSTIVEIS CONSOLIDADO'!AC81-'RAIZEN COMBUSTIVEIS ARGENTINA'!B68</f>
        <v>-73.48147904999999</v>
      </c>
      <c r="AI110" s="79"/>
      <c r="AJ110" s="54"/>
    </row>
    <row r="111" spans="1:36" s="34" customFormat="1">
      <c r="A111" s="34" t="s">
        <v>584</v>
      </c>
      <c r="B111" s="34" t="s">
        <v>137</v>
      </c>
      <c r="D111" s="34" t="s">
        <v>470</v>
      </c>
      <c r="E111" s="34" t="s">
        <v>498</v>
      </c>
      <c r="F111" s="134" t="str">
        <f>IF(MENU!$A$1="PT",$B111,$A111)</f>
        <v>Outros passivos circulantes</v>
      </c>
      <c r="G111" s="54">
        <v>-1353.453</v>
      </c>
      <c r="H111" s="54">
        <v>-1315.5550000000001</v>
      </c>
      <c r="I111" s="54">
        <v>-1026.1079999999999</v>
      </c>
      <c r="J111" s="54">
        <v>-594.16700000000003</v>
      </c>
      <c r="K111" s="54">
        <v>-766.8685549999999</v>
      </c>
      <c r="L111" s="54">
        <v>-645.98699999999997</v>
      </c>
      <c r="M111" s="54">
        <v>-910.66799999999978</v>
      </c>
      <c r="N111" s="54">
        <v>-525.18799999999987</v>
      </c>
      <c r="O111" s="291">
        <v>-718.44299999999998</v>
      </c>
      <c r="P111" s="54">
        <v>-1388.866</v>
      </c>
      <c r="Q111" s="54">
        <v>-1673.413</v>
      </c>
      <c r="R111" s="54">
        <v>-2074.9169999999995</v>
      </c>
      <c r="S111" s="54">
        <v>-1290.4950000000003</v>
      </c>
      <c r="T111" s="54">
        <v>-1474.9279999999999</v>
      </c>
      <c r="U111" s="54">
        <v>-1123.7189999999998</v>
      </c>
      <c r="V111" s="54">
        <v>-997.31699999999989</v>
      </c>
      <c r="W111" s="79">
        <v>-1474.3961765799995</v>
      </c>
      <c r="X111" s="79">
        <v>-1537.172</v>
      </c>
      <c r="Y111" s="79">
        <v>-1595.2449999999999</v>
      </c>
      <c r="Z111" s="79">
        <v>-1596.8299999999997</v>
      </c>
      <c r="AA111" s="79">
        <v>-1737.4250018000002</v>
      </c>
      <c r="AB111" s="79">
        <v>-1975.5749999999998</v>
      </c>
      <c r="AC111" s="79">
        <v>-1894.07</v>
      </c>
      <c r="AD111" s="79">
        <v>-1461.9210000100002</v>
      </c>
      <c r="AE111" s="79">
        <v>-1507.5609999800001</v>
      </c>
      <c r="AF111" s="79">
        <v>-2357.5659999800005</v>
      </c>
      <c r="AG111" s="79">
        <v>-2389.8365302000002</v>
      </c>
      <c r="AH111" s="79">
        <f>'RAIZEN COMBUSTIVEIS CONSOLIDADO'!AC83-'RAIZEN COMBUSTIVEIS ARGENTINA'!B69</f>
        <v>-4520.7516594300005</v>
      </c>
      <c r="AI111" s="79"/>
      <c r="AJ111" s="54"/>
    </row>
    <row r="112" spans="1:36" s="34" customFormat="1">
      <c r="A112" s="34" t="s">
        <v>585</v>
      </c>
      <c r="B112" s="34" t="s">
        <v>138</v>
      </c>
      <c r="D112" s="34" t="s">
        <v>472</v>
      </c>
      <c r="E112" s="34" t="s">
        <v>499</v>
      </c>
      <c r="F112" s="134" t="str">
        <f>IF(MENU!$A$1="PT",$B112,$A112)</f>
        <v>Outros passivos não circulantes</v>
      </c>
      <c r="G112" s="54">
        <v>-2407.6109999999999</v>
      </c>
      <c r="H112" s="54">
        <v>-2401.21</v>
      </c>
      <c r="I112" s="54">
        <v>-2376.2809999999999</v>
      </c>
      <c r="J112" s="54">
        <v>-2806.1260000000002</v>
      </c>
      <c r="K112" s="54">
        <v>-2648.1618557300003</v>
      </c>
      <c r="L112" s="54">
        <v>-2617.9225999999999</v>
      </c>
      <c r="M112" s="54">
        <v>-2615.5105600000002</v>
      </c>
      <c r="N112" s="54">
        <v>-2715.7269999999999</v>
      </c>
      <c r="O112" s="291">
        <v>-2456.4685600000003</v>
      </c>
      <c r="P112" s="54">
        <v>-2850.3665599999999</v>
      </c>
      <c r="Q112" s="54">
        <v>-2805.7045600000001</v>
      </c>
      <c r="R112" s="54">
        <v>-2273.5545599999996</v>
      </c>
      <c r="S112" s="54">
        <v>-2618.9165600000006</v>
      </c>
      <c r="T112" s="54">
        <v>-2784.2895600000002</v>
      </c>
      <c r="U112" s="54">
        <v>-3215.9655979999998</v>
      </c>
      <c r="V112" s="54">
        <v>-3169.0501465200005</v>
      </c>
      <c r="W112" s="79">
        <v>-2985.6638930599993</v>
      </c>
      <c r="X112" s="79">
        <v>-3470.8301607999992</v>
      </c>
      <c r="Y112" s="79">
        <v>-5311.3895599999996</v>
      </c>
      <c r="Z112" s="79">
        <v>-5238.6665599999997</v>
      </c>
      <c r="AA112" s="79">
        <v>-4499.9955599999994</v>
      </c>
      <c r="AB112" s="79">
        <v>-4287.6035599999996</v>
      </c>
      <c r="AC112" s="79">
        <v>-4503.0885600000001</v>
      </c>
      <c r="AD112" s="79">
        <v>-4536.3631986500004</v>
      </c>
      <c r="AE112" s="79">
        <v>-4478.9540490200006</v>
      </c>
      <c r="AF112" s="79">
        <v>-4884.3178289200005</v>
      </c>
      <c r="AG112" s="79">
        <v>-5026.3477289199991</v>
      </c>
      <c r="AH112" s="79">
        <f>'RAIZEN COMBUSTIVEIS CONSOLIDADO'!AC84-'RAIZEN COMBUSTIVEIS ARGENTINA'!B70</f>
        <v>-5028.7537750600004</v>
      </c>
      <c r="AI112" s="79"/>
      <c r="AJ112" s="54"/>
    </row>
    <row r="113" spans="1:36" s="34" customFormat="1">
      <c r="A113" s="34" t="s">
        <v>539</v>
      </c>
      <c r="B113" s="34" t="s">
        <v>73</v>
      </c>
      <c r="D113" s="34" t="s">
        <v>437</v>
      </c>
      <c r="E113" s="34" t="s">
        <v>500</v>
      </c>
      <c r="F113" s="132" t="str">
        <f>IF(MENU!$A$1="PT",$B113,$A113)</f>
        <v xml:space="preserve">Patrimônio Líquido </v>
      </c>
      <c r="G113" s="70">
        <v>-6347.0519999999997</v>
      </c>
      <c r="H113" s="70">
        <v>-6491.41</v>
      </c>
      <c r="I113" s="70">
        <v>-6417.6840000000002</v>
      </c>
      <c r="J113" s="70">
        <v>-6736.2510000000002</v>
      </c>
      <c r="K113" s="70">
        <v>-6671.1918262700001</v>
      </c>
      <c r="L113" s="70">
        <v>-6829.843081940001</v>
      </c>
      <c r="M113" s="70">
        <v>-6601.1001219400023</v>
      </c>
      <c r="N113" s="70">
        <v>-6781.6510000000026</v>
      </c>
      <c r="O113" s="290">
        <v>-6603.7980819400009</v>
      </c>
      <c r="P113" s="70">
        <v>-6827.9480399999993</v>
      </c>
      <c r="Q113" s="70">
        <v>-6777.8708809999998</v>
      </c>
      <c r="R113" s="70">
        <v>-6595.7781949999999</v>
      </c>
      <c r="S113" s="70">
        <v>-6756.6130400000002</v>
      </c>
      <c r="T113" s="70">
        <v>-6737.7400399999997</v>
      </c>
      <c r="U113" s="70">
        <v>-5167.2540400000007</v>
      </c>
      <c r="V113" s="70">
        <v>-5098.6506543600035</v>
      </c>
      <c r="W113" s="33">
        <v>-4860.3506543600006</v>
      </c>
      <c r="X113" s="33">
        <v>-5044.8615724199981</v>
      </c>
      <c r="Y113" s="33">
        <v>-5180.5525724199979</v>
      </c>
      <c r="Z113" s="33">
        <v>-5128.7728064700013</v>
      </c>
      <c r="AA113" s="33">
        <v>-5030.5087224799981</v>
      </c>
      <c r="AB113" s="33">
        <v>-5120.110888440001</v>
      </c>
      <c r="AC113" s="33">
        <v>-5308.5060920000005</v>
      </c>
      <c r="AD113" s="33">
        <v>-5121.6073414900029</v>
      </c>
      <c r="AE113" s="33">
        <v>-4988.222389620003</v>
      </c>
      <c r="AF113" s="33">
        <v>-4963.7826479200021</v>
      </c>
      <c r="AG113" s="33">
        <v>-5007.4867796800118</v>
      </c>
      <c r="AH113" s="33">
        <f>'RAIZEN COMBUSTIVEIS CONSOLIDADO'!AC85-'RAIZEN COMBUSTIVEIS ARGENTINA'!B71-3056.84350429+0.8181579</f>
        <v>-4823.3190000000004</v>
      </c>
      <c r="AI113" s="33"/>
      <c r="AJ113" s="70"/>
    </row>
    <row r="114" spans="1:36" s="34" customFormat="1">
      <c r="A114" s="34" t="s">
        <v>540</v>
      </c>
      <c r="B114" s="34" t="s">
        <v>234</v>
      </c>
      <c r="F114" s="21" t="str">
        <f>IF(MENU!$A$1="PT",$B114,$A114)</f>
        <v>TOTAL DO PASSIVO E PATRIMÔNIO LÍQUIDO (R$)</v>
      </c>
      <c r="G114" s="70">
        <v>-11416.343999999999</v>
      </c>
      <c r="H114" s="70">
        <v>-11618.147000000001</v>
      </c>
      <c r="I114" s="70">
        <v>-11282.72</v>
      </c>
      <c r="J114" s="70">
        <v>-11794.794</v>
      </c>
      <c r="K114" s="70">
        <v>-11580.775682</v>
      </c>
      <c r="L114" s="70">
        <v>-11559.326681940001</v>
      </c>
      <c r="M114" s="70">
        <v>-11500.569681940002</v>
      </c>
      <c r="N114" s="70">
        <v>-11496.354000000003</v>
      </c>
      <c r="O114" s="290">
        <v>-11458.032310940001</v>
      </c>
      <c r="P114" s="70">
        <v>-12370.916513999999</v>
      </c>
      <c r="Q114" s="70">
        <v>-12495.365932000001</v>
      </c>
      <c r="R114" s="70">
        <v>-13098.820646</v>
      </c>
      <c r="S114" s="70">
        <v>-13025.170180000001</v>
      </c>
      <c r="T114" s="70">
        <v>-13326.503686</v>
      </c>
      <c r="U114" s="70">
        <v>-12209.366529000001</v>
      </c>
      <c r="V114" s="70">
        <v>-13511.855828360003</v>
      </c>
      <c r="W114" s="33">
        <v>-13193.785723999999</v>
      </c>
      <c r="X114" s="33">
        <v>-13495.145068419999</v>
      </c>
      <c r="Y114" s="33">
        <v>-13973.948726419998</v>
      </c>
      <c r="Z114" s="33">
        <v>-15020.68491847</v>
      </c>
      <c r="AA114" s="33">
        <v>-13439.438654279998</v>
      </c>
      <c r="AB114" s="33">
        <v>-13722.254863440001</v>
      </c>
      <c r="AC114" s="33">
        <v>-14273.517084999999</v>
      </c>
      <c r="AD114" s="33">
        <v>-16079.899438150002</v>
      </c>
      <c r="AE114" s="33">
        <v>-15578.030107620003</v>
      </c>
      <c r="AF114" s="33">
        <v>-16634.906880820003</v>
      </c>
      <c r="AG114" s="33">
        <v>-18376.335673800007</v>
      </c>
      <c r="AH114" s="33">
        <f>AH113+AH107</f>
        <v>-20746.121305069999</v>
      </c>
      <c r="AI114" s="33"/>
      <c r="AJ114" s="70"/>
    </row>
    <row r="115" spans="1:36"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X115" s="74"/>
      <c r="Y115" s="216"/>
      <c r="AA115" s="214"/>
    </row>
    <row r="116" spans="1:36">
      <c r="X116" s="6"/>
      <c r="Y116" s="216"/>
      <c r="Z116" s="6"/>
      <c r="AB116" s="6"/>
    </row>
    <row r="117" spans="1:36" s="6" customFormat="1" ht="30">
      <c r="A117" s="6" t="s">
        <v>545</v>
      </c>
      <c r="B117" s="6" t="s">
        <v>208</v>
      </c>
      <c r="F117" s="108" t="str">
        <f>IF(MENU!$A$1="PT",$B117,$A117)</f>
        <v>Nota 2 - Efeitos decorrentes de ganhos (perdas) pontuais quando aplicável.</v>
      </c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T117" s="135"/>
      <c r="U117"/>
      <c r="V117"/>
      <c r="X117" s="5"/>
      <c r="Y117" s="216"/>
      <c r="Z117" s="5"/>
      <c r="AA117" s="5"/>
      <c r="AB117" s="5"/>
      <c r="AC117"/>
      <c r="AD117"/>
      <c r="AE117"/>
      <c r="AF117"/>
      <c r="AG117"/>
      <c r="AH117"/>
    </row>
    <row r="118" spans="1:36" ht="30">
      <c r="A118" s="5" t="s">
        <v>586</v>
      </c>
      <c r="B118" s="5" t="s">
        <v>425</v>
      </c>
      <c r="F118" s="108" t="str">
        <f>IF(MENU!$A$1="PT",$B118,$A118)</f>
        <v>Nota 3 - Inclui investimentos em ativos decorrentes de contratos com clientes.</v>
      </c>
      <c r="Y118" s="216"/>
      <c r="AA118" s="6"/>
    </row>
    <row r="119" spans="1:36">
      <c r="Y119" s="216"/>
    </row>
    <row r="120" spans="1:36">
      <c r="Y120" s="133"/>
    </row>
    <row r="121" spans="1:36">
      <c r="Y121" s="133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76"/>
  <sheetViews>
    <sheetView showGridLines="0" zoomScale="90" zoomScaleNormal="9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G28" sqref="G28"/>
    </sheetView>
  </sheetViews>
  <sheetFormatPr defaultColWidth="9.140625" defaultRowHeight="15"/>
  <cols>
    <col min="1" max="1" width="48.7109375" style="5" customWidth="1"/>
    <col min="2" max="2" width="9.7109375" bestFit="1" customWidth="1"/>
    <col min="3" max="3" width="9.5703125" bestFit="1" customWidth="1"/>
    <col min="4" max="4" width="11.5703125" bestFit="1" customWidth="1"/>
    <col min="5" max="5" width="10.42578125" bestFit="1" customWidth="1"/>
    <col min="6" max="7" width="9.5703125" bestFit="1" customWidth="1"/>
    <col min="8" max="16384" width="9.140625" style="5"/>
  </cols>
  <sheetData>
    <row r="1" spans="1:8">
      <c r="A1" s="71"/>
      <c r="B1" s="359"/>
      <c r="C1" s="359"/>
      <c r="D1" s="359"/>
      <c r="E1" s="359"/>
      <c r="F1" s="359"/>
      <c r="G1" s="359"/>
    </row>
    <row r="6" spans="1:8">
      <c r="A6" s="61"/>
    </row>
    <row r="7" spans="1:8">
      <c r="A7" s="110" t="s">
        <v>209</v>
      </c>
      <c r="B7" s="368" t="s">
        <v>625</v>
      </c>
      <c r="C7" s="368" t="s">
        <v>629</v>
      </c>
      <c r="D7" s="368" t="s">
        <v>641</v>
      </c>
      <c r="E7" s="368" t="s">
        <v>702</v>
      </c>
      <c r="F7" s="368" t="s">
        <v>716</v>
      </c>
      <c r="G7" s="368" t="s">
        <v>722</v>
      </c>
    </row>
    <row r="8" spans="1:8" ht="15" customHeight="1">
      <c r="A8" s="110" t="s">
        <v>210</v>
      </c>
      <c r="B8" s="367" t="s">
        <v>14</v>
      </c>
      <c r="C8" s="367" t="s">
        <v>11</v>
      </c>
      <c r="D8" s="367" t="s">
        <v>12</v>
      </c>
      <c r="E8" s="367" t="s">
        <v>13</v>
      </c>
      <c r="F8" s="367" t="s">
        <v>14</v>
      </c>
      <c r="G8" s="367" t="s">
        <v>11</v>
      </c>
    </row>
    <row r="9" spans="1:8">
      <c r="A9" s="24" t="s">
        <v>693</v>
      </c>
      <c r="B9" s="111">
        <v>1526.2999999999997</v>
      </c>
      <c r="C9" s="111">
        <v>1593.5</v>
      </c>
      <c r="D9" s="111">
        <v>1490</v>
      </c>
      <c r="E9" s="111">
        <v>1695.9578918442799</v>
      </c>
      <c r="F9" s="111">
        <v>1519.87</v>
      </c>
      <c r="G9" s="111">
        <v>1381.4759999999999</v>
      </c>
      <c r="H9" s="430"/>
    </row>
    <row r="10" spans="1:8">
      <c r="A10" s="42" t="s">
        <v>213</v>
      </c>
      <c r="B10" s="112">
        <v>465.8</v>
      </c>
      <c r="C10" s="112">
        <v>454.8</v>
      </c>
      <c r="D10" s="112">
        <v>440</v>
      </c>
      <c r="E10" s="112">
        <v>484.64567550999999</v>
      </c>
      <c r="F10" s="112">
        <v>502.8</v>
      </c>
      <c r="G10" s="112">
        <v>443.214</v>
      </c>
    </row>
    <row r="11" spans="1:8">
      <c r="A11" s="42" t="s">
        <v>214</v>
      </c>
      <c r="B11" s="112">
        <v>461</v>
      </c>
      <c r="C11" s="112">
        <v>467.1</v>
      </c>
      <c r="D11" s="112">
        <v>491</v>
      </c>
      <c r="E11" s="112">
        <v>520.09607305999998</v>
      </c>
      <c r="F11" s="112">
        <v>518.88</v>
      </c>
      <c r="G11" s="112">
        <v>451.33600000000001</v>
      </c>
    </row>
    <row r="12" spans="1:8">
      <c r="A12" s="42" t="s">
        <v>215</v>
      </c>
      <c r="B12" s="112">
        <v>138.1</v>
      </c>
      <c r="C12" s="112">
        <v>159.1</v>
      </c>
      <c r="D12" s="112">
        <v>120</v>
      </c>
      <c r="E12" s="112">
        <v>123.29336877</v>
      </c>
      <c r="F12" s="112">
        <v>128.88999999999999</v>
      </c>
      <c r="G12" s="112">
        <v>120.251</v>
      </c>
      <c r="H12" s="399"/>
    </row>
    <row r="13" spans="1:8">
      <c r="A13" s="42" t="s">
        <v>216</v>
      </c>
      <c r="B13" s="112">
        <v>461.4</v>
      </c>
      <c r="C13" s="112">
        <v>512.5</v>
      </c>
      <c r="D13" s="112">
        <v>439</v>
      </c>
      <c r="E13" s="112">
        <v>567.92277450428003</v>
      </c>
      <c r="F13" s="112">
        <v>369.3</v>
      </c>
      <c r="G13" s="112">
        <v>366.67500000000001</v>
      </c>
    </row>
    <row r="14" spans="1:8">
      <c r="A14" s="110" t="s">
        <v>120</v>
      </c>
      <c r="B14" s="368" t="s">
        <v>625</v>
      </c>
      <c r="C14" s="368" t="s">
        <v>629</v>
      </c>
      <c r="D14" s="368" t="s">
        <v>641</v>
      </c>
      <c r="E14" s="368" t="s">
        <v>702</v>
      </c>
      <c r="F14" s="368" t="s">
        <v>716</v>
      </c>
      <c r="G14" s="368" t="s">
        <v>722</v>
      </c>
    </row>
    <row r="15" spans="1:8" ht="15" customHeight="1">
      <c r="A15" s="110" t="s">
        <v>10</v>
      </c>
      <c r="B15" s="367" t="s">
        <v>14</v>
      </c>
      <c r="C15" s="367" t="s">
        <v>11</v>
      </c>
      <c r="D15" s="367" t="s">
        <v>12</v>
      </c>
      <c r="E15" s="367" t="s">
        <v>13</v>
      </c>
      <c r="F15" s="367" t="s">
        <v>14</v>
      </c>
      <c r="G15" s="367" t="s">
        <v>11</v>
      </c>
    </row>
    <row r="16" spans="1:8">
      <c r="A16" s="24" t="s">
        <v>121</v>
      </c>
      <c r="B16" s="119">
        <v>3243.9369622300001</v>
      </c>
      <c r="C16" s="119">
        <v>3128.1</v>
      </c>
      <c r="D16" s="119">
        <v>3084.7820000000002</v>
      </c>
      <c r="E16" s="119">
        <v>3282.6570000000002</v>
      </c>
      <c r="F16" s="119">
        <v>3072.3589999999999</v>
      </c>
      <c r="G16" s="119">
        <v>2986.4520000000002</v>
      </c>
      <c r="H16" s="399"/>
    </row>
    <row r="17" spans="1:15">
      <c r="A17" s="91" t="s">
        <v>213</v>
      </c>
      <c r="B17" s="120">
        <v>1087.569</v>
      </c>
      <c r="C17" s="120">
        <v>973.01</v>
      </c>
      <c r="D17" s="120">
        <v>940.81</v>
      </c>
      <c r="E17" s="120">
        <v>961.66200000000003</v>
      </c>
      <c r="F17" s="120">
        <v>1001.35</v>
      </c>
      <c r="G17" s="120">
        <v>1005.4109999999999</v>
      </c>
      <c r="H17" s="74"/>
    </row>
    <row r="18" spans="1:15">
      <c r="A18" s="91" t="s">
        <v>214</v>
      </c>
      <c r="B18" s="120">
        <v>1083.367</v>
      </c>
      <c r="C18" s="120">
        <v>1048.6500000000001</v>
      </c>
      <c r="D18" s="120">
        <v>1122.0050000000001</v>
      </c>
      <c r="E18" s="120">
        <v>1113.5429999999999</v>
      </c>
      <c r="F18" s="120">
        <v>1131.018</v>
      </c>
      <c r="G18" s="120">
        <v>1081.807</v>
      </c>
    </row>
    <row r="19" spans="1:15">
      <c r="A19" s="91" t="s">
        <v>215</v>
      </c>
      <c r="B19" s="120">
        <v>347.87400000000002</v>
      </c>
      <c r="C19" s="120">
        <v>347.75</v>
      </c>
      <c r="D19" s="120">
        <v>287.916</v>
      </c>
      <c r="E19" s="120">
        <v>284.69200000000001</v>
      </c>
      <c r="F19" s="120">
        <v>312.47800000000001</v>
      </c>
      <c r="G19" s="120">
        <v>280.226</v>
      </c>
    </row>
    <row r="20" spans="1:15">
      <c r="A20" s="91" t="s">
        <v>216</v>
      </c>
      <c r="B20" s="120">
        <v>725.12800000000004</v>
      </c>
      <c r="C20" s="120">
        <v>758.68999999999983</v>
      </c>
      <c r="D20" s="120">
        <v>734.05099999999993</v>
      </c>
      <c r="E20" s="120">
        <v>922.76000000000022</v>
      </c>
      <c r="F20" s="120">
        <v>627.51299999999992</v>
      </c>
      <c r="G20" s="120">
        <v>619.00800000000027</v>
      </c>
    </row>
    <row r="21" spans="1:15">
      <c r="A21" s="24" t="s">
        <v>219</v>
      </c>
      <c r="B21" s="122">
        <v>-3074.70067419</v>
      </c>
      <c r="C21" s="122">
        <v>-2779</v>
      </c>
      <c r="D21" s="122">
        <v>-2806.39</v>
      </c>
      <c r="E21" s="122">
        <v>-3147.7959999999998</v>
      </c>
      <c r="F21" s="122">
        <v>-2606.9450000000002</v>
      </c>
      <c r="G21" s="122">
        <v>-2732.9340000000002</v>
      </c>
      <c r="H21" s="399"/>
    </row>
    <row r="22" spans="1:15">
      <c r="A22" s="24" t="s">
        <v>123</v>
      </c>
      <c r="B22" s="122">
        <v>169.23628804000001</v>
      </c>
      <c r="C22" s="122">
        <v>349.09999999999991</v>
      </c>
      <c r="D22" s="122">
        <v>278.39200000000028</v>
      </c>
      <c r="E22" s="122">
        <v>134.86100000000033</v>
      </c>
      <c r="F22" s="122">
        <v>465.41399999999976</v>
      </c>
      <c r="G22" s="122">
        <v>253.51800000000003</v>
      </c>
    </row>
    <row r="23" spans="1:15">
      <c r="A23" s="28" t="s">
        <v>124</v>
      </c>
      <c r="B23" s="121">
        <v>5.2170029815764615E-2</v>
      </c>
      <c r="C23" s="121">
        <v>0.11160129151881332</v>
      </c>
      <c r="D23" s="121">
        <v>9.0246895890860448E-2</v>
      </c>
      <c r="E23" s="121">
        <v>4.1082878899623178E-2</v>
      </c>
      <c r="F23" s="121">
        <v>0.15148425037568844</v>
      </c>
      <c r="G23" s="121">
        <v>8.4889360351346685E-2</v>
      </c>
    </row>
    <row r="24" spans="1:15" s="25" customFormat="1">
      <c r="A24" s="24" t="s">
        <v>126</v>
      </c>
      <c r="B24" s="14">
        <v>-128.44300000000001</v>
      </c>
      <c r="C24" s="14">
        <v>-163.6</v>
      </c>
      <c r="D24" s="14">
        <v>-166.73099999999999</v>
      </c>
      <c r="E24" s="14">
        <v>-172.964</v>
      </c>
      <c r="F24" s="14">
        <v>-210.565</v>
      </c>
      <c r="G24" s="14">
        <v>-190.75899999999999</v>
      </c>
      <c r="H24" s="399"/>
    </row>
    <row r="25" spans="1:15" s="25" customFormat="1">
      <c r="A25" s="24" t="s">
        <v>127</v>
      </c>
      <c r="B25" s="14">
        <v>-46.399512920000006</v>
      </c>
      <c r="C25" s="14">
        <v>-31.9</v>
      </c>
      <c r="D25" s="14">
        <v>-31.39</v>
      </c>
      <c r="E25" s="14">
        <v>-34.939</v>
      </c>
      <c r="F25" s="14">
        <v>-26.471</v>
      </c>
      <c r="G25" s="14">
        <v>-37.247999999999998</v>
      </c>
      <c r="H25" s="399"/>
    </row>
    <row r="26" spans="1:15" s="25" customFormat="1">
      <c r="A26" s="24" t="s">
        <v>128</v>
      </c>
      <c r="B26" s="122">
        <v>11.566027850000001</v>
      </c>
      <c r="C26" s="122">
        <v>20</v>
      </c>
      <c r="D26" s="122">
        <v>28.824999999999999</v>
      </c>
      <c r="E26" s="122">
        <v>24.506</v>
      </c>
      <c r="F26" s="122">
        <v>0.60799999999999998</v>
      </c>
      <c r="G26" s="122">
        <v>24.489000000000001</v>
      </c>
      <c r="H26" s="326"/>
      <c r="I26" s="326"/>
      <c r="J26" s="326"/>
      <c r="K26" s="326"/>
      <c r="L26" s="326"/>
      <c r="M26" s="326"/>
      <c r="N26" s="326"/>
    </row>
    <row r="27" spans="1:15" s="25" customFormat="1">
      <c r="A27" s="24"/>
      <c r="B27" s="122"/>
      <c r="C27" s="122"/>
      <c r="D27" s="122"/>
      <c r="E27" s="122"/>
      <c r="F27" s="122"/>
      <c r="G27" s="122"/>
      <c r="H27"/>
      <c r="I27"/>
      <c r="J27"/>
      <c r="K27"/>
      <c r="L27"/>
      <c r="M27"/>
      <c r="N27"/>
      <c r="O27"/>
    </row>
    <row r="28" spans="1:15" s="27" customFormat="1">
      <c r="A28" s="24" t="s">
        <v>366</v>
      </c>
      <c r="B28" s="122">
        <v>-7.6916238699999999</v>
      </c>
      <c r="C28" s="122">
        <v>-104.9</v>
      </c>
      <c r="D28" s="122">
        <v>-19.125</v>
      </c>
      <c r="E28" s="122">
        <v>-149.947</v>
      </c>
      <c r="F28" s="122">
        <v>-46.526000000000003</v>
      </c>
      <c r="G28" s="122">
        <v>-51.673000000000002</v>
      </c>
      <c r="H28" s="217"/>
      <c r="I28" s="217"/>
      <c r="J28" s="217"/>
      <c r="K28" s="217"/>
      <c r="L28" s="217"/>
      <c r="M28" s="217"/>
      <c r="N28" s="217"/>
      <c r="O28" s="217"/>
    </row>
    <row r="29" spans="1:15" s="27" customFormat="1">
      <c r="A29" s="26"/>
      <c r="B29" s="122"/>
      <c r="C29" s="122"/>
      <c r="D29" s="122"/>
      <c r="E29" s="122"/>
      <c r="F29" s="122"/>
      <c r="G29" s="122"/>
    </row>
    <row r="30" spans="1:15" s="25" customFormat="1">
      <c r="A30" s="26" t="s">
        <v>31</v>
      </c>
      <c r="B30" s="122">
        <v>-8.2214356999999954</v>
      </c>
      <c r="C30" s="122">
        <v>42</v>
      </c>
      <c r="D30" s="122">
        <v>-38.728999999999999</v>
      </c>
      <c r="E30" s="122">
        <v>21.88</v>
      </c>
      <c r="F30" s="122">
        <v>-52.67</v>
      </c>
      <c r="G30" s="122">
        <v>-11.632999999999999</v>
      </c>
    </row>
    <row r="31" spans="1:15" s="25" customFormat="1">
      <c r="A31" s="24" t="s">
        <v>736</v>
      </c>
      <c r="B31" s="123">
        <v>-9.953256599999996</v>
      </c>
      <c r="C31" s="123">
        <v>110.7</v>
      </c>
      <c r="D31" s="123">
        <v>51.234000000000002</v>
      </c>
      <c r="E31" s="123">
        <v>-176.60499999999999</v>
      </c>
      <c r="F31" s="123">
        <v>129.797</v>
      </c>
      <c r="G31" s="123">
        <v>-13.308999999999999</v>
      </c>
    </row>
    <row r="32" spans="1:15">
      <c r="A32" s="110" t="s">
        <v>29</v>
      </c>
      <c r="B32" s="368" t="s">
        <v>625</v>
      </c>
      <c r="C32" s="368" t="s">
        <v>629</v>
      </c>
      <c r="D32" s="368" t="s">
        <v>641</v>
      </c>
      <c r="E32" s="368" t="s">
        <v>702</v>
      </c>
      <c r="F32" s="368" t="s">
        <v>716</v>
      </c>
      <c r="G32" s="368" t="s">
        <v>722</v>
      </c>
    </row>
    <row r="33" spans="1:9" ht="15" customHeight="1">
      <c r="A33" s="110" t="s">
        <v>10</v>
      </c>
      <c r="B33" s="367" t="s">
        <v>14</v>
      </c>
      <c r="C33" s="367" t="s">
        <v>11</v>
      </c>
      <c r="D33" s="367" t="s">
        <v>12</v>
      </c>
      <c r="E33" s="367" t="s">
        <v>13</v>
      </c>
      <c r="F33" s="367" t="s">
        <v>14</v>
      </c>
      <c r="G33" s="367" t="s">
        <v>11</v>
      </c>
    </row>
    <row r="34" spans="1:9" s="25" customFormat="1">
      <c r="A34" s="24" t="s">
        <v>736</v>
      </c>
      <c r="B34" s="122">
        <v>-9.953256599999996</v>
      </c>
      <c r="C34" s="122">
        <v>110.7</v>
      </c>
      <c r="D34" s="122">
        <v>51.234000000000002</v>
      </c>
      <c r="E34" s="122">
        <v>-176.60499999999999</v>
      </c>
      <c r="F34" s="122">
        <v>129.797</v>
      </c>
      <c r="G34" s="122">
        <v>-13.308999999999999</v>
      </c>
    </row>
    <row r="35" spans="1:9" s="25" customFormat="1">
      <c r="A35" s="26" t="s">
        <v>31</v>
      </c>
      <c r="B35" s="123">
        <v>-8.2214356999999954</v>
      </c>
      <c r="C35" s="123">
        <v>42</v>
      </c>
      <c r="D35" s="123">
        <v>-38.728999999999999</v>
      </c>
      <c r="E35" s="123">
        <v>21.88</v>
      </c>
      <c r="F35" s="123">
        <v>-52.67</v>
      </c>
      <c r="G35" s="123">
        <v>-11.632999999999999</v>
      </c>
    </row>
    <row r="36" spans="1:9" s="25" customFormat="1">
      <c r="A36" s="24" t="s">
        <v>32</v>
      </c>
      <c r="B36" s="123">
        <v>-7.6916238699999999</v>
      </c>
      <c r="C36" s="123">
        <v>-104.9</v>
      </c>
      <c r="D36" s="123">
        <v>-19.125</v>
      </c>
      <c r="E36" s="123">
        <v>-149.947</v>
      </c>
      <c r="F36" s="123">
        <v>-46.526000000000003</v>
      </c>
      <c r="G36" s="123">
        <v>-51.673000000000002</v>
      </c>
    </row>
    <row r="37" spans="1:9" s="25" customFormat="1">
      <c r="A37" s="24" t="s">
        <v>33</v>
      </c>
      <c r="B37" s="123">
        <v>-76.14</v>
      </c>
      <c r="C37" s="123">
        <v>-102.53</v>
      </c>
      <c r="D37" s="123">
        <v>-119.617</v>
      </c>
      <c r="E37" s="123">
        <v>-126.694</v>
      </c>
      <c r="F37" s="123">
        <v>-158.87324996000001</v>
      </c>
      <c r="G37" s="123">
        <v>-142.63739254999999</v>
      </c>
    </row>
    <row r="38" spans="1:9" s="25" customFormat="1">
      <c r="A38" s="24" t="s">
        <v>220</v>
      </c>
      <c r="B38" s="14">
        <v>5.9598029699999877</v>
      </c>
      <c r="C38" s="14">
        <v>173.59999999999991</v>
      </c>
      <c r="D38" s="14">
        <v>109.09600000000029</v>
      </c>
      <c r="E38" s="14">
        <v>-48.53599999999966</v>
      </c>
      <c r="F38" s="14">
        <v>228.98599999999976</v>
      </c>
      <c r="G38" s="14">
        <v>50.000000000000043</v>
      </c>
    </row>
    <row r="39" spans="1:9" s="6" customFormat="1">
      <c r="A39" s="91" t="s">
        <v>656</v>
      </c>
      <c r="B39" s="122"/>
      <c r="C39" s="93">
        <v>-3.629</v>
      </c>
      <c r="D39" s="93">
        <v>-0.57599999999999996</v>
      </c>
      <c r="E39" s="93">
        <v>-8.7929999999999993</v>
      </c>
      <c r="F39" s="93">
        <v>-7.1999999999999957</v>
      </c>
      <c r="G39" s="93">
        <v>-6.4000000000000057</v>
      </c>
    </row>
    <row r="40" spans="1:9" s="6" customFormat="1">
      <c r="A40" s="24" t="s">
        <v>225</v>
      </c>
      <c r="B40" s="122">
        <v>5.953000000000003</v>
      </c>
      <c r="C40" s="122">
        <v>169.97099999999992</v>
      </c>
      <c r="D40" s="122">
        <v>108.52000000000029</v>
      </c>
      <c r="E40" s="122">
        <v>-57.32899999999966</v>
      </c>
      <c r="F40" s="122">
        <v>221.78599999999977</v>
      </c>
      <c r="G40" s="122">
        <v>43.600000000000037</v>
      </c>
    </row>
    <row r="41" spans="1:9" s="6" customFormat="1">
      <c r="A41" s="95" t="s">
        <v>226</v>
      </c>
      <c r="B41" s="394">
        <v>1.8351158081406412E-3</v>
      </c>
      <c r="C41" s="394">
        <v>5.4336817876666325E-2</v>
      </c>
      <c r="D41" s="394">
        <v>3.5179147181227159E-2</v>
      </c>
      <c r="E41" s="394">
        <v>-1.7464206586310923E-2</v>
      </c>
      <c r="F41" s="394">
        <v>7.2187527564324283E-2</v>
      </c>
      <c r="G41" s="394">
        <v>1.4599263607786107E-2</v>
      </c>
    </row>
    <row r="42" spans="1:9" s="6" customFormat="1">
      <c r="A42" s="95" t="s">
        <v>227</v>
      </c>
      <c r="B42" s="395">
        <v>3.813976850896764</v>
      </c>
      <c r="C42" s="395">
        <v>106.66520238468775</v>
      </c>
      <c r="D42" s="395">
        <v>72.832214765100858</v>
      </c>
      <c r="E42" s="395">
        <v>-33.803315681179377</v>
      </c>
      <c r="F42" s="395">
        <v>145.92432247494838</v>
      </c>
      <c r="G42" s="395">
        <v>31.560446942255993</v>
      </c>
    </row>
    <row r="43" spans="1:9" s="25" customFormat="1">
      <c r="A43" s="24" t="s">
        <v>35</v>
      </c>
      <c r="B43" s="14">
        <v>82.093000000000004</v>
      </c>
      <c r="C43" s="14">
        <v>276.15100000000001</v>
      </c>
      <c r="D43" s="14">
        <v>228.70699999999999</v>
      </c>
      <c r="E43" s="14">
        <v>78.156000000000006</v>
      </c>
      <c r="F43" s="14">
        <v>387.9</v>
      </c>
      <c r="G43" s="14">
        <v>192.6</v>
      </c>
    </row>
    <row r="44" spans="1:9" s="25" customFormat="1">
      <c r="A44" s="91" t="s">
        <v>656</v>
      </c>
      <c r="B44" s="14"/>
      <c r="C44" s="93">
        <v>-40.29</v>
      </c>
      <c r="D44" s="93">
        <v>-43.368000000000002</v>
      </c>
      <c r="E44" s="93">
        <v>-48.369</v>
      </c>
      <c r="F44" s="93">
        <v>-50.1</v>
      </c>
      <c r="G44" s="93">
        <v>-55.8</v>
      </c>
    </row>
    <row r="45" spans="1:9" s="6" customFormat="1">
      <c r="A45" s="24" t="s">
        <v>194</v>
      </c>
      <c r="B45" s="122">
        <v>82.093000000000004</v>
      </c>
      <c r="C45" s="122">
        <v>232.232</v>
      </c>
      <c r="D45" s="122">
        <v>184.76300000000001</v>
      </c>
      <c r="E45" s="122">
        <v>20.994</v>
      </c>
      <c r="F45" s="122">
        <v>330.6</v>
      </c>
      <c r="G45" s="122">
        <v>130.39999999999998</v>
      </c>
      <c r="H45" s="430"/>
      <c r="I45" s="430"/>
    </row>
    <row r="46" spans="1:9" s="6" customFormat="1">
      <c r="A46" s="95" t="s">
        <v>195</v>
      </c>
      <c r="B46" s="394">
        <v>2.5306595336416861E-2</v>
      </c>
      <c r="C46" s="394">
        <v>7.4240593331415236E-2</v>
      </c>
      <c r="D46" s="394">
        <v>5.9894994200562629E-2</v>
      </c>
      <c r="E46" s="394">
        <v>6.3954290685868179E-3</v>
      </c>
      <c r="F46" s="394">
        <v>0.10760461261200269</v>
      </c>
      <c r="G46" s="394">
        <v>4.3663852625121707E-2</v>
      </c>
    </row>
    <row r="47" spans="1:9" s="6" customFormat="1">
      <c r="A47" s="95" t="s">
        <v>229</v>
      </c>
      <c r="B47" s="395">
        <v>52.595464743938834</v>
      </c>
      <c r="C47" s="395">
        <v>145.73705679322245</v>
      </c>
      <c r="D47" s="395">
        <v>124.00201342281881</v>
      </c>
      <c r="E47" s="395">
        <v>12.378845076849133</v>
      </c>
      <c r="F47" s="395">
        <v>217.51860356477857</v>
      </c>
      <c r="G47" s="395">
        <v>94.391795441976541</v>
      </c>
    </row>
    <row r="48" spans="1:9">
      <c r="A48" s="110" t="s">
        <v>230</v>
      </c>
      <c r="B48" s="368" t="s">
        <v>625</v>
      </c>
      <c r="C48" s="368" t="s">
        <v>629</v>
      </c>
      <c r="D48" s="368" t="s">
        <v>641</v>
      </c>
      <c r="E48" s="368" t="s">
        <v>702</v>
      </c>
      <c r="F48" s="368" t="s">
        <v>716</v>
      </c>
      <c r="G48" s="368" t="s">
        <v>722</v>
      </c>
    </row>
    <row r="49" spans="1:8" ht="15" customHeight="1">
      <c r="A49" s="110" t="s">
        <v>10</v>
      </c>
      <c r="B49" s="367" t="s">
        <v>14</v>
      </c>
      <c r="C49" s="367" t="s">
        <v>11</v>
      </c>
      <c r="D49" s="367" t="s">
        <v>12</v>
      </c>
      <c r="E49" s="367" t="s">
        <v>13</v>
      </c>
      <c r="F49" s="367" t="s">
        <v>14</v>
      </c>
      <c r="G49" s="367" t="s">
        <v>11</v>
      </c>
    </row>
    <row r="50" spans="1:8" s="130" customFormat="1">
      <c r="A50" s="24" t="s">
        <v>56</v>
      </c>
      <c r="B50" s="334">
        <v>136.72499999999999</v>
      </c>
      <c r="C50" s="334">
        <v>115.148</v>
      </c>
      <c r="D50" s="334">
        <v>42.805</v>
      </c>
      <c r="E50" s="334">
        <v>109.7</v>
      </c>
      <c r="F50" s="334">
        <v>62.506</v>
      </c>
      <c r="G50" s="334">
        <v>94.3</v>
      </c>
      <c r="H50" s="420"/>
    </row>
    <row r="51" spans="1:8">
      <c r="A51" s="110" t="s">
        <v>37</v>
      </c>
      <c r="B51" s="117" t="s">
        <v>625</v>
      </c>
      <c r="C51" s="117" t="s">
        <v>629</v>
      </c>
      <c r="D51" s="117" t="s">
        <v>641</v>
      </c>
      <c r="E51" s="117" t="s">
        <v>702</v>
      </c>
      <c r="F51" s="117" t="s">
        <v>716</v>
      </c>
      <c r="G51" s="117" t="s">
        <v>722</v>
      </c>
    </row>
    <row r="52" spans="1:8" ht="15" customHeight="1">
      <c r="A52" s="110" t="s">
        <v>10</v>
      </c>
      <c r="B52" s="131" t="s">
        <v>14</v>
      </c>
      <c r="C52" s="131" t="s">
        <v>11</v>
      </c>
      <c r="D52" s="131" t="s">
        <v>12</v>
      </c>
      <c r="E52" s="131" t="s">
        <v>13</v>
      </c>
      <c r="F52" s="131" t="s">
        <v>14</v>
      </c>
      <c r="G52" s="131" t="s">
        <v>11</v>
      </c>
    </row>
    <row r="53" spans="1:8" s="34" customFormat="1">
      <c r="A53" s="132" t="s">
        <v>130</v>
      </c>
      <c r="B53" s="334">
        <v>6527.1280413200011</v>
      </c>
      <c r="C53" s="334">
        <v>6755</v>
      </c>
      <c r="D53" s="334">
        <v>6714.581000000001</v>
      </c>
      <c r="E53" s="334">
        <v>6965.6410000000014</v>
      </c>
      <c r="F53" s="334">
        <v>6549.0050000000001</v>
      </c>
      <c r="G53" s="334">
        <v>8954.7199999999993</v>
      </c>
    </row>
    <row r="54" spans="1:8" s="34" customFormat="1">
      <c r="A54" s="134" t="s">
        <v>39</v>
      </c>
      <c r="B54" s="79">
        <v>490.959</v>
      </c>
      <c r="C54" s="79">
        <v>502</v>
      </c>
      <c r="D54" s="79">
        <v>294.79599999999999</v>
      </c>
      <c r="E54" s="79">
        <v>356.61900000000003</v>
      </c>
      <c r="F54" s="79">
        <v>266.30900000000003</v>
      </c>
      <c r="G54" s="79">
        <v>676.53</v>
      </c>
      <c r="H54" s="390"/>
    </row>
    <row r="55" spans="1:8" s="34" customFormat="1">
      <c r="A55" s="134" t="s">
        <v>42</v>
      </c>
      <c r="B55" s="79">
        <v>372.20222933000002</v>
      </c>
      <c r="C55" s="79">
        <v>338</v>
      </c>
      <c r="D55" s="79">
        <v>439.803</v>
      </c>
      <c r="E55" s="79">
        <v>465.68099999999998</v>
      </c>
      <c r="F55" s="79">
        <v>442.20400000000001</v>
      </c>
      <c r="G55" s="79">
        <v>340.36599999999999</v>
      </c>
      <c r="H55" s="390"/>
    </row>
    <row r="56" spans="1:8" s="34" customFormat="1">
      <c r="A56" s="134" t="s">
        <v>44</v>
      </c>
      <c r="B56" s="79">
        <v>1284.0869823699998</v>
      </c>
      <c r="C56" s="79">
        <v>1110</v>
      </c>
      <c r="D56" s="79">
        <v>1337.5129999999999</v>
      </c>
      <c r="E56" s="79">
        <v>1134.5029999999999</v>
      </c>
      <c r="F56" s="79">
        <v>1099.6320000000001</v>
      </c>
      <c r="G56" s="79">
        <v>1768.74</v>
      </c>
      <c r="H56" s="390"/>
    </row>
    <row r="57" spans="1:8" s="34" customFormat="1">
      <c r="A57" s="134" t="s">
        <v>510</v>
      </c>
      <c r="B57" s="79">
        <v>0</v>
      </c>
      <c r="C57" s="79">
        <v>8</v>
      </c>
      <c r="D57" s="79">
        <v>8.8659999999999997</v>
      </c>
      <c r="E57" s="79">
        <v>8.2360000000000007</v>
      </c>
      <c r="F57" s="79">
        <v>10.211</v>
      </c>
      <c r="G57" s="79">
        <v>14.292999999999999</v>
      </c>
      <c r="H57" s="390"/>
    </row>
    <row r="58" spans="1:8" s="34" customFormat="1">
      <c r="A58" s="134" t="s">
        <v>132</v>
      </c>
      <c r="B58" s="79">
        <v>1122.6334317600001</v>
      </c>
      <c r="C58" s="79">
        <v>1037</v>
      </c>
      <c r="D58" s="79">
        <v>1014.845</v>
      </c>
      <c r="E58" s="79">
        <v>970.23299999999995</v>
      </c>
      <c r="F58" s="79">
        <v>877.577</v>
      </c>
      <c r="G58" s="79">
        <v>1308.491</v>
      </c>
      <c r="H58" s="390"/>
    </row>
    <row r="59" spans="1:8" s="34" customFormat="1">
      <c r="A59" s="134" t="s">
        <v>56</v>
      </c>
      <c r="B59" s="79">
        <v>0.26538504999999996</v>
      </c>
      <c r="C59" s="79">
        <v>0.26538505000000001</v>
      </c>
      <c r="D59" s="79">
        <v>0.26200000000000001</v>
      </c>
      <c r="E59" s="79">
        <v>0.28499999999999998</v>
      </c>
      <c r="F59" s="79">
        <v>0.27600000000000002</v>
      </c>
      <c r="G59" s="79">
        <v>0.35599999999999998</v>
      </c>
      <c r="H59" s="390"/>
    </row>
    <row r="60" spans="1:8" s="34" customFormat="1">
      <c r="A60" s="134" t="s">
        <v>59</v>
      </c>
      <c r="B60" s="79">
        <v>3182.2720379699999</v>
      </c>
      <c r="C60" s="79">
        <v>3252</v>
      </c>
      <c r="D60" s="79">
        <v>3151.982</v>
      </c>
      <c r="E60" s="79">
        <v>3457.7289999999998</v>
      </c>
      <c r="F60" s="79">
        <v>3304.04</v>
      </c>
      <c r="G60" s="79">
        <v>4121.6409999999996</v>
      </c>
      <c r="H60" s="390"/>
    </row>
    <row r="61" spans="1:8" s="34" customFormat="1">
      <c r="A61" s="134" t="s">
        <v>60</v>
      </c>
      <c r="B61" s="79">
        <v>8.5905284699999989</v>
      </c>
      <c r="C61" s="79">
        <v>9</v>
      </c>
      <c r="D61" s="79">
        <v>8.9749999999999996</v>
      </c>
      <c r="E61" s="79">
        <v>9.1709999999999994</v>
      </c>
      <c r="F61" s="79">
        <v>9.6370000000000005</v>
      </c>
      <c r="G61" s="79">
        <v>10.808999999999999</v>
      </c>
      <c r="H61" s="390"/>
    </row>
    <row r="62" spans="1:8" s="34" customFormat="1">
      <c r="A62" s="134" t="s">
        <v>134</v>
      </c>
      <c r="B62" s="79">
        <v>66.118446370000356</v>
      </c>
      <c r="C62" s="79">
        <v>498.73461494999998</v>
      </c>
      <c r="D62" s="79">
        <v>457.53899999999976</v>
      </c>
      <c r="E62" s="79">
        <v>563.18400000000065</v>
      </c>
      <c r="F62" s="79">
        <v>539.11900000000003</v>
      </c>
      <c r="G62" s="79">
        <v>713.4940000000006</v>
      </c>
    </row>
    <row r="63" spans="1:8" s="34" customFormat="1">
      <c r="A63" s="21" t="s">
        <v>233</v>
      </c>
      <c r="B63" s="334">
        <v>6527.1280413200011</v>
      </c>
      <c r="C63" s="334">
        <v>6755</v>
      </c>
      <c r="D63" s="334">
        <v>6714.581000000001</v>
      </c>
      <c r="E63" s="334">
        <v>6965.6410000000014</v>
      </c>
      <c r="F63" s="334">
        <v>6549.0049999999992</v>
      </c>
      <c r="G63" s="334">
        <v>8954.7199999999993</v>
      </c>
    </row>
    <row r="64" spans="1:8" s="34" customFormat="1">
      <c r="A64" s="21"/>
      <c r="B64" s="334"/>
      <c r="C64" s="334"/>
      <c r="D64" s="334"/>
      <c r="E64" s="334"/>
      <c r="F64" s="334"/>
      <c r="G64" s="334"/>
    </row>
    <row r="65" spans="1:8" s="34" customFormat="1">
      <c r="A65" s="132" t="s">
        <v>135</v>
      </c>
      <c r="B65" s="33">
        <v>-3471.1026949299999</v>
      </c>
      <c r="C65" s="33">
        <v>-3553</v>
      </c>
      <c r="D65" s="33">
        <v>-3527.5910000000003</v>
      </c>
      <c r="E65" s="33">
        <v>-4403.9679999999998</v>
      </c>
      <c r="F65" s="33">
        <v>-3936.1529999999998</v>
      </c>
      <c r="G65" s="33">
        <v>-5589.9589999999998</v>
      </c>
    </row>
    <row r="66" spans="1:8" s="34" customFormat="1">
      <c r="A66" s="134" t="s">
        <v>136</v>
      </c>
      <c r="B66" s="79">
        <v>-971.26769434000005</v>
      </c>
      <c r="C66" s="79">
        <v>-393</v>
      </c>
      <c r="D66" s="79">
        <v>-288.30500000000001</v>
      </c>
      <c r="E66" s="79">
        <v>-1049.3029999999999</v>
      </c>
      <c r="F66" s="79">
        <v>-912.80700000000002</v>
      </c>
      <c r="G66" s="79">
        <v>-1311.384</v>
      </c>
      <c r="H66" s="390"/>
    </row>
    <row r="67" spans="1:8" s="34" customFormat="1">
      <c r="A67" s="134" t="s">
        <v>64</v>
      </c>
      <c r="B67" s="79">
        <v>-1003.91691413</v>
      </c>
      <c r="C67" s="79">
        <v>-1273</v>
      </c>
      <c r="D67" s="79">
        <v>-1490.6179999999999</v>
      </c>
      <c r="E67" s="79">
        <v>-1246.0119999999999</v>
      </c>
      <c r="F67" s="79">
        <v>-943.78899999999999</v>
      </c>
      <c r="G67" s="79">
        <v>-1359.106</v>
      </c>
      <c r="H67" s="390"/>
    </row>
    <row r="68" spans="1:8" s="34" customFormat="1" ht="15.75" customHeight="1">
      <c r="A68" s="134" t="s">
        <v>65</v>
      </c>
      <c r="B68" s="79">
        <v>-36.828520950000005</v>
      </c>
      <c r="C68" s="79">
        <v>-40</v>
      </c>
      <c r="D68" s="79">
        <v>-46.865000000000002</v>
      </c>
      <c r="E68" s="79">
        <v>-41.863</v>
      </c>
      <c r="F68" s="79">
        <v>-48.752000000000002</v>
      </c>
      <c r="G68" s="79">
        <v>-68.067999999999998</v>
      </c>
      <c r="H68" s="390"/>
    </row>
    <row r="69" spans="1:8" s="34" customFormat="1">
      <c r="A69" s="134" t="s">
        <v>137</v>
      </c>
      <c r="B69" s="79">
        <v>-624.63334056999997</v>
      </c>
      <c r="C69" s="79">
        <v>-886</v>
      </c>
      <c r="D69" s="79">
        <v>-786.31800000000021</v>
      </c>
      <c r="E69" s="79">
        <v>-992.23699999999997</v>
      </c>
      <c r="F69" s="79">
        <v>-1040.1469999999999</v>
      </c>
      <c r="G69" s="79">
        <v>-1609.124</v>
      </c>
      <c r="H69" s="390"/>
    </row>
    <row r="70" spans="1:8" s="34" customFormat="1">
      <c r="A70" s="134" t="s">
        <v>138</v>
      </c>
      <c r="B70" s="79">
        <v>-834.45622494000008</v>
      </c>
      <c r="C70" s="79">
        <v>-961</v>
      </c>
      <c r="D70" s="79">
        <v>-915.48500000000001</v>
      </c>
      <c r="E70" s="79">
        <v>-1074.5530000000001</v>
      </c>
      <c r="F70" s="79">
        <v>-990.65800000000002</v>
      </c>
      <c r="G70" s="79">
        <v>-1242.277</v>
      </c>
    </row>
    <row r="71" spans="1:8" s="34" customFormat="1">
      <c r="A71" s="132" t="s">
        <v>738</v>
      </c>
      <c r="B71" s="33">
        <v>-3056.0253463899999</v>
      </c>
      <c r="C71" s="33">
        <v>-3202</v>
      </c>
      <c r="D71" s="33">
        <v>-3186.989</v>
      </c>
      <c r="E71" s="33">
        <v>-2561.6750000000002</v>
      </c>
      <c r="F71" s="33">
        <v>-2612.8519999999999</v>
      </c>
      <c r="G71" s="33">
        <v>-3364.761</v>
      </c>
    </row>
    <row r="72" spans="1:8" s="34" customFormat="1">
      <c r="A72" s="21" t="s">
        <v>234</v>
      </c>
      <c r="B72" s="33">
        <v>-6527.1280413200002</v>
      </c>
      <c r="C72" s="33">
        <v>-6755</v>
      </c>
      <c r="D72" s="33">
        <v>-6714.58</v>
      </c>
      <c r="E72" s="33">
        <v>-6965.643</v>
      </c>
      <c r="F72" s="33">
        <v>-6549.0049999999992</v>
      </c>
      <c r="G72" s="33">
        <v>-8954.7199999999993</v>
      </c>
    </row>
    <row r="73" spans="1:8">
      <c r="A73" s="73"/>
      <c r="B73" s="150"/>
      <c r="C73" s="150"/>
      <c r="D73" s="150"/>
      <c r="E73" s="150"/>
      <c r="F73" s="150"/>
      <c r="G73" s="150"/>
    </row>
    <row r="74" spans="1:8">
      <c r="E74" s="150"/>
      <c r="F74" s="150"/>
      <c r="G74" s="150"/>
    </row>
    <row r="75" spans="1:8" s="6" customFormat="1">
      <c r="A75" s="108"/>
      <c r="B75"/>
      <c r="C75"/>
      <c r="D75"/>
      <c r="E75"/>
      <c r="F75"/>
      <c r="G75"/>
    </row>
    <row r="76" spans="1:8">
      <c r="A76" s="108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4:CN171"/>
  <sheetViews>
    <sheetView showGridLines="0" zoomScale="90" zoomScaleNormal="90" workbookViewId="0">
      <pane xSplit="1" ySplit="6" topLeftCell="B52" activePane="bottomRight" state="frozen"/>
      <selection sqref="A1:XFD1048576"/>
      <selection pane="topRight" sqref="A1:XFD1048576"/>
      <selection pane="bottomLeft" sqref="A1:XFD1048576"/>
      <selection pane="bottomRight" activeCell="H63" sqref="H63"/>
    </sheetView>
  </sheetViews>
  <sheetFormatPr defaultColWidth="9.140625" defaultRowHeight="15"/>
  <cols>
    <col min="1" max="1" width="54.28515625" style="5" customWidth="1"/>
    <col min="2" max="2" width="9.5703125" style="5" bestFit="1" customWidth="1"/>
    <col min="3" max="4" width="9.28515625" style="5" bestFit="1" customWidth="1"/>
    <col min="5" max="5" width="9.7109375" style="5" bestFit="1" customWidth="1"/>
    <col min="6" max="6" width="9.5703125" style="5" bestFit="1" customWidth="1"/>
    <col min="7" max="8" width="9.28515625" style="5" bestFit="1" customWidth="1"/>
    <col min="9" max="9" width="9.7109375" style="71" bestFit="1" customWidth="1"/>
    <col min="10" max="10" width="9.5703125" style="71" bestFit="1" customWidth="1"/>
    <col min="11" max="12" width="9.28515625" style="5" bestFit="1" customWidth="1"/>
    <col min="13" max="13" width="9.7109375" style="5" bestFit="1" customWidth="1"/>
    <col min="14" max="14" width="9.5703125" style="5" bestFit="1" customWidth="1"/>
    <col min="15" max="16" width="9.28515625" style="5" bestFit="1" customWidth="1"/>
    <col min="17" max="17" width="9.7109375" style="5" bestFit="1" customWidth="1"/>
    <col min="18" max="18" width="9.5703125" style="5" bestFit="1" customWidth="1"/>
    <col min="19" max="20" width="9.28515625" style="5" bestFit="1" customWidth="1"/>
    <col min="21" max="21" width="9.7109375" bestFit="1" customWidth="1"/>
    <col min="22" max="22" width="9.5703125" bestFit="1" customWidth="1"/>
    <col min="23" max="24" width="9.28515625" style="5" bestFit="1" customWidth="1"/>
    <col min="25" max="25" width="9.7109375" style="5" bestFit="1" customWidth="1"/>
    <col min="26" max="26" width="9.5703125" style="5" bestFit="1" customWidth="1"/>
    <col min="27" max="27" width="9.28515625" style="5" bestFit="1" customWidth="1"/>
    <col min="28" max="28" width="9.28515625" style="5" customWidth="1"/>
    <col min="29" max="29" width="9.7109375" style="5" bestFit="1" customWidth="1"/>
    <col min="30" max="30" width="9.5703125" style="5" bestFit="1" customWidth="1"/>
    <col min="31" max="33" width="9.28515625" style="5" bestFit="1" customWidth="1"/>
    <col min="34" max="34" width="9.5703125" style="5" bestFit="1" customWidth="1"/>
    <col min="35" max="35" width="16.42578125" style="5" bestFit="1" customWidth="1"/>
    <col min="36" max="16384" width="9.140625" style="5"/>
  </cols>
  <sheetData>
    <row r="4" spans="1:35">
      <c r="A4" s="61"/>
      <c r="B4" s="61"/>
      <c r="C4" s="61"/>
      <c r="D4" s="61"/>
      <c r="E4" s="61"/>
      <c r="F4" s="61"/>
      <c r="G4" s="61"/>
      <c r="H4" s="61"/>
      <c r="I4" s="380"/>
      <c r="J4" s="380"/>
      <c r="K4" s="61"/>
      <c r="L4" s="61"/>
      <c r="M4" s="61"/>
      <c r="O4" s="72"/>
      <c r="P4" s="72"/>
      <c r="Q4" s="72"/>
      <c r="R4" s="72"/>
      <c r="S4" s="72"/>
      <c r="T4" s="72"/>
    </row>
    <row r="5" spans="1:35">
      <c r="A5" s="110" t="s">
        <v>209</v>
      </c>
      <c r="B5" s="368" t="s">
        <v>374</v>
      </c>
      <c r="C5" s="368" t="s">
        <v>375</v>
      </c>
      <c r="D5" s="368" t="s">
        <v>376</v>
      </c>
      <c r="E5" s="368" t="s">
        <v>377</v>
      </c>
      <c r="F5" s="368" t="s">
        <v>378</v>
      </c>
      <c r="G5" s="368" t="s">
        <v>379</v>
      </c>
      <c r="H5" s="368" t="s">
        <v>380</v>
      </c>
      <c r="I5" s="368" t="s">
        <v>381</v>
      </c>
      <c r="J5" s="368" t="s">
        <v>2</v>
      </c>
      <c r="K5" s="368" t="s">
        <v>3</v>
      </c>
      <c r="L5" s="368" t="s">
        <v>4</v>
      </c>
      <c r="M5" s="368" t="s">
        <v>5</v>
      </c>
      <c r="N5" s="368" t="s">
        <v>6</v>
      </c>
      <c r="O5" s="368" t="s">
        <v>7</v>
      </c>
      <c r="P5" s="368" t="s">
        <v>8</v>
      </c>
      <c r="Q5" s="368" t="s">
        <v>9</v>
      </c>
      <c r="R5" s="368" t="s">
        <v>344</v>
      </c>
      <c r="S5" s="368" t="s">
        <v>349</v>
      </c>
      <c r="T5" s="368" t="s">
        <v>356</v>
      </c>
      <c r="U5" s="368" t="s">
        <v>394</v>
      </c>
      <c r="V5" s="368" t="s">
        <v>397</v>
      </c>
      <c r="W5" s="368" t="s">
        <v>409</v>
      </c>
      <c r="X5" s="368" t="s">
        <v>414</v>
      </c>
      <c r="Y5" s="368" t="s">
        <v>420</v>
      </c>
      <c r="Z5" s="368" t="s">
        <v>423</v>
      </c>
      <c r="AA5" s="368" t="s">
        <v>426</v>
      </c>
      <c r="AB5" s="368" t="s">
        <v>509</v>
      </c>
      <c r="AC5" s="368" t="s">
        <v>625</v>
      </c>
      <c r="AD5" s="368" t="s">
        <v>629</v>
      </c>
      <c r="AE5" s="368" t="s">
        <v>641</v>
      </c>
      <c r="AF5" s="368" t="s">
        <v>702</v>
      </c>
      <c r="AG5" s="368" t="s">
        <v>716</v>
      </c>
      <c r="AH5" s="368" t="s">
        <v>722</v>
      </c>
    </row>
    <row r="6" spans="1:35" ht="15" customHeight="1">
      <c r="A6" s="110"/>
      <c r="B6" s="367" t="s">
        <v>11</v>
      </c>
      <c r="C6" s="367" t="s">
        <v>12</v>
      </c>
      <c r="D6" s="367" t="s">
        <v>13</v>
      </c>
      <c r="E6" s="367" t="s">
        <v>14</v>
      </c>
      <c r="F6" s="367" t="s">
        <v>11</v>
      </c>
      <c r="G6" s="367" t="s">
        <v>12</v>
      </c>
      <c r="H6" s="367" t="s">
        <v>13</v>
      </c>
      <c r="I6" s="367" t="s">
        <v>14</v>
      </c>
      <c r="J6" s="367" t="s">
        <v>11</v>
      </c>
      <c r="K6" s="367" t="s">
        <v>12</v>
      </c>
      <c r="L6" s="367" t="s">
        <v>13</v>
      </c>
      <c r="M6" s="367" t="s">
        <v>14</v>
      </c>
      <c r="N6" s="367" t="s">
        <v>11</v>
      </c>
      <c r="O6" s="367" t="s">
        <v>12</v>
      </c>
      <c r="P6" s="367" t="s">
        <v>13</v>
      </c>
      <c r="Q6" s="367" t="s">
        <v>14</v>
      </c>
      <c r="R6" s="367" t="s">
        <v>11</v>
      </c>
      <c r="S6" s="367" t="s">
        <v>12</v>
      </c>
      <c r="T6" s="367" t="s">
        <v>13</v>
      </c>
      <c r="U6" s="367" t="s">
        <v>14</v>
      </c>
      <c r="V6" s="367" t="s">
        <v>11</v>
      </c>
      <c r="W6" s="367" t="s">
        <v>12</v>
      </c>
      <c r="X6" s="367" t="s">
        <v>13</v>
      </c>
      <c r="Y6" s="367" t="s">
        <v>14</v>
      </c>
      <c r="Z6" s="367" t="s">
        <v>11</v>
      </c>
      <c r="AA6" s="367" t="s">
        <v>12</v>
      </c>
      <c r="AB6" s="367" t="s">
        <v>13</v>
      </c>
      <c r="AC6" s="367" t="s">
        <v>14</v>
      </c>
      <c r="AD6" s="367" t="s">
        <v>11</v>
      </c>
      <c r="AE6" s="367" t="s">
        <v>12</v>
      </c>
      <c r="AF6" s="367" t="s">
        <v>13</v>
      </c>
      <c r="AG6" s="367" t="s">
        <v>14</v>
      </c>
      <c r="AH6" s="367" t="s">
        <v>11</v>
      </c>
    </row>
    <row r="7" spans="1:35" s="25" customFormat="1">
      <c r="A7" s="24" t="s">
        <v>680</v>
      </c>
      <c r="B7" s="217">
        <v>0</v>
      </c>
      <c r="C7" s="262">
        <v>11064</v>
      </c>
      <c r="D7" s="262">
        <v>27314</v>
      </c>
      <c r="E7" s="217">
        <v>17843</v>
      </c>
      <c r="F7" s="217">
        <v>0</v>
      </c>
      <c r="G7" s="217">
        <v>18534</v>
      </c>
      <c r="H7" s="292">
        <v>26824</v>
      </c>
      <c r="I7" s="292">
        <v>16081</v>
      </c>
      <c r="J7" s="217">
        <v>0</v>
      </c>
      <c r="K7" s="64">
        <v>20936</v>
      </c>
      <c r="L7" s="64">
        <v>24475</v>
      </c>
      <c r="M7" s="217">
        <v>11667.99</v>
      </c>
      <c r="N7" s="63">
        <v>0</v>
      </c>
      <c r="O7" s="63">
        <v>19239.28</v>
      </c>
      <c r="P7" s="63">
        <v>24250.92</v>
      </c>
      <c r="Q7" s="63">
        <v>16438.559999999998</v>
      </c>
      <c r="R7" s="63">
        <v>2776.65</v>
      </c>
      <c r="S7" s="63">
        <v>22383.72</v>
      </c>
      <c r="T7" s="64">
        <v>25705.239999999998</v>
      </c>
      <c r="U7" s="64">
        <v>11302.130000000001</v>
      </c>
      <c r="V7" s="64">
        <v>0</v>
      </c>
      <c r="W7" s="64">
        <v>19153.739999999998</v>
      </c>
      <c r="X7" s="64">
        <v>28286.880000000001</v>
      </c>
      <c r="Y7" s="217">
        <v>13251.779999999999</v>
      </c>
      <c r="Z7" s="217">
        <v>524.12</v>
      </c>
      <c r="AA7" s="217">
        <v>22259.190000000002</v>
      </c>
      <c r="AB7" s="217">
        <v>24257.17</v>
      </c>
      <c r="AC7" s="217">
        <v>13049.04</v>
      </c>
      <c r="AD7" s="217">
        <v>159</v>
      </c>
      <c r="AE7" s="217">
        <v>20707.46</v>
      </c>
      <c r="AF7" s="217">
        <v>26704.269999999997</v>
      </c>
      <c r="AG7" s="217">
        <v>12213.08</v>
      </c>
      <c r="AH7" s="217">
        <v>0</v>
      </c>
    </row>
    <row r="8" spans="1:35">
      <c r="A8" s="38" t="s">
        <v>681</v>
      </c>
      <c r="B8" s="223">
        <v>0</v>
      </c>
      <c r="C8" s="223">
        <v>6456</v>
      </c>
      <c r="D8" s="223">
        <v>12612</v>
      </c>
      <c r="E8" s="223">
        <v>9231</v>
      </c>
      <c r="F8" s="223">
        <v>0</v>
      </c>
      <c r="G8" s="223">
        <v>11022</v>
      </c>
      <c r="H8" s="293">
        <v>11745</v>
      </c>
      <c r="I8" s="293">
        <v>7688</v>
      </c>
      <c r="J8" s="223">
        <v>0</v>
      </c>
      <c r="K8" s="115">
        <v>11814</v>
      </c>
      <c r="L8" s="115">
        <v>11405</v>
      </c>
      <c r="M8" s="223">
        <v>5960.76</v>
      </c>
      <c r="N8" s="69">
        <v>0</v>
      </c>
      <c r="O8" s="69">
        <v>10020.540000000001</v>
      </c>
      <c r="P8" s="69">
        <v>10578.74</v>
      </c>
      <c r="Q8" s="69">
        <v>8349.49</v>
      </c>
      <c r="R8" s="69">
        <v>1999.33</v>
      </c>
      <c r="S8" s="69">
        <v>11403.7</v>
      </c>
      <c r="T8" s="115">
        <v>11593.33</v>
      </c>
      <c r="U8" s="115">
        <v>6339.49</v>
      </c>
      <c r="V8" s="115">
        <v>0</v>
      </c>
      <c r="W8" s="115">
        <v>10091.049999999999</v>
      </c>
      <c r="X8" s="115">
        <v>12250.29</v>
      </c>
      <c r="Y8" s="223">
        <v>6800.38</v>
      </c>
      <c r="Z8" s="223">
        <v>495.62</v>
      </c>
      <c r="AA8" s="223">
        <v>11152.44</v>
      </c>
      <c r="AB8" s="112">
        <v>10362.81</v>
      </c>
      <c r="AC8" s="112">
        <v>6839.08</v>
      </c>
      <c r="AD8" s="112">
        <v>0</v>
      </c>
      <c r="AE8" s="112">
        <v>10762.7</v>
      </c>
      <c r="AF8" s="112">
        <v>11771.8</v>
      </c>
      <c r="AG8" s="112">
        <v>5997.91</v>
      </c>
      <c r="AH8" s="112">
        <v>0</v>
      </c>
    </row>
    <row r="9" spans="1:35">
      <c r="A9" s="38" t="s">
        <v>682</v>
      </c>
      <c r="B9" s="223">
        <v>0</v>
      </c>
      <c r="C9" s="223">
        <v>4608</v>
      </c>
      <c r="D9" s="223">
        <v>14702</v>
      </c>
      <c r="E9" s="223">
        <v>8612</v>
      </c>
      <c r="F9" s="223">
        <v>0</v>
      </c>
      <c r="G9" s="223">
        <v>7512</v>
      </c>
      <c r="H9" s="294">
        <v>15079</v>
      </c>
      <c r="I9" s="294">
        <v>8393</v>
      </c>
      <c r="J9" s="223">
        <v>0</v>
      </c>
      <c r="K9" s="115">
        <v>9123</v>
      </c>
      <c r="L9" s="115">
        <v>13070</v>
      </c>
      <c r="M9" s="223">
        <v>5707.23</v>
      </c>
      <c r="N9" s="69">
        <v>0</v>
      </c>
      <c r="O9" s="69">
        <v>9218.74</v>
      </c>
      <c r="P9" s="69">
        <v>13672.18</v>
      </c>
      <c r="Q9" s="69">
        <v>8089.07</v>
      </c>
      <c r="R9" s="69">
        <v>777.32</v>
      </c>
      <c r="S9" s="69">
        <v>10980.02</v>
      </c>
      <c r="T9" s="115">
        <v>14111.91</v>
      </c>
      <c r="U9" s="115">
        <v>4962.6400000000003</v>
      </c>
      <c r="V9" s="115">
        <v>0</v>
      </c>
      <c r="W9" s="115">
        <v>9062.69</v>
      </c>
      <c r="X9" s="115">
        <v>16036.59</v>
      </c>
      <c r="Y9" s="223">
        <v>6451.4</v>
      </c>
      <c r="Z9" s="223">
        <v>28.5</v>
      </c>
      <c r="AA9" s="223">
        <v>11106.75</v>
      </c>
      <c r="AB9" s="112">
        <v>13894.36</v>
      </c>
      <c r="AC9" s="112">
        <v>6209.96</v>
      </c>
      <c r="AD9" s="112">
        <v>159</v>
      </c>
      <c r="AE9" s="112">
        <v>9944.76</v>
      </c>
      <c r="AF9" s="112">
        <v>14932.47</v>
      </c>
      <c r="AG9" s="112">
        <v>6215.17</v>
      </c>
      <c r="AH9" s="112">
        <v>0</v>
      </c>
    </row>
    <row r="10" spans="1:35" s="25" customFormat="1">
      <c r="A10" s="24" t="s">
        <v>235</v>
      </c>
      <c r="B10" s="217">
        <v>0</v>
      </c>
      <c r="C10" s="217">
        <v>119.8</v>
      </c>
      <c r="D10" s="217">
        <v>147</v>
      </c>
      <c r="E10" s="217">
        <v>136.30000000000001</v>
      </c>
      <c r="F10" s="217">
        <v>0</v>
      </c>
      <c r="G10" s="217">
        <v>121.3</v>
      </c>
      <c r="H10" s="295">
        <v>135.4</v>
      </c>
      <c r="I10" s="295">
        <v>134.30000000000001</v>
      </c>
      <c r="J10" s="217">
        <v>0</v>
      </c>
      <c r="K10" s="64">
        <v>124.3</v>
      </c>
      <c r="L10" s="64">
        <v>139.9</v>
      </c>
      <c r="M10" s="296">
        <v>137.69999999999999</v>
      </c>
      <c r="N10" s="136">
        <v>0</v>
      </c>
      <c r="O10" s="136">
        <v>122.6</v>
      </c>
      <c r="P10" s="136">
        <v>136.34126607984473</v>
      </c>
      <c r="Q10" s="136">
        <v>123.52481525491652</v>
      </c>
      <c r="R10" s="136">
        <v>109.86</v>
      </c>
      <c r="S10" s="136">
        <v>121.2</v>
      </c>
      <c r="T10" s="137">
        <v>135.45590315000001</v>
      </c>
      <c r="U10" s="137">
        <v>132.01373430999999</v>
      </c>
      <c r="V10" s="137">
        <v>115.56729920999999</v>
      </c>
      <c r="W10" s="137">
        <v>123.60279540000001</v>
      </c>
      <c r="X10" s="137">
        <v>139.27703959000002</v>
      </c>
      <c r="Y10" s="217">
        <v>133.90762882999999</v>
      </c>
      <c r="Z10" s="217">
        <v>110.79046095999999</v>
      </c>
      <c r="AA10" s="217">
        <v>127.65019248</v>
      </c>
      <c r="AB10" s="111">
        <v>143.62940854000001</v>
      </c>
      <c r="AC10" s="111">
        <v>124.52210650000001</v>
      </c>
      <c r="AD10" s="111">
        <v>119.26016292000001</v>
      </c>
      <c r="AE10" s="111">
        <v>123.17596664449272</v>
      </c>
      <c r="AF10" s="111">
        <v>140.30374095303398</v>
      </c>
      <c r="AG10" s="111">
        <v>143.79538517972648</v>
      </c>
      <c r="AH10" s="111" t="s">
        <v>742</v>
      </c>
    </row>
    <row r="11" spans="1:35" s="138" customFormat="1">
      <c r="A11" s="127" t="s">
        <v>236</v>
      </c>
      <c r="B11" s="296">
        <v>0</v>
      </c>
      <c r="C11" s="296">
        <v>78.400000000000006</v>
      </c>
      <c r="D11" s="296">
        <v>81.7</v>
      </c>
      <c r="E11" s="296">
        <v>81.092436974789919</v>
      </c>
      <c r="F11" s="296">
        <v>0</v>
      </c>
      <c r="G11" s="296">
        <v>86.5</v>
      </c>
      <c r="H11" s="297">
        <v>86.8</v>
      </c>
      <c r="I11" s="297">
        <v>77.2</v>
      </c>
      <c r="J11" s="296">
        <v>0</v>
      </c>
      <c r="K11" s="137">
        <v>79.5</v>
      </c>
      <c r="L11" s="137">
        <v>73.8</v>
      </c>
      <c r="M11" s="296">
        <v>67.400000000000006</v>
      </c>
      <c r="N11" s="136">
        <v>0</v>
      </c>
      <c r="O11" s="136">
        <v>89.9</v>
      </c>
      <c r="P11" s="136">
        <v>90.329236585960288</v>
      </c>
      <c r="Q11" s="136">
        <v>86.293866896096262</v>
      </c>
      <c r="R11" s="136">
        <v>93.92659467148907</v>
      </c>
      <c r="S11" s="136">
        <v>91.9</v>
      </c>
      <c r="T11" s="137">
        <v>78.40581087000001</v>
      </c>
      <c r="U11" s="137">
        <v>66.241357820000005</v>
      </c>
      <c r="V11" s="137">
        <v>71.222857689999998</v>
      </c>
      <c r="W11" s="137">
        <v>80.654511049999996</v>
      </c>
      <c r="X11" s="137">
        <v>73.817581290000007</v>
      </c>
      <c r="Y11" s="217">
        <v>62.800296240000002</v>
      </c>
      <c r="Z11" s="217">
        <v>67.110914500000007</v>
      </c>
      <c r="AA11" s="217">
        <v>75.114716700000002</v>
      </c>
      <c r="AB11" s="111">
        <v>66.495278960000007</v>
      </c>
      <c r="AC11" s="111">
        <v>61.660261580000004</v>
      </c>
      <c r="AD11" s="111">
        <v>62.893883939999995</v>
      </c>
      <c r="AE11" s="111">
        <v>75.468586543154132</v>
      </c>
      <c r="AF11" s="111">
        <v>70.739513763138291</v>
      </c>
      <c r="AG11" s="111">
        <v>62.34</v>
      </c>
      <c r="AH11" s="443">
        <v>0</v>
      </c>
    </row>
    <row r="12" spans="1:35">
      <c r="A12" s="127" t="s">
        <v>237</v>
      </c>
      <c r="B12" s="296">
        <v>0</v>
      </c>
      <c r="C12" s="296">
        <v>9.3923199999999998</v>
      </c>
      <c r="D12" s="296">
        <v>12.0099</v>
      </c>
      <c r="E12" s="296">
        <v>11.052899159663866</v>
      </c>
      <c r="F12" s="296">
        <v>0</v>
      </c>
      <c r="G12" s="296">
        <v>10.492449999999998</v>
      </c>
      <c r="H12" s="297">
        <v>11.75272</v>
      </c>
      <c r="I12" s="297">
        <v>10.36796</v>
      </c>
      <c r="J12" s="296">
        <v>0</v>
      </c>
      <c r="K12" s="137">
        <v>9.88185</v>
      </c>
      <c r="L12" s="137">
        <v>10.324620000000001</v>
      </c>
      <c r="M12" s="296">
        <v>9.2809799999999996</v>
      </c>
      <c r="N12" s="136">
        <v>0</v>
      </c>
      <c r="O12" s="136">
        <v>11.021739999999999</v>
      </c>
      <c r="P12" s="136">
        <v>12.315602480155658</v>
      </c>
      <c r="Q12" s="136">
        <v>10.659433965972646</v>
      </c>
      <c r="R12" s="136">
        <v>10.318775690609788</v>
      </c>
      <c r="S12" s="136">
        <v>11.13828</v>
      </c>
      <c r="T12" s="137">
        <v>10.620529923603939</v>
      </c>
      <c r="U12" s="137">
        <v>8.7447690115831218</v>
      </c>
      <c r="V12" s="137">
        <v>8.2310333052514775</v>
      </c>
      <c r="W12" s="137">
        <v>9.9691230274001903</v>
      </c>
      <c r="X12" s="137">
        <v>10.281094191765375</v>
      </c>
      <c r="Y12" s="217">
        <v>8.4094387593199649</v>
      </c>
      <c r="Z12" s="217">
        <v>7.4352491529021485</v>
      </c>
      <c r="AA12" s="64">
        <v>9.5884080448356706</v>
      </c>
      <c r="AB12" s="64">
        <v>9.5506775877271082</v>
      </c>
      <c r="AC12" s="64">
        <v>7.6780656592826189</v>
      </c>
      <c r="AD12" s="64">
        <v>7.5007348453559715</v>
      </c>
      <c r="AE12" s="111">
        <v>9.2959160987465665</v>
      </c>
      <c r="AF12" s="111">
        <v>9.9250184141669369</v>
      </c>
      <c r="AG12" s="111">
        <v>8.9642043121041493</v>
      </c>
      <c r="AH12" s="111">
        <v>0</v>
      </c>
    </row>
    <row r="13" spans="1:35" s="25" customFormat="1">
      <c r="A13" s="24" t="s">
        <v>238</v>
      </c>
      <c r="B13" s="217">
        <v>0</v>
      </c>
      <c r="C13" s="139">
        <v>0.9</v>
      </c>
      <c r="D13" s="139">
        <v>0.91300000000000003</v>
      </c>
      <c r="E13" s="139">
        <v>0.92500000000000004</v>
      </c>
      <c r="F13" s="217">
        <v>0</v>
      </c>
      <c r="G13" s="139">
        <v>0.94299999999999995</v>
      </c>
      <c r="H13" s="139">
        <v>0.94</v>
      </c>
      <c r="I13" s="139">
        <v>0.95499999999999996</v>
      </c>
      <c r="J13" s="217">
        <v>0</v>
      </c>
      <c r="K13" s="139">
        <v>0.97199999999999998</v>
      </c>
      <c r="L13" s="139">
        <v>0.96199999999999997</v>
      </c>
      <c r="M13" s="140">
        <v>0.97799999999999998</v>
      </c>
      <c r="N13" s="63">
        <v>0</v>
      </c>
      <c r="O13" s="140">
        <v>0.97</v>
      </c>
      <c r="P13" s="140">
        <v>0.98</v>
      </c>
      <c r="Q13" s="140">
        <v>0.97920116165692928</v>
      </c>
      <c r="R13" s="139">
        <v>0.98</v>
      </c>
      <c r="S13" s="139">
        <v>0.99</v>
      </c>
      <c r="T13" s="139">
        <v>0.97739044999999991</v>
      </c>
      <c r="U13" s="139">
        <v>0.98139613000000003</v>
      </c>
      <c r="V13" s="139">
        <v>0.97808267000000004</v>
      </c>
      <c r="W13" s="139">
        <v>0.98266388000000005</v>
      </c>
      <c r="X13" s="139">
        <v>0.98129823999999999</v>
      </c>
      <c r="Y13" s="139">
        <v>0.98482062999999997</v>
      </c>
      <c r="Z13" s="139">
        <v>1</v>
      </c>
      <c r="AA13" s="139">
        <v>0.98353937999999996</v>
      </c>
      <c r="AB13" s="139">
        <v>0.98640142000000008</v>
      </c>
      <c r="AC13" s="139">
        <v>0.99210216000000007</v>
      </c>
      <c r="AD13" s="139">
        <v>1</v>
      </c>
      <c r="AE13" s="139">
        <v>0.99</v>
      </c>
      <c r="AF13" s="139">
        <v>0.99</v>
      </c>
      <c r="AG13" s="139">
        <v>1</v>
      </c>
      <c r="AH13" s="139">
        <v>0</v>
      </c>
      <c r="AI13" s="418"/>
    </row>
    <row r="14" spans="1:35">
      <c r="A14" s="24"/>
      <c r="B14" s="217"/>
      <c r="C14" s="223"/>
      <c r="D14" s="223"/>
      <c r="E14" s="223"/>
      <c r="F14" s="217"/>
      <c r="G14" s="223"/>
      <c r="H14" s="294"/>
      <c r="I14" s="294"/>
      <c r="J14" s="217"/>
      <c r="K14" s="223"/>
      <c r="L14" s="223"/>
      <c r="M14" s="223"/>
      <c r="N14" s="69"/>
      <c r="O14" s="69"/>
      <c r="P14" s="69"/>
      <c r="R14" s="69"/>
      <c r="U14" s="5"/>
      <c r="V14" s="5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418"/>
    </row>
    <row r="15" spans="1:35">
      <c r="A15" s="141" t="s">
        <v>239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69"/>
      <c r="O15" s="69"/>
      <c r="P15" s="69"/>
      <c r="R15" s="69"/>
      <c r="U15" s="5"/>
      <c r="V15" s="5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418"/>
    </row>
    <row r="16" spans="1:35" s="25" customFormat="1">
      <c r="A16" s="24" t="s">
        <v>240</v>
      </c>
      <c r="B16" s="217">
        <v>0</v>
      </c>
      <c r="C16" s="262">
        <v>643</v>
      </c>
      <c r="D16" s="262">
        <v>2152</v>
      </c>
      <c r="E16" s="217">
        <v>1361</v>
      </c>
      <c r="F16" s="217">
        <v>0</v>
      </c>
      <c r="G16" s="217">
        <v>1190</v>
      </c>
      <c r="H16" s="292">
        <v>2128</v>
      </c>
      <c r="I16" s="292">
        <v>1175</v>
      </c>
      <c r="J16" s="217">
        <v>0</v>
      </c>
      <c r="K16" s="217">
        <v>1353</v>
      </c>
      <c r="L16" s="217">
        <v>1881.18</v>
      </c>
      <c r="M16" s="217">
        <v>847.04</v>
      </c>
      <c r="N16" s="63">
        <v>0</v>
      </c>
      <c r="O16" s="63">
        <v>1240.7</v>
      </c>
      <c r="P16" s="63">
        <v>1807.25</v>
      </c>
      <c r="Q16" s="63">
        <v>1016.09</v>
      </c>
      <c r="R16" s="63">
        <v>136.38</v>
      </c>
      <c r="S16" s="63">
        <v>1420.24</v>
      </c>
      <c r="T16" s="64">
        <v>1984.2200000000003</v>
      </c>
      <c r="U16" s="64">
        <v>822.29</v>
      </c>
      <c r="V16" s="64">
        <v>0</v>
      </c>
      <c r="W16" s="64">
        <v>1242.4000000000001</v>
      </c>
      <c r="X16" s="64">
        <v>2212.37</v>
      </c>
      <c r="Y16" s="217">
        <v>827.63</v>
      </c>
      <c r="Z16" s="217">
        <v>11.13</v>
      </c>
      <c r="AA16" s="217">
        <v>1314.1969999999999</v>
      </c>
      <c r="AB16" s="217">
        <v>1645.4570000000001</v>
      </c>
      <c r="AC16" s="217">
        <v>705.33</v>
      </c>
      <c r="AD16" s="217">
        <v>5.8599999999999994</v>
      </c>
      <c r="AE16" s="217">
        <v>1176.72</v>
      </c>
      <c r="AF16" s="217">
        <v>1823.7800000000002</v>
      </c>
      <c r="AG16" s="217">
        <v>790.8599999999999</v>
      </c>
      <c r="AH16" s="217">
        <v>0</v>
      </c>
    </row>
    <row r="17" spans="1:92" ht="15.75" customHeight="1">
      <c r="A17" s="38" t="s">
        <v>683</v>
      </c>
      <c r="B17" s="223">
        <v>0</v>
      </c>
      <c r="C17" s="223">
        <v>396</v>
      </c>
      <c r="D17" s="223">
        <v>1275</v>
      </c>
      <c r="E17" s="223">
        <v>904</v>
      </c>
      <c r="F17" s="223">
        <v>0</v>
      </c>
      <c r="G17" s="223">
        <v>866</v>
      </c>
      <c r="H17" s="293">
        <v>1337</v>
      </c>
      <c r="I17" s="293">
        <v>788</v>
      </c>
      <c r="J17" s="223">
        <v>0</v>
      </c>
      <c r="K17" s="223">
        <v>929</v>
      </c>
      <c r="L17" s="223">
        <v>1206.3699999999999</v>
      </c>
      <c r="M17" s="223">
        <v>525.54</v>
      </c>
      <c r="N17" s="69">
        <v>0</v>
      </c>
      <c r="O17" s="69">
        <v>868.27</v>
      </c>
      <c r="P17" s="69">
        <v>1241.19</v>
      </c>
      <c r="Q17" s="69">
        <v>749.58</v>
      </c>
      <c r="R17" s="69">
        <v>98.26</v>
      </c>
      <c r="S17" s="69">
        <v>1034.24</v>
      </c>
      <c r="T17" s="115">
        <v>1348.38</v>
      </c>
      <c r="U17" s="115">
        <v>619.27</v>
      </c>
      <c r="V17" s="115">
        <v>0</v>
      </c>
      <c r="W17" s="115">
        <v>921.64</v>
      </c>
      <c r="X17" s="115">
        <v>1433.44</v>
      </c>
      <c r="Y17" s="223">
        <v>565.24</v>
      </c>
      <c r="Z17" s="223">
        <v>11.13</v>
      </c>
      <c r="AA17" s="223">
        <v>871.83900000000006</v>
      </c>
      <c r="AB17" s="112">
        <v>1011.896</v>
      </c>
      <c r="AC17" s="112">
        <v>434.7</v>
      </c>
      <c r="AD17" s="112">
        <v>3.59</v>
      </c>
      <c r="AE17" s="112">
        <v>722.49</v>
      </c>
      <c r="AF17" s="112">
        <v>1100.67</v>
      </c>
      <c r="AG17" s="112">
        <v>502.46</v>
      </c>
      <c r="AH17" s="112">
        <v>0</v>
      </c>
    </row>
    <row r="18" spans="1:92">
      <c r="A18" s="38" t="s">
        <v>684</v>
      </c>
      <c r="B18" s="223">
        <v>0</v>
      </c>
      <c r="C18" s="223">
        <v>247</v>
      </c>
      <c r="D18" s="223">
        <v>877</v>
      </c>
      <c r="E18" s="223">
        <v>457</v>
      </c>
      <c r="F18" s="223">
        <v>0</v>
      </c>
      <c r="G18" s="223">
        <v>323</v>
      </c>
      <c r="H18" s="294">
        <v>791</v>
      </c>
      <c r="I18" s="294">
        <v>387</v>
      </c>
      <c r="J18" s="223">
        <v>0</v>
      </c>
      <c r="K18" s="223">
        <v>424</v>
      </c>
      <c r="L18" s="223">
        <v>674.81</v>
      </c>
      <c r="M18" s="223">
        <v>321.5</v>
      </c>
      <c r="N18" s="69">
        <v>0</v>
      </c>
      <c r="O18" s="69">
        <v>372.43</v>
      </c>
      <c r="P18" s="69">
        <v>566.05999999999995</v>
      </c>
      <c r="Q18" s="69">
        <v>266.51</v>
      </c>
      <c r="R18" s="69">
        <v>38.119999999999997</v>
      </c>
      <c r="S18" s="69">
        <v>386</v>
      </c>
      <c r="T18" s="115">
        <v>635.84</v>
      </c>
      <c r="U18" s="115">
        <v>203.02</v>
      </c>
      <c r="V18" s="115">
        <v>0</v>
      </c>
      <c r="W18" s="115">
        <v>320.76</v>
      </c>
      <c r="X18" s="115">
        <v>778.93</v>
      </c>
      <c r="Y18" s="223">
        <v>262.39</v>
      </c>
      <c r="Z18" s="223">
        <v>0</v>
      </c>
      <c r="AA18" s="223">
        <v>442.358</v>
      </c>
      <c r="AB18" s="112">
        <v>633.55999999999995</v>
      </c>
      <c r="AC18" s="112">
        <v>270.63</v>
      </c>
      <c r="AD18" s="112">
        <v>2.27</v>
      </c>
      <c r="AE18" s="112">
        <v>454.23</v>
      </c>
      <c r="AF18" s="112">
        <v>723.11</v>
      </c>
      <c r="AG18" s="112">
        <v>288.39999999999998</v>
      </c>
      <c r="AH18" s="112">
        <v>0</v>
      </c>
    </row>
    <row r="19" spans="1:92" s="25" customFormat="1">
      <c r="A19" s="24" t="s">
        <v>212</v>
      </c>
      <c r="B19" s="217">
        <v>0</v>
      </c>
      <c r="C19" s="217">
        <v>350</v>
      </c>
      <c r="D19" s="217">
        <v>924</v>
      </c>
      <c r="E19" s="217">
        <v>628</v>
      </c>
      <c r="F19" s="217">
        <v>0</v>
      </c>
      <c r="G19" s="217">
        <v>595</v>
      </c>
      <c r="H19" s="295">
        <v>884</v>
      </c>
      <c r="I19" s="295">
        <v>558</v>
      </c>
      <c r="J19" s="217">
        <v>0</v>
      </c>
      <c r="K19" s="217">
        <v>705</v>
      </c>
      <c r="L19" s="217">
        <v>903.01</v>
      </c>
      <c r="M19" s="217">
        <v>454.45000000000005</v>
      </c>
      <c r="N19" s="63">
        <v>0</v>
      </c>
      <c r="O19" s="63">
        <v>614.03</v>
      </c>
      <c r="P19" s="63">
        <v>867.85</v>
      </c>
      <c r="Q19" s="63">
        <v>586.54999999999995</v>
      </c>
      <c r="R19" s="63">
        <v>80.5</v>
      </c>
      <c r="S19" s="63">
        <v>738.03</v>
      </c>
      <c r="T19" s="64">
        <v>844.79</v>
      </c>
      <c r="U19" s="64">
        <v>407.41</v>
      </c>
      <c r="V19" s="64">
        <v>0</v>
      </c>
      <c r="W19" s="64">
        <v>589.29</v>
      </c>
      <c r="X19" s="64">
        <v>1023.84</v>
      </c>
      <c r="Y19" s="217">
        <v>561.26</v>
      </c>
      <c r="Z19" s="217">
        <v>31.97</v>
      </c>
      <c r="AA19" s="217">
        <v>873.38900000000001</v>
      </c>
      <c r="AB19" s="217">
        <v>1084.1690000000001</v>
      </c>
      <c r="AC19" s="217">
        <v>546.10699999999997</v>
      </c>
      <c r="AD19" s="217">
        <v>10.96</v>
      </c>
      <c r="AE19" s="217">
        <v>773.5</v>
      </c>
      <c r="AF19" s="217">
        <v>1128.56</v>
      </c>
      <c r="AG19" s="217">
        <v>589.26</v>
      </c>
      <c r="AH19" s="217">
        <v>6.65</v>
      </c>
      <c r="AI19" s="399"/>
    </row>
    <row r="20" spans="1:92">
      <c r="A20" s="38" t="s">
        <v>685</v>
      </c>
      <c r="B20" s="223">
        <v>0</v>
      </c>
      <c r="C20" s="223">
        <v>131</v>
      </c>
      <c r="D20" s="223">
        <v>408</v>
      </c>
      <c r="E20" s="223">
        <v>294</v>
      </c>
      <c r="F20" s="223">
        <v>0</v>
      </c>
      <c r="G20" s="223">
        <v>260</v>
      </c>
      <c r="H20" s="294">
        <v>456</v>
      </c>
      <c r="I20" s="294">
        <v>271</v>
      </c>
      <c r="J20" s="223">
        <v>0</v>
      </c>
      <c r="K20" s="223">
        <v>313</v>
      </c>
      <c r="L20" s="223">
        <v>406.82</v>
      </c>
      <c r="M20" s="223">
        <v>186.28</v>
      </c>
      <c r="N20" s="69">
        <v>0</v>
      </c>
      <c r="O20" s="69">
        <v>234.58</v>
      </c>
      <c r="P20" s="69">
        <v>369.36</v>
      </c>
      <c r="Q20" s="69">
        <v>244.14</v>
      </c>
      <c r="R20" s="69">
        <v>11.22</v>
      </c>
      <c r="S20" s="69">
        <v>279.49</v>
      </c>
      <c r="T20" s="115">
        <v>328.66</v>
      </c>
      <c r="U20" s="115">
        <v>135.41999999999999</v>
      </c>
      <c r="V20" s="115">
        <v>0</v>
      </c>
      <c r="W20" s="115">
        <v>200.94</v>
      </c>
      <c r="X20" s="115">
        <v>465.87</v>
      </c>
      <c r="Y20" s="223">
        <v>229.95</v>
      </c>
      <c r="Z20" s="223">
        <v>5.07</v>
      </c>
      <c r="AA20" s="223">
        <v>328.52199999999999</v>
      </c>
      <c r="AB20" s="112">
        <v>392.33100000000002</v>
      </c>
      <c r="AC20" s="112">
        <v>200.56700000000001</v>
      </c>
      <c r="AD20" s="112">
        <v>7.5439999999999996</v>
      </c>
      <c r="AE20" s="112">
        <v>297.10000000000002</v>
      </c>
      <c r="AF20" s="112">
        <v>454.21</v>
      </c>
      <c r="AG20" s="112">
        <v>253.92</v>
      </c>
      <c r="AH20" s="112">
        <v>2.14</v>
      </c>
    </row>
    <row r="21" spans="1:92">
      <c r="A21" s="38" t="s">
        <v>686</v>
      </c>
      <c r="B21" s="223">
        <v>0</v>
      </c>
      <c r="C21" s="223">
        <v>219</v>
      </c>
      <c r="D21" s="223">
        <v>516</v>
      </c>
      <c r="E21" s="223">
        <v>334</v>
      </c>
      <c r="F21" s="223">
        <v>0</v>
      </c>
      <c r="G21" s="223">
        <v>335</v>
      </c>
      <c r="H21" s="294">
        <v>428</v>
      </c>
      <c r="I21" s="294">
        <v>287</v>
      </c>
      <c r="J21" s="223">
        <v>0</v>
      </c>
      <c r="K21" s="223">
        <v>392</v>
      </c>
      <c r="L21" s="223">
        <v>496.19</v>
      </c>
      <c r="M21" s="223">
        <v>268.17</v>
      </c>
      <c r="N21" s="69">
        <v>0</v>
      </c>
      <c r="O21" s="69">
        <v>379.45</v>
      </c>
      <c r="P21" s="69">
        <v>498.49</v>
      </c>
      <c r="Q21" s="69">
        <v>342.41</v>
      </c>
      <c r="R21" s="69">
        <v>69.28</v>
      </c>
      <c r="S21" s="69">
        <v>458.54</v>
      </c>
      <c r="T21" s="115">
        <v>516.13</v>
      </c>
      <c r="U21" s="115">
        <v>271.99</v>
      </c>
      <c r="V21" s="115">
        <v>0</v>
      </c>
      <c r="W21" s="115">
        <v>388.35</v>
      </c>
      <c r="X21" s="115">
        <v>557.97</v>
      </c>
      <c r="Y21" s="223">
        <v>331.31</v>
      </c>
      <c r="Z21" s="223">
        <v>26.9</v>
      </c>
      <c r="AA21" s="223">
        <v>544.86599999999999</v>
      </c>
      <c r="AB21" s="112">
        <v>691.83799999999997</v>
      </c>
      <c r="AC21" s="112">
        <v>345.54199999999997</v>
      </c>
      <c r="AD21" s="112">
        <v>3.4159999999999999</v>
      </c>
      <c r="AE21" s="112">
        <v>476.4</v>
      </c>
      <c r="AF21" s="112">
        <v>674.35</v>
      </c>
      <c r="AG21" s="112">
        <v>335.34</v>
      </c>
      <c r="AH21" s="112">
        <v>4.51</v>
      </c>
    </row>
    <row r="22" spans="1:92" s="25" customFormat="1">
      <c r="A22" s="24" t="s">
        <v>687</v>
      </c>
      <c r="B22" s="217">
        <v>0</v>
      </c>
      <c r="C22" s="217">
        <v>1203</v>
      </c>
      <c r="D22" s="217">
        <v>3630.4</v>
      </c>
      <c r="E22" s="217">
        <v>2365.8000000000002</v>
      </c>
      <c r="F22" s="217">
        <v>0</v>
      </c>
      <c r="G22" s="217">
        <v>2142</v>
      </c>
      <c r="H22" s="295">
        <v>3542.4</v>
      </c>
      <c r="I22" s="295">
        <v>2067.8000000000002</v>
      </c>
      <c r="J22" s="217">
        <v>0</v>
      </c>
      <c r="K22" s="217">
        <v>2481</v>
      </c>
      <c r="L22" s="217">
        <v>3325.9960000000001</v>
      </c>
      <c r="M22" s="217">
        <v>1574.16</v>
      </c>
      <c r="N22" s="64">
        <v>0</v>
      </c>
      <c r="O22" s="64">
        <v>2223.1480000000001</v>
      </c>
      <c r="P22" s="64">
        <v>3195.8100000000004</v>
      </c>
      <c r="Q22" s="64">
        <v>1954.5700000000002</v>
      </c>
      <c r="R22" s="64">
        <v>265.18</v>
      </c>
      <c r="S22" s="64">
        <v>2601.0879999999997</v>
      </c>
      <c r="T22" s="64">
        <v>3335.884</v>
      </c>
      <c r="U22" s="64">
        <v>1474.1460000000002</v>
      </c>
      <c r="V22" s="64">
        <v>0</v>
      </c>
      <c r="W22" s="64">
        <v>2185.2640000000001</v>
      </c>
      <c r="X22" s="64">
        <v>3850.5140000000001</v>
      </c>
      <c r="Y22" s="217">
        <v>1725.6460000000002</v>
      </c>
      <c r="Z22" s="217">
        <v>62.282000000000004</v>
      </c>
      <c r="AA22" s="217">
        <v>2711.6194</v>
      </c>
      <c r="AB22" s="217">
        <v>3380.1274000000003</v>
      </c>
      <c r="AC22" s="217">
        <v>1579.1012000000001</v>
      </c>
      <c r="AD22" s="217">
        <v>23.396000000000001</v>
      </c>
      <c r="AE22" s="217">
        <v>2414.3200000000002</v>
      </c>
      <c r="AF22" s="217">
        <v>3629.4760000000001</v>
      </c>
      <c r="AG22" s="217">
        <v>1733.6759999999999</v>
      </c>
      <c r="AH22" s="217">
        <v>10.64</v>
      </c>
      <c r="AI22" s="413"/>
    </row>
    <row r="23" spans="1:92">
      <c r="A23" s="38"/>
      <c r="B23" s="294"/>
      <c r="C23" s="294"/>
      <c r="D23" s="294"/>
      <c r="E23" s="294"/>
      <c r="F23" s="294"/>
      <c r="G23" s="294"/>
      <c r="H23" s="294"/>
      <c r="I23" s="294"/>
      <c r="J23" s="217"/>
      <c r="K23" s="223"/>
      <c r="L23" s="223"/>
      <c r="M23" s="223"/>
      <c r="N23" s="69"/>
      <c r="O23" s="69"/>
      <c r="P23" s="69"/>
      <c r="Q23" s="69"/>
      <c r="U23" s="5"/>
      <c r="V23" s="5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</row>
    <row r="24" spans="1:92" s="25" customFormat="1">
      <c r="A24" s="141" t="s">
        <v>241</v>
      </c>
      <c r="B24" s="217"/>
      <c r="C24" s="217"/>
      <c r="D24" s="217"/>
      <c r="E24" s="217"/>
      <c r="F24" s="217"/>
      <c r="G24" s="217"/>
      <c r="H24" s="295"/>
      <c r="I24" s="295"/>
      <c r="J24" s="217"/>
      <c r="K24" s="217"/>
      <c r="L24" s="217"/>
      <c r="M24" s="217"/>
      <c r="N24" s="63"/>
      <c r="O24" s="63"/>
      <c r="P24" s="63"/>
      <c r="Q24" s="63"/>
      <c r="Y24" s="217"/>
      <c r="Z24" s="217"/>
      <c r="AA24" s="217"/>
      <c r="AB24" s="139"/>
      <c r="AC24" s="217"/>
      <c r="AD24" s="217"/>
      <c r="AE24" s="139"/>
      <c r="AF24" s="139"/>
      <c r="AG24" s="139"/>
      <c r="AH24" s="139"/>
    </row>
    <row r="25" spans="1:92" s="25" customFormat="1">
      <c r="A25" s="26" t="s">
        <v>690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2237.1629388152696</v>
      </c>
      <c r="K25" s="217">
        <v>1251.6903643812361</v>
      </c>
      <c r="L25" s="217">
        <v>1741.1471790836913</v>
      </c>
      <c r="M25" s="217">
        <v>1974.637318464698</v>
      </c>
      <c r="N25" s="217">
        <v>2399.3720393909789</v>
      </c>
      <c r="O25" s="217">
        <v>902.86597807045598</v>
      </c>
      <c r="P25" s="217">
        <v>1882.413239666419</v>
      </c>
      <c r="Q25" s="217">
        <v>2180.2825640000001</v>
      </c>
      <c r="R25" s="217">
        <v>2530.3261101999997</v>
      </c>
      <c r="S25" s="217">
        <v>1863.816</v>
      </c>
      <c r="T25" s="217">
        <v>1804.6590000000001</v>
      </c>
      <c r="U25" s="217">
        <v>1916.3045068479998</v>
      </c>
      <c r="V25" s="217">
        <v>1620.461619274</v>
      </c>
      <c r="W25" s="217">
        <v>1606.4840679079998</v>
      </c>
      <c r="X25" s="217">
        <v>2348.8181347620002</v>
      </c>
      <c r="Y25" s="217">
        <v>1887.428809254</v>
      </c>
      <c r="Z25" s="217">
        <v>2131.1128326039998</v>
      </c>
      <c r="AA25" s="217">
        <v>1278.3630720400001</v>
      </c>
      <c r="AB25" s="217">
        <v>2076.4341072000007</v>
      </c>
      <c r="AC25" s="217">
        <v>1717.9495580000003</v>
      </c>
      <c r="AD25" s="217">
        <v>2479.9146742600001</v>
      </c>
      <c r="AE25" s="217">
        <v>1242.5221415400001</v>
      </c>
      <c r="AF25" s="217">
        <v>1834.7029215999999</v>
      </c>
      <c r="AG25" s="217">
        <v>1721.3879999999999</v>
      </c>
      <c r="AH25" s="217">
        <v>2760.5480000000002</v>
      </c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417"/>
      <c r="BL25" s="417"/>
      <c r="BM25" s="417"/>
      <c r="BN25" s="417"/>
      <c r="BO25" s="417"/>
      <c r="BP25" s="417"/>
      <c r="BQ25" s="417"/>
      <c r="BR25" s="417"/>
      <c r="BS25" s="417"/>
      <c r="BT25" s="417"/>
      <c r="BU25" s="417"/>
      <c r="BV25" s="417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7"/>
      <c r="CH25" s="417"/>
      <c r="CI25" s="417"/>
      <c r="CJ25" s="417"/>
      <c r="CK25" s="417"/>
      <c r="CL25" s="417"/>
      <c r="CM25" s="417"/>
      <c r="CN25" s="417"/>
    </row>
    <row r="26" spans="1:92" s="27" customFormat="1">
      <c r="A26" s="26" t="s">
        <v>688</v>
      </c>
      <c r="B26" s="262">
        <v>702.6</v>
      </c>
      <c r="C26" s="262">
        <v>600</v>
      </c>
      <c r="D26" s="262">
        <v>1219.2</v>
      </c>
      <c r="E26" s="217">
        <v>1217.8</v>
      </c>
      <c r="F26" s="217">
        <v>1192.7</v>
      </c>
      <c r="G26" s="217">
        <v>830.3</v>
      </c>
      <c r="H26" s="292">
        <v>1510</v>
      </c>
      <c r="I26" s="292">
        <v>937.1</v>
      </c>
      <c r="J26" s="217">
        <v>1322.3</v>
      </c>
      <c r="K26" s="217">
        <v>642.20000000000005</v>
      </c>
      <c r="L26" s="217">
        <v>1163.69</v>
      </c>
      <c r="M26" s="217">
        <v>1304.55</v>
      </c>
      <c r="N26" s="63">
        <v>1440.21</v>
      </c>
      <c r="O26" s="63">
        <v>544.71</v>
      </c>
      <c r="P26" s="63">
        <v>1368.52</v>
      </c>
      <c r="Q26" s="63">
        <v>1270.2</v>
      </c>
      <c r="R26" s="63">
        <v>1499.19</v>
      </c>
      <c r="S26" s="63">
        <v>970.59</v>
      </c>
      <c r="T26" s="64">
        <v>1175.3300000000002</v>
      </c>
      <c r="U26" s="64">
        <v>1049.08</v>
      </c>
      <c r="V26" s="64">
        <v>1076.1198796899998</v>
      </c>
      <c r="W26" s="64">
        <v>1042.6876956999999</v>
      </c>
      <c r="X26" s="64">
        <v>1370.5264154899999</v>
      </c>
      <c r="Y26" s="64">
        <v>1070.5527363900001</v>
      </c>
      <c r="Z26" s="217">
        <v>1198.9493706200001</v>
      </c>
      <c r="AA26" s="217">
        <v>726.96307203999993</v>
      </c>
      <c r="AB26" s="217">
        <v>989.03410720000034</v>
      </c>
      <c r="AC26" s="217">
        <v>578.54955799999993</v>
      </c>
      <c r="AD26" s="217">
        <v>1397.5902006599999</v>
      </c>
      <c r="AE26" s="217">
        <v>650.9999999800001</v>
      </c>
      <c r="AF26" s="217">
        <v>513.99999999999977</v>
      </c>
      <c r="AG26" s="217">
        <v>854.9</v>
      </c>
      <c r="AH26" s="217">
        <v>1881</v>
      </c>
      <c r="AI26" s="399"/>
      <c r="AJ26" s="399"/>
      <c r="AK26" s="217"/>
      <c r="AL26" s="217"/>
      <c r="AM26" s="292"/>
      <c r="AN26" s="292"/>
      <c r="AO26" s="217"/>
      <c r="AP26" s="217"/>
      <c r="AQ26" s="217"/>
      <c r="AR26" s="217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217"/>
      <c r="BF26" s="217"/>
      <c r="BG26" s="217"/>
      <c r="BH26" s="217"/>
      <c r="BI26" s="217"/>
      <c r="BJ26" s="217"/>
      <c r="BK26" s="417"/>
      <c r="BL26" s="417"/>
      <c r="BM26" s="417"/>
      <c r="BN26" s="417"/>
      <c r="BO26" s="417"/>
      <c r="BP26" s="417"/>
      <c r="BQ26" s="417"/>
      <c r="BR26" s="417"/>
      <c r="BS26" s="417"/>
      <c r="BT26" s="417"/>
      <c r="BU26" s="417"/>
      <c r="BV26" s="417"/>
      <c r="BW26" s="417"/>
      <c r="BX26" s="417"/>
      <c r="BY26" s="417"/>
      <c r="BZ26" s="417"/>
      <c r="CA26" s="417"/>
      <c r="CB26" s="417"/>
      <c r="CC26" s="417"/>
      <c r="CD26" s="417"/>
      <c r="CE26" s="417"/>
      <c r="CF26" s="417"/>
      <c r="CG26" s="417"/>
      <c r="CH26" s="417"/>
      <c r="CI26" s="417"/>
      <c r="CJ26" s="417"/>
      <c r="CK26" s="417"/>
      <c r="CL26" s="417"/>
      <c r="CM26" s="417"/>
      <c r="CN26" s="417"/>
    </row>
    <row r="27" spans="1:92" s="6" customFormat="1">
      <c r="A27" s="91" t="s">
        <v>242</v>
      </c>
      <c r="B27" s="265">
        <v>254.3</v>
      </c>
      <c r="C27" s="265">
        <v>206.9</v>
      </c>
      <c r="D27" s="265">
        <v>270.8</v>
      </c>
      <c r="E27" s="223">
        <v>251.8</v>
      </c>
      <c r="F27" s="223">
        <v>224.4</v>
      </c>
      <c r="G27" s="223">
        <v>225</v>
      </c>
      <c r="H27" s="293">
        <v>248.6</v>
      </c>
      <c r="I27" s="293">
        <v>305.3</v>
      </c>
      <c r="J27" s="223">
        <v>299.7</v>
      </c>
      <c r="K27" s="223">
        <v>248.3</v>
      </c>
      <c r="L27" s="223">
        <v>290.81</v>
      </c>
      <c r="M27" s="223">
        <v>292.03999999999996</v>
      </c>
      <c r="N27" s="69">
        <v>308.06</v>
      </c>
      <c r="O27" s="69">
        <v>174.05</v>
      </c>
      <c r="P27" s="69">
        <v>271.64</v>
      </c>
      <c r="Q27" s="69">
        <v>287.55</v>
      </c>
      <c r="R27" s="69">
        <v>276.47000000000003</v>
      </c>
      <c r="S27" s="69">
        <v>208.59</v>
      </c>
      <c r="T27" s="115">
        <v>268.15688163999999</v>
      </c>
      <c r="U27" s="115">
        <v>267.14906271000001</v>
      </c>
      <c r="V27" s="115">
        <v>239.31758616999997</v>
      </c>
      <c r="W27" s="115">
        <v>237.52669330000001</v>
      </c>
      <c r="X27" s="115">
        <v>274.41919027</v>
      </c>
      <c r="Y27" s="115">
        <v>316.92714362999999</v>
      </c>
      <c r="Z27" s="223">
        <v>283.25053550000001</v>
      </c>
      <c r="AA27" s="223">
        <v>229.24724053999998</v>
      </c>
      <c r="AB27" s="112">
        <v>357.72679518000007</v>
      </c>
      <c r="AC27" s="112">
        <v>329.95511333999991</v>
      </c>
      <c r="AD27" s="112">
        <v>342.69020065999996</v>
      </c>
      <c r="AE27" s="112">
        <v>250.99999998000007</v>
      </c>
      <c r="AF27" s="112">
        <v>353.99999999999983</v>
      </c>
      <c r="AG27" s="112">
        <v>376.5</v>
      </c>
      <c r="AH27" s="112">
        <v>319</v>
      </c>
      <c r="AI27" s="265"/>
      <c r="AJ27" s="223"/>
      <c r="AK27" s="223"/>
      <c r="AL27" s="223"/>
      <c r="AM27" s="293"/>
      <c r="AN27" s="293"/>
      <c r="AO27" s="223"/>
      <c r="AP27" s="223"/>
      <c r="AQ27" s="223"/>
      <c r="AR27" s="223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223"/>
      <c r="BF27" s="223"/>
      <c r="BG27" s="112"/>
      <c r="BH27" s="112"/>
      <c r="BI27" s="112"/>
      <c r="BJ27" s="112"/>
      <c r="BK27" s="417"/>
      <c r="BL27" s="417"/>
      <c r="BM27" s="417"/>
      <c r="BN27" s="417"/>
      <c r="BO27" s="417"/>
      <c r="BP27" s="417"/>
      <c r="BQ27" s="417"/>
      <c r="BR27" s="417"/>
      <c r="BS27" s="417"/>
      <c r="BT27" s="417"/>
      <c r="BU27" s="417"/>
      <c r="BV27" s="417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7"/>
      <c r="CH27" s="417"/>
      <c r="CI27" s="417"/>
      <c r="CJ27" s="417"/>
      <c r="CK27" s="417"/>
      <c r="CL27" s="417"/>
      <c r="CM27" s="417"/>
      <c r="CN27" s="417"/>
    </row>
    <row r="28" spans="1:92" s="6" customFormat="1">
      <c r="A28" s="91" t="s">
        <v>243</v>
      </c>
      <c r="B28" s="265">
        <v>448.4</v>
      </c>
      <c r="C28" s="265">
        <v>393.1</v>
      </c>
      <c r="D28" s="265">
        <v>948.4</v>
      </c>
      <c r="E28" s="223">
        <v>966</v>
      </c>
      <c r="F28" s="223">
        <v>968.2</v>
      </c>
      <c r="G28" s="223">
        <v>605.29999999999995</v>
      </c>
      <c r="H28" s="293">
        <v>1261.3</v>
      </c>
      <c r="I28" s="293">
        <v>631.79999999999995</v>
      </c>
      <c r="J28" s="223">
        <v>1022.6</v>
      </c>
      <c r="K28" s="223">
        <v>393.9</v>
      </c>
      <c r="L28" s="223">
        <v>872.88</v>
      </c>
      <c r="M28" s="223">
        <v>1012.51</v>
      </c>
      <c r="N28" s="69">
        <v>1132.1500000000001</v>
      </c>
      <c r="O28" s="69">
        <v>370.66</v>
      </c>
      <c r="P28" s="69">
        <v>1096.8800000000001</v>
      </c>
      <c r="Q28" s="69">
        <v>982.65</v>
      </c>
      <c r="R28" s="69">
        <v>1222.72</v>
      </c>
      <c r="S28" s="69">
        <v>762</v>
      </c>
      <c r="T28" s="115">
        <v>907.1731183600001</v>
      </c>
      <c r="U28" s="115">
        <v>781.93093728999997</v>
      </c>
      <c r="V28" s="115">
        <v>836.80229351999992</v>
      </c>
      <c r="W28" s="115">
        <v>805.16100239999992</v>
      </c>
      <c r="X28" s="115">
        <v>1096.1072252199999</v>
      </c>
      <c r="Y28" s="115">
        <v>753.62559276000002</v>
      </c>
      <c r="Z28" s="223">
        <v>915.69883512000001</v>
      </c>
      <c r="AA28" s="223">
        <v>497.71583149999998</v>
      </c>
      <c r="AB28" s="112">
        <v>631.30731202000027</v>
      </c>
      <c r="AC28" s="112">
        <v>248.59444466000008</v>
      </c>
      <c r="AD28" s="112">
        <v>1054.9000000000001</v>
      </c>
      <c r="AE28" s="112">
        <v>400</v>
      </c>
      <c r="AF28" s="112">
        <v>160</v>
      </c>
      <c r="AG28" s="112">
        <v>478.4</v>
      </c>
      <c r="AH28" s="112">
        <v>1562</v>
      </c>
      <c r="AI28" s="265"/>
      <c r="AJ28" s="223"/>
      <c r="AK28" s="223"/>
      <c r="AL28" s="223"/>
      <c r="AM28" s="293"/>
      <c r="AN28" s="293"/>
      <c r="AO28" s="223"/>
      <c r="AP28" s="223"/>
      <c r="AQ28" s="223"/>
      <c r="AR28" s="223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223"/>
      <c r="BF28" s="223"/>
      <c r="BG28" s="112"/>
      <c r="BH28" s="112"/>
      <c r="BI28" s="112"/>
      <c r="BJ28" s="112"/>
      <c r="BK28" s="417"/>
      <c r="BL28" s="417"/>
      <c r="BM28" s="417"/>
      <c r="BN28" s="417"/>
      <c r="BO28" s="417"/>
      <c r="BP28" s="417"/>
      <c r="BQ28" s="417"/>
      <c r="BR28" s="417"/>
      <c r="BS28" s="417"/>
      <c r="BT28" s="417"/>
      <c r="BU28" s="417"/>
      <c r="BV28" s="417"/>
      <c r="BW28" s="417"/>
      <c r="BX28" s="417"/>
      <c r="BY28" s="417"/>
      <c r="BZ28" s="417"/>
      <c r="CA28" s="417"/>
      <c r="CB28" s="417"/>
      <c r="CC28" s="417"/>
      <c r="CD28" s="417"/>
      <c r="CE28" s="417"/>
      <c r="CF28" s="417"/>
      <c r="CG28" s="417"/>
      <c r="CH28" s="417"/>
      <c r="CI28" s="417"/>
      <c r="CJ28" s="417"/>
      <c r="CK28" s="417"/>
      <c r="CL28" s="417"/>
      <c r="CM28" s="417"/>
      <c r="CN28" s="417"/>
    </row>
    <row r="29" spans="1:92" s="6" customFormat="1">
      <c r="A29" s="26" t="s">
        <v>688</v>
      </c>
      <c r="B29" s="265"/>
      <c r="C29" s="265"/>
      <c r="D29" s="265"/>
      <c r="E29" s="223"/>
      <c r="F29" s="223"/>
      <c r="G29" s="223"/>
      <c r="H29" s="293"/>
      <c r="I29" s="293"/>
      <c r="J29" s="217">
        <v>1322.3</v>
      </c>
      <c r="K29" s="217">
        <v>642.20000000000005</v>
      </c>
      <c r="L29" s="217">
        <v>1163.69</v>
      </c>
      <c r="M29" s="217">
        <v>1304.55</v>
      </c>
      <c r="N29" s="63">
        <v>1440.21</v>
      </c>
      <c r="O29" s="63">
        <v>544.71</v>
      </c>
      <c r="P29" s="63">
        <v>1368.52</v>
      </c>
      <c r="Q29" s="63">
        <v>1270.2</v>
      </c>
      <c r="R29" s="63">
        <v>1499.19</v>
      </c>
      <c r="S29" s="63">
        <v>971</v>
      </c>
      <c r="T29" s="64">
        <v>1175.3300000000002</v>
      </c>
      <c r="U29" s="64">
        <v>1049.08</v>
      </c>
      <c r="V29" s="64">
        <v>1076.1198796900001</v>
      </c>
      <c r="W29" s="64">
        <v>1042.6876956999999</v>
      </c>
      <c r="X29" s="64">
        <v>1370.5264154899999</v>
      </c>
      <c r="Y29" s="64">
        <v>1070.5527363899998</v>
      </c>
      <c r="Z29" s="217">
        <v>1198.9493706200001</v>
      </c>
      <c r="AA29" s="217">
        <v>726.96307203999993</v>
      </c>
      <c r="AB29" s="217">
        <v>989.03410720000034</v>
      </c>
      <c r="AC29" s="217">
        <v>578.54955800000005</v>
      </c>
      <c r="AD29" s="217">
        <v>1397.5902006599999</v>
      </c>
      <c r="AE29" s="217">
        <v>650.9999999800001</v>
      </c>
      <c r="AF29" s="217">
        <v>513.99999999999977</v>
      </c>
      <c r="AG29" s="217">
        <v>854.90000000000009</v>
      </c>
      <c r="AH29" s="217">
        <v>1881</v>
      </c>
      <c r="AI29" s="399"/>
      <c r="AJ29" s="223"/>
      <c r="AK29" s="223"/>
      <c r="AL29" s="223"/>
      <c r="AM29" s="293"/>
      <c r="AN29" s="293"/>
      <c r="AO29" s="217"/>
      <c r="AP29" s="217"/>
      <c r="AQ29" s="217"/>
      <c r="AR29" s="217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217"/>
      <c r="BF29" s="217"/>
      <c r="BG29" s="217"/>
      <c r="BH29" s="217"/>
      <c r="BI29" s="217"/>
      <c r="BJ29" s="217"/>
      <c r="BK29" s="417"/>
      <c r="BL29" s="417"/>
      <c r="BM29" s="417"/>
      <c r="BN29" s="417"/>
      <c r="BO29" s="417"/>
      <c r="BP29" s="417"/>
      <c r="BQ29" s="417"/>
      <c r="BR29" s="417"/>
      <c r="BS29" s="417"/>
      <c r="BT29" s="417"/>
      <c r="BU29" s="417"/>
      <c r="BV29" s="417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7"/>
      <c r="CH29" s="417"/>
      <c r="CI29" s="417"/>
      <c r="CJ29" s="417"/>
      <c r="CK29" s="417"/>
      <c r="CL29" s="417"/>
      <c r="CM29" s="417"/>
      <c r="CN29" s="417"/>
    </row>
    <row r="30" spans="1:92" s="6" customFormat="1">
      <c r="A30" s="91" t="s">
        <v>244</v>
      </c>
      <c r="B30" s="265"/>
      <c r="C30" s="265"/>
      <c r="D30" s="265"/>
      <c r="E30" s="223"/>
      <c r="F30" s="223"/>
      <c r="G30" s="223"/>
      <c r="H30" s="293"/>
      <c r="I30" s="293"/>
      <c r="J30" s="223">
        <v>1322.2829388152695</v>
      </c>
      <c r="K30" s="223">
        <v>619.69036438123601</v>
      </c>
      <c r="L30" s="223">
        <v>1092.1871790836913</v>
      </c>
      <c r="M30" s="223">
        <v>1076.557318464698</v>
      </c>
      <c r="N30" s="69">
        <v>1277.7720393909785</v>
      </c>
      <c r="O30" s="69">
        <v>438.7059780704559</v>
      </c>
      <c r="P30" s="69">
        <v>1264.9121500664189</v>
      </c>
      <c r="Q30" s="69">
        <v>1051.0044760000001</v>
      </c>
      <c r="R30" s="69">
        <v>1423.047411</v>
      </c>
      <c r="S30" s="69">
        <v>969</v>
      </c>
      <c r="T30" s="115">
        <v>1100.6590000000001</v>
      </c>
      <c r="U30" s="115">
        <v>939.72599999999989</v>
      </c>
      <c r="V30" s="115">
        <v>1016.59302969</v>
      </c>
      <c r="W30" s="115">
        <v>930.80226169999992</v>
      </c>
      <c r="X30" s="115">
        <v>1336.60828249</v>
      </c>
      <c r="Y30" s="115">
        <v>974.94653638999989</v>
      </c>
      <c r="Z30" s="223">
        <v>1155.24937062</v>
      </c>
      <c r="AA30" s="223">
        <v>673.56307203999995</v>
      </c>
      <c r="AB30" s="112">
        <v>942.03410720000034</v>
      </c>
      <c r="AC30" s="112">
        <v>575.54955800000005</v>
      </c>
      <c r="AD30" s="112">
        <v>1397.5902006599999</v>
      </c>
      <c r="AE30" s="112">
        <v>600.9221415400001</v>
      </c>
      <c r="AF30" s="112">
        <v>513.99999999999977</v>
      </c>
      <c r="AG30" s="112">
        <v>804.46</v>
      </c>
      <c r="AH30" s="112">
        <v>1803.38</v>
      </c>
      <c r="AI30" s="399"/>
      <c r="AJ30" s="223"/>
      <c r="AK30" s="401"/>
      <c r="AL30" s="223"/>
      <c r="AM30" s="293"/>
      <c r="AN30" s="293"/>
      <c r="AO30" s="223"/>
      <c r="AP30" s="223"/>
      <c r="AQ30" s="223"/>
      <c r="AR30" s="223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223"/>
      <c r="BF30" s="223"/>
      <c r="BG30" s="112"/>
      <c r="BH30" s="112"/>
      <c r="BI30" s="112"/>
      <c r="BJ30" s="112"/>
      <c r="BK30" s="417"/>
      <c r="BL30" s="417"/>
      <c r="BM30" s="417"/>
      <c r="BN30" s="417"/>
      <c r="BO30" s="417"/>
      <c r="BP30" s="417"/>
      <c r="BQ30" s="417"/>
      <c r="BR30" s="417"/>
      <c r="BS30" s="417"/>
      <c r="BT30" s="417"/>
      <c r="BU30" s="417"/>
      <c r="BV30" s="417"/>
      <c r="BW30" s="417"/>
      <c r="BX30" s="417"/>
      <c r="BY30" s="417"/>
      <c r="BZ30" s="417"/>
      <c r="CA30" s="417"/>
      <c r="CB30" s="417"/>
      <c r="CC30" s="417"/>
      <c r="CD30" s="417"/>
      <c r="CE30" s="417"/>
      <c r="CF30" s="417"/>
      <c r="CG30" s="417"/>
      <c r="CH30" s="417"/>
      <c r="CI30" s="417"/>
      <c r="CJ30" s="417"/>
      <c r="CK30" s="417"/>
      <c r="CL30" s="417"/>
      <c r="CM30" s="417"/>
      <c r="CN30" s="417"/>
    </row>
    <row r="31" spans="1:92" s="6" customFormat="1">
      <c r="A31" s="91" t="s">
        <v>245</v>
      </c>
      <c r="B31" s="265"/>
      <c r="C31" s="265"/>
      <c r="D31" s="265"/>
      <c r="E31" s="223"/>
      <c r="F31" s="223"/>
      <c r="G31" s="223"/>
      <c r="H31" s="293"/>
      <c r="I31" s="293"/>
      <c r="J31" s="223">
        <v>1.7061184730437162E-2</v>
      </c>
      <c r="K31" s="223">
        <v>22.509635618764037</v>
      </c>
      <c r="L31" s="223">
        <v>71.502820916308792</v>
      </c>
      <c r="M31" s="223">
        <v>227.99268153530193</v>
      </c>
      <c r="N31" s="69">
        <v>162.4379606090215</v>
      </c>
      <c r="O31" s="69">
        <v>106.00402192954414</v>
      </c>
      <c r="P31" s="69">
        <v>103.60784993358106</v>
      </c>
      <c r="Q31" s="69">
        <v>219.19552399999998</v>
      </c>
      <c r="R31" s="69">
        <v>76.142589000000044</v>
      </c>
      <c r="S31" s="69">
        <v>2</v>
      </c>
      <c r="T31" s="115">
        <v>74.671000000000006</v>
      </c>
      <c r="U31" s="115">
        <v>109.354</v>
      </c>
      <c r="V31" s="115">
        <v>59.526850000000003</v>
      </c>
      <c r="W31" s="115">
        <v>111.885434</v>
      </c>
      <c r="X31" s="115">
        <v>33.918132999999997</v>
      </c>
      <c r="Y31" s="115">
        <v>95.606200000000001</v>
      </c>
      <c r="Z31" s="223">
        <v>43.7</v>
      </c>
      <c r="AA31" s="223">
        <v>53.4</v>
      </c>
      <c r="AB31" s="112">
        <v>47</v>
      </c>
      <c r="AC31" s="112">
        <v>3</v>
      </c>
      <c r="AD31" s="112">
        <v>0</v>
      </c>
      <c r="AE31" s="112">
        <v>50.07785844</v>
      </c>
      <c r="AF31" s="112">
        <v>0</v>
      </c>
      <c r="AG31" s="112">
        <v>50.44</v>
      </c>
      <c r="AH31" s="112">
        <v>77.62</v>
      </c>
      <c r="AI31" s="265"/>
      <c r="AJ31" s="223"/>
      <c r="AK31" s="223"/>
      <c r="AL31" s="223"/>
      <c r="AM31" s="293"/>
      <c r="AN31" s="293"/>
      <c r="AO31" s="223"/>
      <c r="AP31" s="223"/>
      <c r="AQ31" s="223"/>
      <c r="AR31" s="223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223"/>
      <c r="BF31" s="223"/>
      <c r="BG31" s="112"/>
      <c r="BH31" s="112"/>
      <c r="BI31" s="112"/>
      <c r="BJ31" s="112"/>
      <c r="BK31" s="417"/>
      <c r="BL31" s="417"/>
      <c r="BM31" s="417"/>
      <c r="BN31" s="417"/>
      <c r="BO31" s="417"/>
      <c r="BP31" s="417"/>
      <c r="BQ31" s="417"/>
      <c r="BR31" s="417"/>
      <c r="BS31" s="417"/>
      <c r="BT31" s="417"/>
      <c r="BU31" s="417"/>
      <c r="BV31" s="417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7"/>
      <c r="CH31" s="417"/>
      <c r="CI31" s="417"/>
      <c r="CJ31" s="417"/>
      <c r="CK31" s="417"/>
      <c r="CL31" s="417"/>
      <c r="CM31" s="417"/>
      <c r="CN31" s="417"/>
    </row>
    <row r="32" spans="1:92" s="27" customFormat="1">
      <c r="A32" s="26" t="s">
        <v>689</v>
      </c>
      <c r="B32" s="262">
        <v>404.7</v>
      </c>
      <c r="C32" s="262">
        <v>380.3</v>
      </c>
      <c r="D32" s="262">
        <v>519.70000000000005</v>
      </c>
      <c r="E32" s="217">
        <v>670.4</v>
      </c>
      <c r="F32" s="217">
        <v>788.9</v>
      </c>
      <c r="G32" s="217">
        <v>420.3</v>
      </c>
      <c r="H32" s="292">
        <v>1123.7</v>
      </c>
      <c r="I32" s="292">
        <v>724.9</v>
      </c>
      <c r="J32" s="217">
        <v>843.5</v>
      </c>
      <c r="K32" s="217">
        <v>568.4</v>
      </c>
      <c r="L32" s="217">
        <v>685.19</v>
      </c>
      <c r="M32" s="217">
        <v>828.15039000000002</v>
      </c>
      <c r="N32" s="63">
        <v>1223.46</v>
      </c>
      <c r="O32" s="63">
        <v>626.3900000000001</v>
      </c>
      <c r="P32" s="63">
        <v>757.24000000000012</v>
      </c>
      <c r="Q32" s="63">
        <v>1039.1599999999999</v>
      </c>
      <c r="R32" s="63">
        <v>1021.0400000000001</v>
      </c>
      <c r="S32" s="63">
        <v>766.26</v>
      </c>
      <c r="T32" s="217">
        <v>847.11</v>
      </c>
      <c r="U32" s="217">
        <v>979.93563877999998</v>
      </c>
      <c r="V32" s="217">
        <v>825.33451149000007</v>
      </c>
      <c r="W32" s="217">
        <v>962.25248488</v>
      </c>
      <c r="X32" s="217">
        <v>1077.7035156699999</v>
      </c>
      <c r="Y32" s="217">
        <v>978.11540754000009</v>
      </c>
      <c r="Z32" s="217">
        <v>1316.73584074</v>
      </c>
      <c r="AA32" s="217">
        <v>924</v>
      </c>
      <c r="AB32" s="217">
        <v>1168</v>
      </c>
      <c r="AC32" s="217">
        <v>1285</v>
      </c>
      <c r="AD32" s="217">
        <v>1475.99</v>
      </c>
      <c r="AE32" s="217">
        <v>998</v>
      </c>
      <c r="AF32" s="217">
        <v>1388</v>
      </c>
      <c r="AG32" s="217">
        <v>1367.4</v>
      </c>
      <c r="AH32" s="217">
        <v>1572</v>
      </c>
      <c r="AI32" s="399"/>
      <c r="AJ32" s="217"/>
      <c r="AK32" s="217"/>
      <c r="AL32" s="217"/>
      <c r="AM32" s="292"/>
      <c r="AN32" s="292"/>
      <c r="AO32" s="217"/>
      <c r="AP32" s="217"/>
      <c r="AQ32" s="217"/>
      <c r="AR32" s="217"/>
      <c r="AS32" s="64"/>
      <c r="AT32" s="64"/>
      <c r="AU32" s="64"/>
      <c r="AV32" s="64"/>
      <c r="AW32" s="64"/>
      <c r="AX32" s="64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417"/>
      <c r="BL32" s="417"/>
      <c r="BM32" s="417"/>
      <c r="BN32" s="417"/>
      <c r="BO32" s="417"/>
      <c r="BP32" s="417"/>
      <c r="BQ32" s="417"/>
      <c r="BR32" s="417"/>
      <c r="BS32" s="417"/>
      <c r="BT32" s="417"/>
      <c r="BU32" s="417"/>
      <c r="BV32" s="417"/>
      <c r="BW32" s="417"/>
      <c r="BX32" s="417"/>
      <c r="BY32" s="417"/>
      <c r="BZ32" s="417"/>
      <c r="CA32" s="417"/>
      <c r="CB32" s="417"/>
      <c r="CC32" s="417"/>
      <c r="CD32" s="417"/>
      <c r="CE32" s="417"/>
      <c r="CF32" s="417"/>
      <c r="CG32" s="417"/>
      <c r="CH32" s="417"/>
      <c r="CI32" s="417"/>
      <c r="CJ32" s="417"/>
      <c r="CK32" s="417"/>
      <c r="CL32" s="417"/>
      <c r="CM32" s="417"/>
      <c r="CN32" s="417"/>
    </row>
    <row r="33" spans="1:92" s="6" customFormat="1">
      <c r="A33" s="91" t="s">
        <v>242</v>
      </c>
      <c r="B33" s="265">
        <v>303.60000000000002</v>
      </c>
      <c r="C33" s="265">
        <v>151.4</v>
      </c>
      <c r="D33" s="265">
        <v>260.39999999999998</v>
      </c>
      <c r="E33" s="223">
        <v>293.39999999999998</v>
      </c>
      <c r="F33" s="223">
        <v>405.6</v>
      </c>
      <c r="G33" s="223">
        <v>248.8</v>
      </c>
      <c r="H33" s="293">
        <v>725</v>
      </c>
      <c r="I33" s="293">
        <v>404.3</v>
      </c>
      <c r="J33" s="223">
        <v>470.8</v>
      </c>
      <c r="K33" s="223">
        <v>258.60000000000002</v>
      </c>
      <c r="L33" s="223">
        <v>405.51</v>
      </c>
      <c r="M33" s="223">
        <v>543.89</v>
      </c>
      <c r="N33" s="69">
        <v>627.11</v>
      </c>
      <c r="O33" s="69">
        <v>289.23</v>
      </c>
      <c r="P33" s="69">
        <v>413.08000000000004</v>
      </c>
      <c r="Q33" s="69">
        <v>482.99</v>
      </c>
      <c r="R33" s="69">
        <v>655.25</v>
      </c>
      <c r="S33" s="69">
        <v>308.52999999999997</v>
      </c>
      <c r="T33" s="223">
        <v>375.92</v>
      </c>
      <c r="U33" s="223">
        <v>805.53813177999996</v>
      </c>
      <c r="V33" s="223">
        <v>645.26923249000004</v>
      </c>
      <c r="W33" s="223">
        <v>705.05128988000001</v>
      </c>
      <c r="X33" s="223">
        <v>655.81351567000002</v>
      </c>
      <c r="Y33" s="223">
        <v>687.24540754000009</v>
      </c>
      <c r="Z33" s="223">
        <v>1132.5058407399999</v>
      </c>
      <c r="AA33" s="223">
        <v>513</v>
      </c>
      <c r="AB33" s="112">
        <v>645</v>
      </c>
      <c r="AC33" s="112">
        <v>787</v>
      </c>
      <c r="AD33" s="112">
        <v>904.026341</v>
      </c>
      <c r="AE33" s="112">
        <v>729</v>
      </c>
      <c r="AF33" s="112">
        <v>844</v>
      </c>
      <c r="AG33" s="112">
        <v>822.9</v>
      </c>
      <c r="AH33" s="112">
        <v>999</v>
      </c>
      <c r="AI33" s="265"/>
      <c r="AJ33" s="223"/>
      <c r="AK33" s="223"/>
      <c r="AL33" s="223"/>
      <c r="AM33" s="293"/>
      <c r="AN33" s="293"/>
      <c r="AO33" s="223"/>
      <c r="AP33" s="223"/>
      <c r="AQ33" s="223"/>
      <c r="AR33" s="223"/>
      <c r="AS33" s="115"/>
      <c r="AT33" s="115"/>
      <c r="AU33" s="115"/>
      <c r="AV33" s="115"/>
      <c r="AW33" s="115"/>
      <c r="AX33" s="115"/>
      <c r="AY33" s="223"/>
      <c r="AZ33" s="223"/>
      <c r="BA33" s="223"/>
      <c r="BB33" s="223"/>
      <c r="BC33" s="223"/>
      <c r="BD33" s="223"/>
      <c r="BE33" s="223"/>
      <c r="BF33" s="223"/>
      <c r="BG33" s="112"/>
      <c r="BH33" s="112"/>
      <c r="BI33" s="112"/>
      <c r="BJ33" s="112"/>
      <c r="BK33" s="417"/>
      <c r="BL33" s="417"/>
      <c r="BM33" s="417"/>
      <c r="BN33" s="417"/>
      <c r="BO33" s="417"/>
      <c r="BP33" s="417"/>
      <c r="BQ33" s="417"/>
      <c r="BR33" s="417"/>
      <c r="BS33" s="417"/>
      <c r="BT33" s="417"/>
      <c r="BU33" s="417"/>
      <c r="BV33" s="417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7"/>
      <c r="CH33" s="417"/>
      <c r="CI33" s="417"/>
      <c r="CJ33" s="417"/>
      <c r="CK33" s="417"/>
      <c r="CL33" s="417"/>
      <c r="CM33" s="417"/>
      <c r="CN33" s="417"/>
    </row>
    <row r="34" spans="1:92" s="6" customFormat="1">
      <c r="A34" s="91" t="s">
        <v>672</v>
      </c>
      <c r="B34" s="223">
        <v>101.09999999999997</v>
      </c>
      <c r="C34" s="223">
        <v>228.9</v>
      </c>
      <c r="D34" s="223">
        <v>259.30000000000007</v>
      </c>
      <c r="E34" s="223">
        <v>377</v>
      </c>
      <c r="F34" s="223">
        <v>383.29999999999995</v>
      </c>
      <c r="G34" s="223">
        <v>171.5</v>
      </c>
      <c r="H34" s="223">
        <v>398.70000000000005</v>
      </c>
      <c r="I34" s="223">
        <v>320.59999999999997</v>
      </c>
      <c r="J34" s="223">
        <v>372.7</v>
      </c>
      <c r="K34" s="223">
        <v>309.79999999999995</v>
      </c>
      <c r="L34" s="223">
        <v>279.68000000000006</v>
      </c>
      <c r="M34" s="223">
        <v>284.26039000000003</v>
      </c>
      <c r="N34" s="69">
        <v>596.35</v>
      </c>
      <c r="O34" s="69">
        <v>337.16000000000008</v>
      </c>
      <c r="P34" s="69">
        <v>344.16</v>
      </c>
      <c r="Q34" s="69">
        <v>556.16999999999996</v>
      </c>
      <c r="R34" s="69">
        <v>366</v>
      </c>
      <c r="S34" s="69">
        <v>457</v>
      </c>
      <c r="T34" s="223">
        <v>471.19</v>
      </c>
      <c r="U34" s="223">
        <v>174.39750700000002</v>
      </c>
      <c r="V34" s="223">
        <v>180.065279</v>
      </c>
      <c r="W34" s="223">
        <v>257.20119499999998</v>
      </c>
      <c r="X34" s="223">
        <v>421.89</v>
      </c>
      <c r="Y34" s="223">
        <v>290.87</v>
      </c>
      <c r="Z34" s="223">
        <v>184.23</v>
      </c>
      <c r="AA34" s="223">
        <v>411</v>
      </c>
      <c r="AB34" s="112">
        <v>523</v>
      </c>
      <c r="AC34" s="112">
        <v>498</v>
      </c>
      <c r="AD34" s="112">
        <v>571.96365900000001</v>
      </c>
      <c r="AE34" s="112">
        <v>269</v>
      </c>
      <c r="AF34" s="112">
        <v>544</v>
      </c>
      <c r="AG34" s="112">
        <v>544.5</v>
      </c>
      <c r="AH34" s="112">
        <v>573</v>
      </c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115"/>
      <c r="AT34" s="115"/>
      <c r="AU34" s="115"/>
      <c r="AV34" s="115"/>
      <c r="AW34" s="115"/>
      <c r="AX34" s="115"/>
      <c r="AY34" s="223"/>
      <c r="AZ34" s="223"/>
      <c r="BA34" s="223"/>
      <c r="BB34" s="223"/>
      <c r="BC34" s="223"/>
      <c r="BD34" s="223"/>
      <c r="BE34" s="223"/>
      <c r="BF34" s="223"/>
      <c r="BG34" s="112"/>
      <c r="BH34" s="112"/>
      <c r="BI34" s="112"/>
      <c r="BJ34" s="112"/>
      <c r="BK34" s="417"/>
      <c r="BL34" s="417"/>
      <c r="BM34" s="417"/>
      <c r="BN34" s="417"/>
      <c r="BO34" s="417"/>
      <c r="BP34" s="417"/>
      <c r="BQ34" s="417"/>
      <c r="BR34" s="417"/>
      <c r="BS34" s="417"/>
      <c r="BT34" s="417"/>
      <c r="BU34" s="417"/>
      <c r="BV34" s="417"/>
      <c r="BW34" s="417"/>
      <c r="BX34" s="417"/>
      <c r="BY34" s="417"/>
      <c r="BZ34" s="417"/>
      <c r="CA34" s="417"/>
      <c r="CB34" s="417"/>
      <c r="CC34" s="417"/>
      <c r="CD34" s="417"/>
      <c r="CE34" s="417"/>
      <c r="CF34" s="417"/>
      <c r="CG34" s="417"/>
      <c r="CH34" s="417"/>
      <c r="CI34" s="417"/>
      <c r="CJ34" s="417"/>
      <c r="CK34" s="417"/>
      <c r="CL34" s="417"/>
      <c r="CM34" s="417"/>
      <c r="CN34" s="417"/>
    </row>
    <row r="35" spans="1:92" s="27" customFormat="1">
      <c r="A35" s="26" t="s">
        <v>689</v>
      </c>
      <c r="B35" s="262"/>
      <c r="C35" s="262"/>
      <c r="D35" s="262"/>
      <c r="E35" s="217"/>
      <c r="F35" s="217"/>
      <c r="G35" s="217"/>
      <c r="H35" s="292"/>
      <c r="I35" s="292"/>
      <c r="J35" s="217">
        <v>843.5</v>
      </c>
      <c r="K35" s="217">
        <v>568.4</v>
      </c>
      <c r="L35" s="217">
        <v>685.19</v>
      </c>
      <c r="M35" s="217">
        <v>828.15039000000002</v>
      </c>
      <c r="N35" s="63">
        <v>1223.46</v>
      </c>
      <c r="O35" s="63">
        <v>626.3900000000001</v>
      </c>
      <c r="P35" s="63">
        <v>757.24000000000012</v>
      </c>
      <c r="Q35" s="63">
        <v>1039.1599999999999</v>
      </c>
      <c r="R35" s="63">
        <v>1021.0400000000001</v>
      </c>
      <c r="S35" s="63">
        <v>766.26</v>
      </c>
      <c r="T35" s="217">
        <v>847.11</v>
      </c>
      <c r="U35" s="217">
        <v>979.93563877999998</v>
      </c>
      <c r="V35" s="217">
        <v>825.33451149000007</v>
      </c>
      <c r="W35" s="217">
        <v>962.25248488</v>
      </c>
      <c r="X35" s="217">
        <v>1077.7035156699999</v>
      </c>
      <c r="Y35" s="217">
        <v>978.11540753999998</v>
      </c>
      <c r="Z35" s="217">
        <v>1316.7358407399997</v>
      </c>
      <c r="AA35" s="217">
        <v>924</v>
      </c>
      <c r="AB35" s="217">
        <v>1168</v>
      </c>
      <c r="AC35" s="217">
        <v>1285</v>
      </c>
      <c r="AD35" s="217">
        <v>1475.99</v>
      </c>
      <c r="AE35" s="217">
        <v>998</v>
      </c>
      <c r="AF35" s="217">
        <v>1388</v>
      </c>
      <c r="AG35" s="217">
        <v>1367.4</v>
      </c>
      <c r="AH35" s="217">
        <v>1572</v>
      </c>
      <c r="AI35" s="399"/>
      <c r="AJ35" s="399"/>
      <c r="AK35" s="217"/>
      <c r="AL35" s="217"/>
      <c r="AM35" s="292"/>
      <c r="AN35" s="292"/>
      <c r="AO35" s="217"/>
      <c r="AP35" s="217"/>
      <c r="AQ35" s="217"/>
      <c r="AR35" s="217"/>
      <c r="AS35" s="64"/>
      <c r="AT35" s="64"/>
      <c r="AU35" s="64"/>
      <c r="AV35" s="64"/>
      <c r="AW35" s="64"/>
      <c r="AX35" s="64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417"/>
      <c r="BL35" s="417"/>
      <c r="BM35" s="417"/>
      <c r="BN35" s="417"/>
      <c r="BO35" s="417"/>
      <c r="BP35" s="417"/>
      <c r="BQ35" s="417"/>
      <c r="BR35" s="417"/>
      <c r="BS35" s="417"/>
      <c r="BT35" s="417"/>
      <c r="BU35" s="417"/>
      <c r="BV35" s="417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7"/>
      <c r="CH35" s="417"/>
      <c r="CI35" s="417"/>
      <c r="CJ35" s="417"/>
      <c r="CK35" s="417"/>
      <c r="CL35" s="417"/>
      <c r="CM35" s="417"/>
      <c r="CN35" s="417"/>
    </row>
    <row r="36" spans="1:92" s="6" customFormat="1">
      <c r="A36" s="91" t="s">
        <v>244</v>
      </c>
      <c r="B36" s="265"/>
      <c r="C36" s="265"/>
      <c r="D36" s="265"/>
      <c r="E36" s="223"/>
      <c r="F36" s="223"/>
      <c r="G36" s="223"/>
      <c r="H36" s="293"/>
      <c r="I36" s="293"/>
      <c r="J36" s="223">
        <v>571.79999999999995</v>
      </c>
      <c r="K36" s="223">
        <v>395</v>
      </c>
      <c r="L36" s="223">
        <v>405.6</v>
      </c>
      <c r="M36" s="223">
        <v>561.29999999999995</v>
      </c>
      <c r="N36" s="69">
        <v>701</v>
      </c>
      <c r="O36" s="69">
        <v>290.10000000000002</v>
      </c>
      <c r="P36" s="69">
        <v>385.9381810000001</v>
      </c>
      <c r="Q36" s="69">
        <v>705.7988049999999</v>
      </c>
      <c r="R36" s="69">
        <v>692.04918699999996</v>
      </c>
      <c r="S36" s="69">
        <v>559.26</v>
      </c>
      <c r="T36" s="223">
        <v>440</v>
      </c>
      <c r="U36" s="223">
        <v>610.36156677999998</v>
      </c>
      <c r="V36" s="223">
        <v>377.41786849000005</v>
      </c>
      <c r="W36" s="223">
        <v>422.30112887999996</v>
      </c>
      <c r="X36" s="223">
        <v>632.63115766999999</v>
      </c>
      <c r="Y36" s="223">
        <v>570.30142053999998</v>
      </c>
      <c r="Z36" s="223">
        <v>609.91466373999992</v>
      </c>
      <c r="AA36" s="223">
        <v>378</v>
      </c>
      <c r="AB36" s="112">
        <v>709</v>
      </c>
      <c r="AC36" s="112">
        <v>714</v>
      </c>
      <c r="AD36" s="112">
        <v>676.45279600000003</v>
      </c>
      <c r="AE36" s="112">
        <v>401</v>
      </c>
      <c r="AF36" s="112">
        <v>825.43932599999994</v>
      </c>
      <c r="AG36" s="112">
        <v>573.07999999999993</v>
      </c>
      <c r="AH36" s="112">
        <v>598.23</v>
      </c>
      <c r="AI36" s="399"/>
      <c r="AJ36" s="223"/>
      <c r="AK36" s="223"/>
      <c r="AL36" s="223"/>
      <c r="AM36" s="293"/>
      <c r="AN36" s="293"/>
      <c r="AO36" s="223"/>
      <c r="AP36" s="223"/>
      <c r="AQ36" s="223"/>
      <c r="AR36" s="223"/>
      <c r="AS36" s="115"/>
      <c r="AT36" s="115"/>
      <c r="AU36" s="115"/>
      <c r="AV36" s="115"/>
      <c r="AW36" s="115"/>
      <c r="AX36" s="115"/>
      <c r="AY36" s="223"/>
      <c r="AZ36" s="223"/>
      <c r="BA36" s="223"/>
      <c r="BB36" s="223"/>
      <c r="BC36" s="223"/>
      <c r="BD36" s="223"/>
      <c r="BE36" s="223"/>
      <c r="BF36" s="223"/>
      <c r="BG36" s="112"/>
      <c r="BH36" s="112"/>
      <c r="BI36" s="112"/>
      <c r="BJ36" s="112"/>
      <c r="BK36" s="417"/>
      <c r="BL36" s="417"/>
      <c r="BM36" s="417"/>
      <c r="BN36" s="417"/>
      <c r="BO36" s="417"/>
      <c r="BP36" s="417"/>
      <c r="BQ36" s="417"/>
      <c r="BR36" s="417"/>
      <c r="BS36" s="417"/>
      <c r="BT36" s="417"/>
      <c r="BU36" s="417"/>
      <c r="BV36" s="417"/>
      <c r="BW36" s="417"/>
      <c r="BX36" s="417"/>
      <c r="BY36" s="417"/>
      <c r="BZ36" s="417"/>
      <c r="CA36" s="417"/>
      <c r="CB36" s="417"/>
      <c r="CC36" s="417"/>
      <c r="CD36" s="417"/>
      <c r="CE36" s="417"/>
      <c r="CF36" s="417"/>
      <c r="CG36" s="417"/>
      <c r="CH36" s="417"/>
      <c r="CI36" s="417"/>
      <c r="CJ36" s="417"/>
      <c r="CK36" s="417"/>
      <c r="CL36" s="417"/>
      <c r="CM36" s="417"/>
      <c r="CN36" s="417"/>
    </row>
    <row r="37" spans="1:92" s="6" customFormat="1">
      <c r="A37" s="91" t="s">
        <v>246</v>
      </c>
      <c r="B37" s="265"/>
      <c r="C37" s="265"/>
      <c r="D37" s="265"/>
      <c r="E37" s="223"/>
      <c r="F37" s="223"/>
      <c r="G37" s="223"/>
      <c r="H37" s="293"/>
      <c r="I37" s="293"/>
      <c r="J37" s="223">
        <v>271.70000000000005</v>
      </c>
      <c r="K37" s="223">
        <v>173.39999999999998</v>
      </c>
      <c r="L37" s="223">
        <v>279.59000000000003</v>
      </c>
      <c r="M37" s="223">
        <v>266.85039000000006</v>
      </c>
      <c r="N37" s="69">
        <v>522.46</v>
      </c>
      <c r="O37" s="69">
        <v>336.29000000000008</v>
      </c>
      <c r="P37" s="69">
        <v>371.30181900000002</v>
      </c>
      <c r="Q37" s="69">
        <v>333.05119500000001</v>
      </c>
      <c r="R37" s="69">
        <v>328.99081300000012</v>
      </c>
      <c r="S37" s="69">
        <v>207</v>
      </c>
      <c r="T37" s="223">
        <v>407.11</v>
      </c>
      <c r="U37" s="223">
        <v>369.574072</v>
      </c>
      <c r="V37" s="223">
        <v>447.91664300000002</v>
      </c>
      <c r="W37" s="223">
        <v>539.95135600000003</v>
      </c>
      <c r="X37" s="223">
        <v>445.07235800000001</v>
      </c>
      <c r="Y37" s="223">
        <v>407.813987</v>
      </c>
      <c r="Z37" s="223">
        <v>706.82117699999992</v>
      </c>
      <c r="AA37" s="223">
        <v>546</v>
      </c>
      <c r="AB37" s="112">
        <v>459</v>
      </c>
      <c r="AC37" s="112">
        <v>571</v>
      </c>
      <c r="AD37" s="112">
        <v>799.53720399999997</v>
      </c>
      <c r="AE37" s="112">
        <v>597</v>
      </c>
      <c r="AF37" s="112">
        <v>562.56067399999995</v>
      </c>
      <c r="AG37" s="112">
        <v>794.32</v>
      </c>
      <c r="AH37" s="112">
        <v>973.77</v>
      </c>
      <c r="AI37" s="265"/>
      <c r="AJ37" s="223"/>
      <c r="AK37" s="223"/>
      <c r="AL37" s="223"/>
      <c r="AM37" s="293"/>
      <c r="AN37" s="293"/>
      <c r="AO37" s="223"/>
      <c r="AP37" s="223"/>
      <c r="AQ37" s="223"/>
      <c r="AR37" s="223"/>
      <c r="AS37" s="115"/>
      <c r="AT37" s="115"/>
      <c r="AU37" s="115"/>
      <c r="AV37" s="115"/>
      <c r="AW37" s="115"/>
      <c r="AX37" s="115"/>
      <c r="AY37" s="223"/>
      <c r="AZ37" s="223"/>
      <c r="BA37" s="223"/>
      <c r="BB37" s="223"/>
      <c r="BC37" s="223"/>
      <c r="BD37" s="223"/>
      <c r="BE37" s="223"/>
      <c r="BF37" s="223"/>
      <c r="BG37" s="112"/>
      <c r="BH37" s="112"/>
      <c r="BI37" s="112"/>
      <c r="BJ37" s="112"/>
      <c r="BK37" s="417"/>
      <c r="BL37" s="417"/>
      <c r="BM37" s="417"/>
      <c r="BN37" s="417"/>
      <c r="BO37" s="417"/>
      <c r="BP37" s="417"/>
      <c r="BQ37" s="417"/>
      <c r="BR37" s="417"/>
      <c r="BS37" s="417"/>
      <c r="BT37" s="417"/>
      <c r="BU37" s="417"/>
      <c r="BV37" s="417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7"/>
      <c r="CH37" s="417"/>
      <c r="CI37" s="417"/>
      <c r="CJ37" s="417"/>
      <c r="CK37" s="417"/>
      <c r="CL37" s="417"/>
      <c r="CM37" s="417"/>
      <c r="CN37" s="417"/>
    </row>
    <row r="38" spans="1:92" s="25" customFormat="1">
      <c r="A38" s="26" t="s">
        <v>247</v>
      </c>
      <c r="B38" s="262">
        <v>7.8</v>
      </c>
      <c r="C38" s="262">
        <v>424.4</v>
      </c>
      <c r="D38" s="262">
        <v>1034.3</v>
      </c>
      <c r="E38" s="217">
        <v>1522.4</v>
      </c>
      <c r="F38" s="217">
        <v>53.7</v>
      </c>
      <c r="G38" s="217">
        <v>572.5</v>
      </c>
      <c r="H38" s="292">
        <v>895.5</v>
      </c>
      <c r="I38" s="292">
        <v>642.6</v>
      </c>
      <c r="J38" s="217">
        <v>71.099999999999994</v>
      </c>
      <c r="K38" s="217">
        <v>683.5</v>
      </c>
      <c r="L38" s="217">
        <v>892.2</v>
      </c>
      <c r="M38" s="217">
        <v>592.95000000000005</v>
      </c>
      <c r="N38" s="63">
        <v>32.86</v>
      </c>
      <c r="O38" s="63">
        <v>705.21</v>
      </c>
      <c r="P38" s="63">
        <v>1030.5999999999999</v>
      </c>
      <c r="Q38" s="63">
        <v>842.51</v>
      </c>
      <c r="R38" s="63">
        <v>292.07</v>
      </c>
      <c r="S38" s="63">
        <v>817.07</v>
      </c>
      <c r="T38" s="217">
        <v>1089.33</v>
      </c>
      <c r="U38" s="217">
        <v>673.44</v>
      </c>
      <c r="V38" s="217">
        <v>222.47</v>
      </c>
      <c r="W38" s="217">
        <v>901.51</v>
      </c>
      <c r="X38" s="217">
        <v>1396.63</v>
      </c>
      <c r="Y38" s="217">
        <v>1000.11</v>
      </c>
      <c r="Z38" s="217">
        <v>629.30999999999995</v>
      </c>
      <c r="AA38" s="217">
        <v>1280.79</v>
      </c>
      <c r="AB38" s="217">
        <v>3552.18</v>
      </c>
      <c r="AC38" s="217">
        <v>5724.18</v>
      </c>
      <c r="AD38" s="217">
        <v>6134.97</v>
      </c>
      <c r="AE38" s="217">
        <v>7380.8499800000009</v>
      </c>
      <c r="AF38" s="217">
        <v>7743.21</v>
      </c>
      <c r="AG38" s="217">
        <v>7282.59</v>
      </c>
      <c r="AH38" s="217">
        <v>4472.12</v>
      </c>
      <c r="AI38" s="262"/>
      <c r="AJ38" s="217"/>
      <c r="AK38" s="217"/>
      <c r="AL38" s="217"/>
      <c r="AM38" s="292"/>
      <c r="AN38" s="292"/>
      <c r="AO38" s="217"/>
      <c r="AP38" s="217"/>
      <c r="AQ38" s="217"/>
      <c r="AR38" s="217"/>
      <c r="AS38" s="64"/>
      <c r="AT38" s="64"/>
      <c r="AU38" s="64"/>
      <c r="AV38" s="64"/>
      <c r="AW38" s="64"/>
      <c r="AX38" s="64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417"/>
      <c r="BL38" s="417"/>
      <c r="BM38" s="417"/>
      <c r="BN38" s="417"/>
      <c r="BO38" s="417"/>
      <c r="BP38" s="417"/>
      <c r="BQ38" s="417"/>
      <c r="BR38" s="417"/>
      <c r="BS38" s="417"/>
      <c r="BT38" s="417"/>
      <c r="BU38" s="417"/>
      <c r="BV38" s="417"/>
      <c r="BW38" s="417"/>
      <c r="BX38" s="417"/>
      <c r="BY38" s="417"/>
      <c r="BZ38" s="417"/>
      <c r="CA38" s="417"/>
      <c r="CB38" s="417"/>
      <c r="CC38" s="417"/>
      <c r="CD38" s="417"/>
      <c r="CE38" s="417"/>
      <c r="CF38" s="417"/>
      <c r="CG38" s="417"/>
      <c r="CH38" s="417"/>
      <c r="CI38" s="417"/>
      <c r="CJ38" s="417"/>
      <c r="CK38" s="417"/>
      <c r="CL38" s="417"/>
      <c r="CM38" s="417"/>
      <c r="CN38" s="417"/>
    </row>
    <row r="39" spans="1:92" s="25" customFormat="1">
      <c r="A39" s="91" t="s">
        <v>244</v>
      </c>
      <c r="B39" s="262"/>
      <c r="C39" s="262"/>
      <c r="D39" s="262"/>
      <c r="E39" s="217"/>
      <c r="F39" s="217"/>
      <c r="G39" s="217"/>
      <c r="H39" s="292"/>
      <c r="I39" s="292"/>
      <c r="J39" s="217"/>
      <c r="K39" s="217"/>
      <c r="L39" s="217"/>
      <c r="M39" s="217"/>
      <c r="N39" s="64"/>
      <c r="O39" s="64"/>
      <c r="P39" s="64"/>
      <c r="Q39" s="64"/>
      <c r="R39" s="64"/>
      <c r="S39" s="64"/>
      <c r="T39" s="217"/>
      <c r="U39" s="217"/>
      <c r="V39" s="217"/>
      <c r="W39" s="223">
        <v>650.79999999999995</v>
      </c>
      <c r="X39" s="223">
        <v>975.1</v>
      </c>
      <c r="Y39" s="223">
        <v>668.1</v>
      </c>
      <c r="Z39" s="223">
        <v>95.5</v>
      </c>
      <c r="AA39" s="223">
        <v>740.9</v>
      </c>
      <c r="AB39" s="223">
        <v>891.2</v>
      </c>
      <c r="AC39" s="223">
        <v>558.1</v>
      </c>
      <c r="AD39" s="223">
        <v>173.8</v>
      </c>
      <c r="AE39" s="223">
        <v>658.9</v>
      </c>
      <c r="AF39" s="223">
        <v>841.1</v>
      </c>
      <c r="AG39" s="223">
        <v>599.6846512159542</v>
      </c>
      <c r="AH39" s="223">
        <v>46.32</v>
      </c>
      <c r="AI39" s="262"/>
      <c r="AJ39" s="217"/>
      <c r="AK39" s="433"/>
      <c r="AL39" s="217"/>
      <c r="AM39" s="292"/>
      <c r="AN39" s="292"/>
      <c r="AO39" s="217"/>
      <c r="AP39" s="217"/>
      <c r="AQ39" s="217"/>
      <c r="AR39" s="217"/>
      <c r="AS39" s="64"/>
      <c r="AT39" s="64"/>
      <c r="AU39" s="64"/>
      <c r="AV39" s="64"/>
      <c r="AW39" s="64"/>
      <c r="AX39" s="64"/>
      <c r="AY39" s="217"/>
      <c r="AZ39" s="217"/>
      <c r="BA39" s="217"/>
      <c r="BB39" s="223"/>
      <c r="BC39" s="223"/>
      <c r="BD39" s="223"/>
      <c r="BE39" s="223"/>
      <c r="BF39" s="223"/>
      <c r="BG39" s="223"/>
      <c r="BH39" s="223"/>
      <c r="BI39" s="223"/>
      <c r="BJ39" s="223"/>
      <c r="BK39" s="417"/>
      <c r="BL39" s="417"/>
      <c r="BM39" s="417"/>
      <c r="BN39" s="417"/>
      <c r="BO39" s="417"/>
      <c r="BP39" s="417"/>
      <c r="BQ39" s="417"/>
      <c r="BR39" s="417"/>
      <c r="BS39" s="417"/>
      <c r="BT39" s="417"/>
      <c r="BU39" s="417"/>
      <c r="BV39" s="417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7"/>
      <c r="CH39" s="417"/>
      <c r="CI39" s="417"/>
      <c r="CJ39" s="417"/>
      <c r="CK39" s="417"/>
      <c r="CL39" s="417"/>
      <c r="CM39" s="417"/>
      <c r="CN39" s="417"/>
    </row>
    <row r="40" spans="1:92" s="25" customFormat="1">
      <c r="A40" s="91" t="s">
        <v>246</v>
      </c>
      <c r="B40" s="262"/>
      <c r="C40" s="262"/>
      <c r="D40" s="262"/>
      <c r="E40" s="217"/>
      <c r="F40" s="217"/>
      <c r="G40" s="217"/>
      <c r="H40" s="292"/>
      <c r="I40" s="292"/>
      <c r="J40" s="217"/>
      <c r="K40" s="217"/>
      <c r="L40" s="217"/>
      <c r="M40" s="217"/>
      <c r="N40" s="64"/>
      <c r="O40" s="64"/>
      <c r="P40" s="64"/>
      <c r="Q40" s="64"/>
      <c r="R40" s="64"/>
      <c r="S40" s="64"/>
      <c r="T40" s="217"/>
      <c r="U40" s="217"/>
      <c r="V40" s="217"/>
      <c r="W40" s="223">
        <v>250.7</v>
      </c>
      <c r="X40" s="223">
        <v>421.4</v>
      </c>
      <c r="Y40" s="223">
        <v>332.1</v>
      </c>
      <c r="Z40" s="223">
        <v>533.79999999999995</v>
      </c>
      <c r="AA40" s="223">
        <v>539.9</v>
      </c>
      <c r="AB40" s="223">
        <v>2660.9</v>
      </c>
      <c r="AC40" s="223">
        <v>5166.2</v>
      </c>
      <c r="AD40" s="223">
        <v>5961.6</v>
      </c>
      <c r="AE40" s="223">
        <v>6722</v>
      </c>
      <c r="AF40" s="223">
        <v>6902</v>
      </c>
      <c r="AG40" s="223">
        <v>6682.9153487840458</v>
      </c>
      <c r="AH40" s="223">
        <v>4425.8</v>
      </c>
      <c r="AI40" s="262"/>
      <c r="AJ40" s="217"/>
      <c r="AK40" s="217"/>
      <c r="AL40" s="217"/>
      <c r="AM40" s="292"/>
      <c r="AN40" s="292"/>
      <c r="AO40" s="217"/>
      <c r="AP40" s="217"/>
      <c r="AQ40" s="217"/>
      <c r="AR40" s="217"/>
      <c r="AS40" s="64"/>
      <c r="AT40" s="64"/>
      <c r="AU40" s="64"/>
      <c r="AV40" s="64"/>
      <c r="AW40" s="64"/>
      <c r="AX40" s="64"/>
      <c r="AY40" s="217"/>
      <c r="AZ40" s="217"/>
      <c r="BA40" s="217"/>
      <c r="BB40" s="223"/>
      <c r="BC40" s="223"/>
      <c r="BD40" s="223"/>
      <c r="BE40" s="223"/>
      <c r="BF40" s="223"/>
      <c r="BG40" s="223"/>
      <c r="BH40" s="223"/>
      <c r="BI40" s="223"/>
      <c r="BJ40" s="223"/>
      <c r="BK40" s="417"/>
      <c r="BL40" s="417"/>
      <c r="BM40" s="417"/>
      <c r="BN40" s="417"/>
      <c r="BO40" s="417"/>
      <c r="BP40" s="417"/>
      <c r="BQ40" s="417"/>
      <c r="BR40" s="417"/>
      <c r="BS40" s="417"/>
      <c r="BT40" s="417"/>
      <c r="BU40" s="417"/>
      <c r="BV40" s="417"/>
      <c r="BW40" s="417"/>
      <c r="BX40" s="417"/>
      <c r="BY40" s="417"/>
      <c r="BZ40" s="417"/>
      <c r="CA40" s="417"/>
      <c r="CB40" s="417"/>
      <c r="CC40" s="417"/>
      <c r="CD40" s="417"/>
      <c r="CE40" s="417"/>
      <c r="CF40" s="417"/>
      <c r="CG40" s="417"/>
      <c r="CH40" s="417"/>
      <c r="CI40" s="417"/>
      <c r="CJ40" s="417"/>
      <c r="CK40" s="417"/>
      <c r="CL40" s="417"/>
      <c r="CM40" s="417"/>
      <c r="CN40" s="417"/>
    </row>
    <row r="41" spans="1:92" s="25" customFormat="1">
      <c r="A41" s="26"/>
      <c r="B41" s="262"/>
      <c r="C41" s="262"/>
      <c r="D41" s="262"/>
      <c r="E41" s="217"/>
      <c r="F41" s="217"/>
      <c r="G41" s="217"/>
      <c r="H41" s="292"/>
      <c r="I41" s="292"/>
      <c r="J41" s="217"/>
      <c r="K41" s="217"/>
      <c r="L41" s="217"/>
      <c r="M41" s="217"/>
      <c r="N41" s="64"/>
      <c r="O41" s="64"/>
      <c r="P41" s="64"/>
      <c r="Q41" s="64"/>
      <c r="R41" s="64"/>
      <c r="S41" s="64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62"/>
      <c r="AJ41" s="217"/>
      <c r="AK41" s="217"/>
      <c r="AL41" s="217"/>
      <c r="AM41" s="292"/>
      <c r="AN41" s="292"/>
      <c r="AO41" s="217"/>
      <c r="AP41" s="217"/>
      <c r="AQ41" s="217"/>
      <c r="AR41" s="217"/>
      <c r="AS41" s="64"/>
      <c r="AT41" s="64"/>
      <c r="AU41" s="64"/>
      <c r="AV41" s="64"/>
      <c r="AW41" s="64"/>
      <c r="AX41" s="64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417"/>
      <c r="BL41" s="417"/>
      <c r="BM41" s="417"/>
      <c r="BN41" s="417"/>
      <c r="BO41" s="417"/>
      <c r="BP41" s="417"/>
      <c r="BQ41" s="417"/>
      <c r="BR41" s="417"/>
      <c r="BS41" s="417"/>
      <c r="BT41" s="417"/>
      <c r="BU41" s="417"/>
      <c r="BV41" s="417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7"/>
      <c r="CH41" s="417"/>
      <c r="CI41" s="417"/>
      <c r="CJ41" s="417"/>
      <c r="CK41" s="417"/>
      <c r="CL41" s="417"/>
      <c r="CM41" s="417"/>
      <c r="CN41" s="417"/>
    </row>
    <row r="42" spans="1:92" s="25" customFormat="1">
      <c r="A42" s="26" t="s">
        <v>715</v>
      </c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>
        <v>226.53997812200367</v>
      </c>
      <c r="X42" s="217">
        <v>244.4034916411035</v>
      </c>
      <c r="Y42" s="217">
        <v>254.51719080305341</v>
      </c>
      <c r="Z42" s="217">
        <v>215.32895255665255</v>
      </c>
      <c r="AA42" s="217">
        <v>232.13861519773249</v>
      </c>
      <c r="AB42" s="217">
        <v>244.13352782764809</v>
      </c>
      <c r="AC42" s="217">
        <v>209.73158932091022</v>
      </c>
      <c r="AD42" s="217">
        <v>298.22899884925198</v>
      </c>
      <c r="AE42" s="217">
        <v>235.33769297945949</v>
      </c>
      <c r="AF42" s="217">
        <v>231.77651207426609</v>
      </c>
      <c r="AG42" s="217">
        <v>233.08779918803796</v>
      </c>
      <c r="AH42" s="217">
        <v>313.68739205526771</v>
      </c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</row>
    <row r="43" spans="1:92">
      <c r="A43" s="110" t="s">
        <v>120</v>
      </c>
      <c r="B43" s="368" t="s">
        <v>374</v>
      </c>
      <c r="C43" s="368" t="s">
        <v>375</v>
      </c>
      <c r="D43" s="368" t="s">
        <v>376</v>
      </c>
      <c r="E43" s="368" t="s">
        <v>377</v>
      </c>
      <c r="F43" s="368" t="s">
        <v>378</v>
      </c>
      <c r="G43" s="368" t="s">
        <v>379</v>
      </c>
      <c r="H43" s="368" t="s">
        <v>380</v>
      </c>
      <c r="I43" s="368" t="s">
        <v>381</v>
      </c>
      <c r="J43" s="368" t="s">
        <v>2</v>
      </c>
      <c r="K43" s="368" t="s">
        <v>3</v>
      </c>
      <c r="L43" s="368" t="s">
        <v>4</v>
      </c>
      <c r="M43" s="368" t="s">
        <v>5</v>
      </c>
      <c r="N43" s="368" t="s">
        <v>6</v>
      </c>
      <c r="O43" s="368" t="s">
        <v>7</v>
      </c>
      <c r="P43" s="368" t="s">
        <v>8</v>
      </c>
      <c r="Q43" s="368" t="s">
        <v>9</v>
      </c>
      <c r="R43" s="368" t="s">
        <v>344</v>
      </c>
      <c r="S43" s="368" t="s">
        <v>349</v>
      </c>
      <c r="T43" s="368" t="s">
        <v>356</v>
      </c>
      <c r="U43" s="368" t="s">
        <v>394</v>
      </c>
      <c r="V43" s="368" t="s">
        <v>397</v>
      </c>
      <c r="W43" s="368" t="s">
        <v>409</v>
      </c>
      <c r="X43" s="368" t="s">
        <v>414</v>
      </c>
      <c r="Y43" s="368" t="s">
        <v>420</v>
      </c>
      <c r="Z43" s="368" t="s">
        <v>423</v>
      </c>
      <c r="AA43" s="368" t="s">
        <v>426</v>
      </c>
      <c r="AB43" s="368" t="s">
        <v>509</v>
      </c>
      <c r="AC43" s="368" t="s">
        <v>625</v>
      </c>
      <c r="AD43" s="368" t="s">
        <v>629</v>
      </c>
      <c r="AE43" s="368" t="s">
        <v>641</v>
      </c>
      <c r="AF43" s="368" t="s">
        <v>702</v>
      </c>
      <c r="AG43" s="368" t="s">
        <v>716</v>
      </c>
      <c r="AH43" s="368" t="s">
        <v>722</v>
      </c>
    </row>
    <row r="44" spans="1:92" ht="15" customHeight="1">
      <c r="A44" s="110" t="s">
        <v>10</v>
      </c>
      <c r="B44" s="367" t="s">
        <v>11</v>
      </c>
      <c r="C44" s="367" t="s">
        <v>12</v>
      </c>
      <c r="D44" s="367" t="s">
        <v>13</v>
      </c>
      <c r="E44" s="367" t="s">
        <v>14</v>
      </c>
      <c r="F44" s="367" t="s">
        <v>11</v>
      </c>
      <c r="G44" s="367" t="s">
        <v>12</v>
      </c>
      <c r="H44" s="367" t="s">
        <v>13</v>
      </c>
      <c r="I44" s="367" t="s">
        <v>14</v>
      </c>
      <c r="J44" s="367" t="s">
        <v>11</v>
      </c>
      <c r="K44" s="367" t="s">
        <v>12</v>
      </c>
      <c r="L44" s="367" t="s">
        <v>13</v>
      </c>
      <c r="M44" s="367" t="s">
        <v>14</v>
      </c>
      <c r="N44" s="367" t="s">
        <v>11</v>
      </c>
      <c r="O44" s="367" t="s">
        <v>12</v>
      </c>
      <c r="P44" s="367" t="s">
        <v>13</v>
      </c>
      <c r="Q44" s="367" t="s">
        <v>14</v>
      </c>
      <c r="R44" s="367" t="s">
        <v>11</v>
      </c>
      <c r="S44" s="367" t="s">
        <v>12</v>
      </c>
      <c r="T44" s="367" t="s">
        <v>13</v>
      </c>
      <c r="U44" s="367" t="s">
        <v>14</v>
      </c>
      <c r="V44" s="367" t="s">
        <v>11</v>
      </c>
      <c r="W44" s="367" t="s">
        <v>12</v>
      </c>
      <c r="X44" s="367" t="s">
        <v>13</v>
      </c>
      <c r="Y44" s="367" t="s">
        <v>14</v>
      </c>
      <c r="Z44" s="367" t="s">
        <v>11</v>
      </c>
      <c r="AA44" s="367" t="s">
        <v>12</v>
      </c>
      <c r="AB44" s="367" t="s">
        <v>13</v>
      </c>
      <c r="AC44" s="367" t="s">
        <v>14</v>
      </c>
      <c r="AD44" s="367" t="s">
        <v>11</v>
      </c>
      <c r="AE44" s="367" t="s">
        <v>12</v>
      </c>
      <c r="AF44" s="367" t="s">
        <v>13</v>
      </c>
      <c r="AG44" s="367" t="s">
        <v>14</v>
      </c>
      <c r="AH44" s="367" t="s">
        <v>11</v>
      </c>
    </row>
    <row r="45" spans="1:92">
      <c r="A45" s="24" t="s">
        <v>121</v>
      </c>
      <c r="B45" s="226">
        <v>1193.2</v>
      </c>
      <c r="C45" s="226">
        <v>1264.0999999999999</v>
      </c>
      <c r="D45" s="226">
        <v>2248.4</v>
      </c>
      <c r="E45" s="226">
        <v>2605.4</v>
      </c>
      <c r="F45" s="226">
        <v>2350.4</v>
      </c>
      <c r="G45" s="226">
        <v>1478.3</v>
      </c>
      <c r="H45" s="298">
        <v>3246.7</v>
      </c>
      <c r="I45" s="298">
        <v>2125.4</v>
      </c>
      <c r="J45" s="226">
        <v>2604.8000000000002</v>
      </c>
      <c r="K45" s="226">
        <v>1686.3</v>
      </c>
      <c r="L45" s="226">
        <v>2331.3380000000002</v>
      </c>
      <c r="M45" s="226">
        <v>2641.4650000000001</v>
      </c>
      <c r="N45" s="66">
        <v>3080.04</v>
      </c>
      <c r="O45" s="66">
        <v>1646.883</v>
      </c>
      <c r="P45" s="122">
        <v>2637.4760000000001</v>
      </c>
      <c r="Q45" s="122">
        <v>3716.45</v>
      </c>
      <c r="R45" s="66">
        <v>3866.279</v>
      </c>
      <c r="S45" s="66">
        <v>2642.8980000000001</v>
      </c>
      <c r="T45" s="122">
        <v>3148.4110000000001</v>
      </c>
      <c r="U45" s="122">
        <v>3476.1489999999999</v>
      </c>
      <c r="V45" s="122">
        <v>2913.2339999999999</v>
      </c>
      <c r="W45" s="122">
        <v>3105.9140000000002</v>
      </c>
      <c r="X45" s="122">
        <v>3839.9279999999999</v>
      </c>
      <c r="Y45" s="226">
        <v>3293.6019999999999</v>
      </c>
      <c r="Z45" s="122">
        <v>4512.9369999999999</v>
      </c>
      <c r="AA45" s="122">
        <v>4091.556</v>
      </c>
      <c r="AB45" s="122">
        <v>5452.0550000000003</v>
      </c>
      <c r="AC45" s="122">
        <v>5741.9979999999996</v>
      </c>
      <c r="AD45" s="122">
        <v>7120.0280000000002</v>
      </c>
      <c r="AE45" s="122">
        <v>6084.1009999999997</v>
      </c>
      <c r="AF45" s="122">
        <v>7698.6850000000004</v>
      </c>
      <c r="AG45" s="122">
        <v>7932.4949999999999</v>
      </c>
      <c r="AH45" s="122">
        <v>8995.3330000000005</v>
      </c>
      <c r="AI45" s="399"/>
      <c r="AJ45" s="399"/>
    </row>
    <row r="46" spans="1:92">
      <c r="A46" s="142" t="s">
        <v>248</v>
      </c>
      <c r="B46" s="226">
        <v>665.6</v>
      </c>
      <c r="C46" s="226">
        <v>624.70000000000005</v>
      </c>
      <c r="D46" s="226">
        <v>1302.2</v>
      </c>
      <c r="E46" s="226">
        <v>1250.4000000000001</v>
      </c>
      <c r="F46" s="226">
        <v>1176.7</v>
      </c>
      <c r="G46" s="226">
        <v>759.1</v>
      </c>
      <c r="H46" s="298">
        <v>1492.3</v>
      </c>
      <c r="I46" s="298">
        <v>876.2</v>
      </c>
      <c r="J46" s="226">
        <v>1225.5</v>
      </c>
      <c r="K46" s="226">
        <v>582.79999999999995</v>
      </c>
      <c r="L46" s="226">
        <v>1075.1300000000001</v>
      </c>
      <c r="M46" s="226">
        <v>1176.1750000000002</v>
      </c>
      <c r="N46" s="66">
        <v>1408.3290000000002</v>
      </c>
      <c r="O46" s="66">
        <v>464.96800000000002</v>
      </c>
      <c r="P46" s="122">
        <v>1200.6399999999999</v>
      </c>
      <c r="Q46" s="122">
        <v>1597.069</v>
      </c>
      <c r="R46" s="66">
        <v>1846.288</v>
      </c>
      <c r="S46" s="66">
        <v>1115.3209999999999</v>
      </c>
      <c r="T46" s="122">
        <v>1443.03</v>
      </c>
      <c r="U46" s="122">
        <v>1390.1320000000001</v>
      </c>
      <c r="V46" s="122">
        <v>1291.7260000000001</v>
      </c>
      <c r="W46" s="122">
        <v>1221.5160000000001</v>
      </c>
      <c r="X46" s="122">
        <v>1643.0650000000001</v>
      </c>
      <c r="Y46" s="226">
        <v>1221.0440000000001</v>
      </c>
      <c r="Z46" s="122">
        <v>1350.25</v>
      </c>
      <c r="AA46" s="122">
        <v>729.44399999999996</v>
      </c>
      <c r="AB46" s="122">
        <v>1022.944</v>
      </c>
      <c r="AC46" s="122">
        <v>568.11099999999999</v>
      </c>
      <c r="AD46" s="122">
        <v>1581.597</v>
      </c>
      <c r="AE46" s="122">
        <v>751.31700000000001</v>
      </c>
      <c r="AF46" s="122">
        <v>593.65899999999999</v>
      </c>
      <c r="AG46" s="122">
        <v>998.92600000000004</v>
      </c>
      <c r="AH46" s="122">
        <v>2302.8809999999999</v>
      </c>
      <c r="AI46" s="399"/>
      <c r="AJ46" s="399"/>
    </row>
    <row r="47" spans="1:92">
      <c r="A47" s="91" t="s">
        <v>242</v>
      </c>
      <c r="B47" s="225">
        <v>258.8</v>
      </c>
      <c r="C47" s="225">
        <v>206.8</v>
      </c>
      <c r="D47" s="225">
        <v>261.10000000000002</v>
      </c>
      <c r="E47" s="225">
        <v>233</v>
      </c>
      <c r="F47" s="225">
        <v>198.3</v>
      </c>
      <c r="G47" s="225">
        <v>185.3</v>
      </c>
      <c r="H47" s="299">
        <v>211.7</v>
      </c>
      <c r="I47" s="299">
        <v>272.5</v>
      </c>
      <c r="J47" s="225">
        <v>270.89999999999998</v>
      </c>
      <c r="K47" s="225">
        <v>220.9</v>
      </c>
      <c r="L47" s="225">
        <v>254.79699999999997</v>
      </c>
      <c r="M47" s="225">
        <v>262.50400000000002</v>
      </c>
      <c r="N47" s="93">
        <v>281.178</v>
      </c>
      <c r="O47" s="93">
        <v>169.11</v>
      </c>
      <c r="P47" s="93">
        <v>241.39</v>
      </c>
      <c r="Q47" s="93">
        <v>319.18899999999996</v>
      </c>
      <c r="R47" s="93">
        <v>361.73699999999997</v>
      </c>
      <c r="S47" s="93">
        <v>267.44200000000001</v>
      </c>
      <c r="T47" s="93">
        <v>381.30999999999995</v>
      </c>
      <c r="U47" s="93">
        <v>426.88099999999997</v>
      </c>
      <c r="V47" s="93">
        <v>358.24599999999998</v>
      </c>
      <c r="W47" s="93">
        <v>315.40099999999995</v>
      </c>
      <c r="X47" s="93">
        <v>295.90699999999998</v>
      </c>
      <c r="Y47" s="93">
        <v>325.97000000000003</v>
      </c>
      <c r="Z47" s="93">
        <v>295.68899999999996</v>
      </c>
      <c r="AA47" s="93">
        <v>230.654</v>
      </c>
      <c r="AB47" s="93">
        <v>352.43700000000001</v>
      </c>
      <c r="AC47" s="93">
        <v>339.60899999999998</v>
      </c>
      <c r="AD47" s="93">
        <v>377.07499999999999</v>
      </c>
      <c r="AE47" s="93">
        <v>288.49599999999998</v>
      </c>
      <c r="AF47" s="93">
        <v>391.21</v>
      </c>
      <c r="AG47" s="93">
        <v>440.64800000000002</v>
      </c>
      <c r="AH47" s="93">
        <v>421.94499999999999</v>
      </c>
      <c r="AI47" s="386"/>
    </row>
    <row r="48" spans="1:92">
      <c r="A48" s="91" t="s">
        <v>243</v>
      </c>
      <c r="B48" s="225">
        <v>406.9</v>
      </c>
      <c r="C48" s="225">
        <v>417.9</v>
      </c>
      <c r="D48" s="225">
        <v>1041.0999999999999</v>
      </c>
      <c r="E48" s="225">
        <v>1017.5</v>
      </c>
      <c r="F48" s="225">
        <v>978.4</v>
      </c>
      <c r="G48" s="225">
        <v>573.9</v>
      </c>
      <c r="H48" s="299">
        <v>1280.5999999999999</v>
      </c>
      <c r="I48" s="299">
        <v>603.70000000000005</v>
      </c>
      <c r="J48" s="225">
        <v>954.5</v>
      </c>
      <c r="K48" s="225">
        <v>361.9</v>
      </c>
      <c r="L48" s="225">
        <v>820.33300000000008</v>
      </c>
      <c r="M48" s="225">
        <v>913.67100000000005</v>
      </c>
      <c r="N48" s="93">
        <v>1127.1510000000001</v>
      </c>
      <c r="O48" s="93">
        <v>295.858</v>
      </c>
      <c r="P48" s="93">
        <v>959.25</v>
      </c>
      <c r="Q48" s="93">
        <v>1277.8800000000001</v>
      </c>
      <c r="R48" s="93">
        <v>1484.5509999999999</v>
      </c>
      <c r="S48" s="93">
        <v>847.87899999999991</v>
      </c>
      <c r="T48" s="93">
        <v>1061.72</v>
      </c>
      <c r="U48" s="93">
        <v>963.25099999999998</v>
      </c>
      <c r="V48" s="93">
        <v>933.48</v>
      </c>
      <c r="W48" s="93">
        <v>906.11500000000001</v>
      </c>
      <c r="X48" s="93">
        <v>1347.1580000000001</v>
      </c>
      <c r="Y48" s="93">
        <v>895.07400000000007</v>
      </c>
      <c r="Z48" s="93">
        <v>1054.5610000000001</v>
      </c>
      <c r="AA48" s="93">
        <v>498.79</v>
      </c>
      <c r="AB48" s="93">
        <v>670.50699999999995</v>
      </c>
      <c r="AC48" s="93">
        <v>228.50200000000001</v>
      </c>
      <c r="AD48" s="93">
        <v>1204.5219999999999</v>
      </c>
      <c r="AE48" s="93">
        <v>462.82100000000003</v>
      </c>
      <c r="AF48" s="93">
        <v>202.44900000000001</v>
      </c>
      <c r="AG48" s="93">
        <v>558.27800000000002</v>
      </c>
      <c r="AH48" s="93">
        <v>1880.9359999999999</v>
      </c>
      <c r="AI48" s="386"/>
    </row>
    <row r="49" spans="1:91">
      <c r="A49" s="142" t="s">
        <v>249</v>
      </c>
      <c r="B49" s="226">
        <v>501.5</v>
      </c>
      <c r="C49" s="226">
        <v>535.5</v>
      </c>
      <c r="D49" s="226">
        <v>717</v>
      </c>
      <c r="E49" s="226">
        <v>937.6</v>
      </c>
      <c r="F49" s="226">
        <v>1123.3</v>
      </c>
      <c r="G49" s="226">
        <v>580.70000000000005</v>
      </c>
      <c r="H49" s="298">
        <v>1519.8</v>
      </c>
      <c r="I49" s="298">
        <v>1042.8</v>
      </c>
      <c r="J49" s="226">
        <v>1321.3</v>
      </c>
      <c r="K49" s="226">
        <v>879.3</v>
      </c>
      <c r="L49" s="226">
        <v>951.99</v>
      </c>
      <c r="M49" s="226">
        <v>1224.24</v>
      </c>
      <c r="N49" s="66">
        <v>1626.4839999999999</v>
      </c>
      <c r="O49" s="66">
        <v>940.50299999999993</v>
      </c>
      <c r="P49" s="122">
        <v>1128.511</v>
      </c>
      <c r="Q49" s="122">
        <v>1861.7999999999997</v>
      </c>
      <c r="R49" s="66">
        <v>1936.912</v>
      </c>
      <c r="S49" s="66">
        <v>1262.3400000000001</v>
      </c>
      <c r="T49" s="122">
        <v>1400.7719999999999</v>
      </c>
      <c r="U49" s="122">
        <v>1880.3850000000002</v>
      </c>
      <c r="V49" s="122">
        <v>1530.5619999999999</v>
      </c>
      <c r="W49" s="122">
        <v>1614.6970000000001</v>
      </c>
      <c r="X49" s="122">
        <v>1729.1089999999999</v>
      </c>
      <c r="Y49" s="226">
        <v>1676.2839999999999</v>
      </c>
      <c r="Z49" s="122">
        <v>2423.694</v>
      </c>
      <c r="AA49" s="122">
        <v>1624.3239999999998</v>
      </c>
      <c r="AB49" s="122">
        <v>2055.7069999999999</v>
      </c>
      <c r="AC49" s="122">
        <v>2465.7110000000002</v>
      </c>
      <c r="AD49" s="122">
        <v>2950.5450000000001</v>
      </c>
      <c r="AE49" s="122">
        <v>1912.1010000000001</v>
      </c>
      <c r="AF49" s="122">
        <v>3031.393</v>
      </c>
      <c r="AG49" s="122">
        <v>2917.8829999999998</v>
      </c>
      <c r="AH49" s="122">
        <v>3618.9459999999999</v>
      </c>
      <c r="AI49" s="399"/>
      <c r="AJ49" s="399"/>
    </row>
    <row r="50" spans="1:91">
      <c r="A50" s="91" t="s">
        <v>242</v>
      </c>
      <c r="B50" s="225">
        <v>364</v>
      </c>
      <c r="C50" s="225">
        <v>185.1</v>
      </c>
      <c r="D50" s="225">
        <v>281.5</v>
      </c>
      <c r="E50" s="225">
        <v>332.9</v>
      </c>
      <c r="F50" s="225">
        <v>528.9</v>
      </c>
      <c r="G50" s="225">
        <v>323.2</v>
      </c>
      <c r="H50" s="299">
        <v>870.4</v>
      </c>
      <c r="I50" s="299">
        <v>521.9</v>
      </c>
      <c r="J50" s="225">
        <v>663.9</v>
      </c>
      <c r="K50" s="225">
        <v>359</v>
      </c>
      <c r="L50" s="225">
        <v>528.28499999999997</v>
      </c>
      <c r="M50" s="225">
        <v>676.61699999999996</v>
      </c>
      <c r="N50" s="93">
        <v>839.95399999999995</v>
      </c>
      <c r="O50" s="93">
        <v>379.51599999999996</v>
      </c>
      <c r="P50" s="93">
        <v>548.80999999999995</v>
      </c>
      <c r="Q50" s="93">
        <v>806.45600000000002</v>
      </c>
      <c r="R50" s="93">
        <v>1234.289</v>
      </c>
      <c r="S50" s="93">
        <v>468.81600000000003</v>
      </c>
      <c r="T50" s="93">
        <v>588.74800000000005</v>
      </c>
      <c r="U50" s="93">
        <v>1518.5500000000002</v>
      </c>
      <c r="V50" s="93">
        <v>1167.8040000000001</v>
      </c>
      <c r="W50" s="93">
        <v>1140.915</v>
      </c>
      <c r="X50" s="93">
        <v>1016.322</v>
      </c>
      <c r="Y50" s="93">
        <v>1149.8209999999999</v>
      </c>
      <c r="Z50" s="93">
        <v>2006.34</v>
      </c>
      <c r="AA50" s="93">
        <v>1217.9570000000001</v>
      </c>
      <c r="AB50" s="93">
        <v>1228.0999999999999</v>
      </c>
      <c r="AC50" s="93">
        <v>1802.53</v>
      </c>
      <c r="AD50" s="93">
        <v>2105.6619999999998</v>
      </c>
      <c r="AE50" s="93">
        <v>1334.8040000000001</v>
      </c>
      <c r="AF50" s="93">
        <v>1546.8050000000001</v>
      </c>
      <c r="AG50" s="93">
        <v>1610.4829999999999</v>
      </c>
      <c r="AH50" s="93">
        <v>2181.2460000000001</v>
      </c>
      <c r="AI50" s="386"/>
    </row>
    <row r="51" spans="1:91">
      <c r="A51" s="91" t="s">
        <v>672</v>
      </c>
      <c r="B51" s="225">
        <v>137.5</v>
      </c>
      <c r="C51" s="225">
        <v>350.5</v>
      </c>
      <c r="D51" s="225">
        <v>435.5</v>
      </c>
      <c r="E51" s="225">
        <v>604.70000000000005</v>
      </c>
      <c r="F51" s="225">
        <v>594.4</v>
      </c>
      <c r="G51" s="225">
        <v>257.5</v>
      </c>
      <c r="H51" s="225">
        <v>649.4</v>
      </c>
      <c r="I51" s="225">
        <v>520.79999999999995</v>
      </c>
      <c r="J51" s="225">
        <v>657.3</v>
      </c>
      <c r="K51" s="225">
        <v>520.4</v>
      </c>
      <c r="L51" s="225">
        <v>423.70499999999998</v>
      </c>
      <c r="M51" s="225">
        <v>547.62300000000005</v>
      </c>
      <c r="N51" s="93">
        <v>786.53</v>
      </c>
      <c r="O51" s="93">
        <v>560.98699999999997</v>
      </c>
      <c r="P51" s="93">
        <v>579.70100000000002</v>
      </c>
      <c r="Q51" s="93">
        <v>1055.3440000000001</v>
      </c>
      <c r="R51" s="93">
        <v>702.62300000000005</v>
      </c>
      <c r="S51" s="93">
        <v>794</v>
      </c>
      <c r="T51" s="93">
        <v>812.024</v>
      </c>
      <c r="U51" s="93">
        <v>361.83500000000004</v>
      </c>
      <c r="V51" s="93">
        <v>362.75799999999998</v>
      </c>
      <c r="W51" s="93">
        <v>473.78199999999998</v>
      </c>
      <c r="X51" s="93">
        <v>712.78700000000003</v>
      </c>
      <c r="Y51" s="93">
        <v>526.46299999999997</v>
      </c>
      <c r="Z51" s="93">
        <v>417.35400000000004</v>
      </c>
      <c r="AA51" s="93">
        <v>406.36900000000003</v>
      </c>
      <c r="AB51" s="93">
        <v>827.6</v>
      </c>
      <c r="AC51" s="93">
        <v>663.18100000000004</v>
      </c>
      <c r="AD51" s="93">
        <v>844.88300000000004</v>
      </c>
      <c r="AE51" s="93">
        <v>577.29700000000003</v>
      </c>
      <c r="AF51" s="93">
        <v>1484.588</v>
      </c>
      <c r="AG51" s="93">
        <v>1307.4000000000001</v>
      </c>
      <c r="AH51" s="93">
        <v>1437.7</v>
      </c>
      <c r="AI51" s="386"/>
      <c r="AJ51" s="411"/>
      <c r="AK51" s="449"/>
    </row>
    <row r="52" spans="1:91">
      <c r="A52" s="142" t="s">
        <v>708</v>
      </c>
      <c r="B52" s="226">
        <v>1.3</v>
      </c>
      <c r="C52" s="226">
        <v>71</v>
      </c>
      <c r="D52" s="226">
        <v>163.9</v>
      </c>
      <c r="E52" s="226">
        <v>321.7</v>
      </c>
      <c r="F52" s="226">
        <v>13.1</v>
      </c>
      <c r="G52" s="226">
        <v>97.2</v>
      </c>
      <c r="H52" s="298">
        <v>153.30000000000001</v>
      </c>
      <c r="I52" s="298">
        <v>126.1</v>
      </c>
      <c r="J52" s="226">
        <v>27.3</v>
      </c>
      <c r="K52" s="226">
        <v>175</v>
      </c>
      <c r="L52" s="226">
        <v>230.58199999999999</v>
      </c>
      <c r="M52" s="226">
        <v>185.749</v>
      </c>
      <c r="N52" s="66">
        <v>12.686</v>
      </c>
      <c r="O52" s="66">
        <v>172.05199999999999</v>
      </c>
      <c r="P52" s="122">
        <v>203.00200000000001</v>
      </c>
      <c r="Q52" s="122">
        <v>167.136</v>
      </c>
      <c r="R52" s="66">
        <v>43.881</v>
      </c>
      <c r="S52" s="66">
        <v>151.43799999999999</v>
      </c>
      <c r="T52" s="122">
        <v>206.55699999999999</v>
      </c>
      <c r="U52" s="122">
        <v>118.592</v>
      </c>
      <c r="V52" s="122">
        <v>41.097999999999999</v>
      </c>
      <c r="W52" s="122">
        <v>198.67699999999999</v>
      </c>
      <c r="X52" s="122">
        <v>364.84800000000001</v>
      </c>
      <c r="Y52" s="226">
        <v>279.67700000000002</v>
      </c>
      <c r="Z52" s="122">
        <v>108.995</v>
      </c>
      <c r="AA52" s="122">
        <v>303.93900000000002</v>
      </c>
      <c r="AB52" s="122">
        <v>1181.989</v>
      </c>
      <c r="AC52" s="122">
        <v>1241.7349999999999</v>
      </c>
      <c r="AD52" s="122">
        <v>735.88</v>
      </c>
      <c r="AE52" s="122">
        <v>911.26800000000003</v>
      </c>
      <c r="AF52" s="122">
        <v>1151.721</v>
      </c>
      <c r="AG52" s="122">
        <v>1135.77</v>
      </c>
      <c r="AH52" s="122">
        <v>667.28099999999995</v>
      </c>
      <c r="AI52" s="399"/>
      <c r="AJ52" s="399"/>
    </row>
    <row r="53" spans="1:91">
      <c r="A53" s="91" t="s">
        <v>709</v>
      </c>
      <c r="B53" s="226"/>
      <c r="C53" s="226"/>
      <c r="D53" s="226"/>
      <c r="E53" s="226"/>
      <c r="F53" s="226"/>
      <c r="G53" s="226"/>
      <c r="H53" s="298"/>
      <c r="I53" s="298"/>
      <c r="J53" s="226"/>
      <c r="K53" s="226"/>
      <c r="L53" s="226"/>
      <c r="M53" s="226"/>
      <c r="N53" s="122"/>
      <c r="O53" s="122"/>
      <c r="P53" s="122"/>
      <c r="Q53" s="122"/>
      <c r="R53" s="122"/>
      <c r="S53" s="122"/>
      <c r="T53" s="122"/>
      <c r="U53" s="122"/>
      <c r="V53" s="122"/>
      <c r="W53" s="93">
        <v>147.43221776179999</v>
      </c>
      <c r="X53" s="93">
        <v>238.31784469924003</v>
      </c>
      <c r="Y53" s="93">
        <v>170.04293517551997</v>
      </c>
      <c r="Z53" s="93">
        <v>20.563914969160319</v>
      </c>
      <c r="AA53" s="93">
        <v>171.9915</v>
      </c>
      <c r="AB53" s="93">
        <v>217.5718</v>
      </c>
      <c r="AC53" s="93">
        <v>117.05119999999999</v>
      </c>
      <c r="AD53" s="93">
        <v>51.8322</v>
      </c>
      <c r="AE53" s="93">
        <v>155.06400590416587</v>
      </c>
      <c r="AF53" s="93">
        <v>194.9472243056652</v>
      </c>
      <c r="AG53" s="93">
        <v>139.77917555877292</v>
      </c>
      <c r="AH53" s="93">
        <v>14.53</v>
      </c>
      <c r="AI53" s="386"/>
    </row>
    <row r="54" spans="1:91">
      <c r="A54" s="91" t="s">
        <v>710</v>
      </c>
      <c r="B54" s="226"/>
      <c r="C54" s="226"/>
      <c r="D54" s="226"/>
      <c r="E54" s="226"/>
      <c r="F54" s="226"/>
      <c r="G54" s="226"/>
      <c r="H54" s="298"/>
      <c r="I54" s="298"/>
      <c r="J54" s="226"/>
      <c r="K54" s="226"/>
      <c r="L54" s="226"/>
      <c r="M54" s="226"/>
      <c r="N54" s="122"/>
      <c r="O54" s="122"/>
      <c r="P54" s="122"/>
      <c r="Q54" s="122"/>
      <c r="R54" s="122"/>
      <c r="S54" s="122"/>
      <c r="T54" s="122"/>
      <c r="U54" s="122"/>
      <c r="V54" s="122"/>
      <c r="W54" s="93">
        <v>51.241695774804043</v>
      </c>
      <c r="X54" s="93">
        <v>126.523538343005</v>
      </c>
      <c r="Y54" s="93">
        <v>109.66545346113107</v>
      </c>
      <c r="Z54" s="93">
        <v>88.822132201513583</v>
      </c>
      <c r="AA54" s="93">
        <v>131.94749999999999</v>
      </c>
      <c r="AB54" s="93">
        <v>964.41719999999998</v>
      </c>
      <c r="AC54" s="93">
        <v>1124.6837999999998</v>
      </c>
      <c r="AD54" s="93">
        <v>684.04780000000005</v>
      </c>
      <c r="AE54" s="93">
        <v>756.2039940958341</v>
      </c>
      <c r="AF54" s="93">
        <v>956.77377569433497</v>
      </c>
      <c r="AG54" s="93">
        <v>995.99082444122701</v>
      </c>
      <c r="AH54" s="93">
        <v>652.75099999999998</v>
      </c>
      <c r="AI54" s="386"/>
    </row>
    <row r="55" spans="1:91">
      <c r="A55" s="142" t="s">
        <v>250</v>
      </c>
      <c r="B55" s="226">
        <v>24.8</v>
      </c>
      <c r="C55" s="226">
        <v>32.9</v>
      </c>
      <c r="D55" s="226">
        <v>65.3</v>
      </c>
      <c r="E55" s="226">
        <v>95.8</v>
      </c>
      <c r="F55" s="226">
        <v>37.200000000000003</v>
      </c>
      <c r="G55" s="226">
        <v>41.1</v>
      </c>
      <c r="H55" s="298">
        <v>81.400000000000006</v>
      </c>
      <c r="I55" s="298">
        <v>80.400000000000006</v>
      </c>
      <c r="J55" s="226">
        <v>30.8</v>
      </c>
      <c r="K55" s="226">
        <v>49.2</v>
      </c>
      <c r="L55" s="226">
        <v>73.638000000000005</v>
      </c>
      <c r="M55" s="226">
        <v>55.3</v>
      </c>
      <c r="N55" s="66">
        <v>32.540999999999997</v>
      </c>
      <c r="O55" s="66">
        <v>69.358999999999995</v>
      </c>
      <c r="P55" s="122">
        <v>105.32299999999999</v>
      </c>
      <c r="Q55" s="122">
        <v>90.447000000000003</v>
      </c>
      <c r="R55" s="66">
        <v>39.198</v>
      </c>
      <c r="S55" s="66">
        <v>113.798</v>
      </c>
      <c r="T55" s="122">
        <v>98.051000000000002</v>
      </c>
      <c r="U55" s="122">
        <v>87.04</v>
      </c>
      <c r="V55" s="122">
        <v>49.850999999999999</v>
      </c>
      <c r="W55" s="122">
        <v>71.022999999999996</v>
      </c>
      <c r="X55" s="122">
        <v>102.905</v>
      </c>
      <c r="Y55" s="226">
        <v>116.59699999999999</v>
      </c>
      <c r="Z55" s="122">
        <v>630</v>
      </c>
      <c r="AA55" s="122">
        <v>1433.8</v>
      </c>
      <c r="AB55" s="122">
        <v>1191.5</v>
      </c>
      <c r="AC55" s="122">
        <v>1466.4</v>
      </c>
      <c r="AD55" s="122">
        <v>1851.9979999999998</v>
      </c>
      <c r="AE55" s="122">
        <v>2509.4119999999998</v>
      </c>
      <c r="AF55" s="122">
        <v>2921.92</v>
      </c>
      <c r="AG55" s="122">
        <v>2879.9169999999999</v>
      </c>
      <c r="AH55" s="122">
        <v>2406.2759999999998</v>
      </c>
      <c r="AI55" s="386"/>
      <c r="AJ55" s="386"/>
      <c r="AK55" s="386"/>
      <c r="AL55" s="386"/>
      <c r="AM55" s="386"/>
      <c r="AN55" s="386"/>
      <c r="AO55" s="386"/>
    </row>
    <row r="56" spans="1:91">
      <c r="A56" s="24" t="s">
        <v>219</v>
      </c>
      <c r="B56" s="226">
        <v>-757.1</v>
      </c>
      <c r="C56" s="226">
        <v>-1094.2</v>
      </c>
      <c r="D56" s="226">
        <v>-1667.9</v>
      </c>
      <c r="E56" s="226">
        <v>-2028.8</v>
      </c>
      <c r="F56" s="226">
        <v>-2091</v>
      </c>
      <c r="G56" s="226">
        <v>-1252.4000000000001</v>
      </c>
      <c r="H56" s="226">
        <v>-2520.6999999999998</v>
      </c>
      <c r="I56" s="226">
        <v>-1817</v>
      </c>
      <c r="J56" s="226">
        <v>-2112.1196810764882</v>
      </c>
      <c r="K56" s="226">
        <v>-1385.6729822884499</v>
      </c>
      <c r="L56" s="122">
        <v>-1991.3837222071752</v>
      </c>
      <c r="M56" s="122">
        <v>-2282.4499739762477</v>
      </c>
      <c r="N56" s="122">
        <v>-2584.1563215281276</v>
      </c>
      <c r="O56" s="122">
        <v>-1577.9261525903057</v>
      </c>
      <c r="P56" s="122">
        <v>-2207.304847409695</v>
      </c>
      <c r="Q56" s="122">
        <v>-2778.7130889</v>
      </c>
      <c r="R56" s="122">
        <v>-2667.0861741600002</v>
      </c>
      <c r="S56" s="122">
        <v>-2216.69257831</v>
      </c>
      <c r="T56" s="122">
        <v>-2480.3287369399995</v>
      </c>
      <c r="U56" s="122">
        <v>-2603.4230501599995</v>
      </c>
      <c r="V56" s="122">
        <v>-2232.1439240999998</v>
      </c>
      <c r="W56" s="122">
        <v>-3095.8844922099993</v>
      </c>
      <c r="X56" s="122">
        <v>-2933.8193450099998</v>
      </c>
      <c r="Y56" s="226">
        <v>-2645.8029377900002</v>
      </c>
      <c r="Z56" s="122">
        <v>-3945.0539377</v>
      </c>
      <c r="AA56" s="122">
        <v>-3790.3305895600001</v>
      </c>
      <c r="AB56" s="122">
        <v>-5099.5237678399963</v>
      </c>
      <c r="AC56" s="122">
        <v>-5301.5397304999997</v>
      </c>
      <c r="AD56" s="122">
        <v>-6651.2749851600001</v>
      </c>
      <c r="AE56" s="122">
        <v>-5690.1886032000002</v>
      </c>
      <c r="AF56" s="122">
        <v>-7162.6814027600049</v>
      </c>
      <c r="AG56" s="122">
        <v>-7447.8238883999938</v>
      </c>
      <c r="AH56" s="122">
        <v>-8179.782413859999</v>
      </c>
      <c r="AI56" s="399"/>
      <c r="AJ56" s="399"/>
    </row>
    <row r="57" spans="1:91">
      <c r="A57" s="91" t="s">
        <v>665</v>
      </c>
      <c r="B57" s="225">
        <v>-430.9</v>
      </c>
      <c r="C57" s="225">
        <v>-494.1</v>
      </c>
      <c r="D57" s="225">
        <v>-858.8</v>
      </c>
      <c r="E57" s="225">
        <v>-819</v>
      </c>
      <c r="F57" s="225">
        <v>-825.6</v>
      </c>
      <c r="G57" s="225">
        <v>-612.6</v>
      </c>
      <c r="H57" s="225">
        <v>-1048.2</v>
      </c>
      <c r="I57" s="225">
        <v>-656.8</v>
      </c>
      <c r="J57" s="225">
        <v>-958.4</v>
      </c>
      <c r="K57" s="93">
        <v>-468.54138909958635</v>
      </c>
      <c r="L57" s="93">
        <v>-811.54336732231059</v>
      </c>
      <c r="M57" s="93">
        <v>-788.16549198980135</v>
      </c>
      <c r="N57" s="92">
        <v>-995.44024133509697</v>
      </c>
      <c r="O57" s="92">
        <v>-360.87019500070005</v>
      </c>
      <c r="P57" s="93">
        <v>-947.01519543038569</v>
      </c>
      <c r="Q57" s="93">
        <v>-884.12268558999995</v>
      </c>
      <c r="R57" s="92">
        <v>-1303.2</v>
      </c>
      <c r="S57" s="92">
        <v>-834.8</v>
      </c>
      <c r="T57" s="93">
        <v>-940.85611859999983</v>
      </c>
      <c r="U57" s="93">
        <v>-927.15039947999992</v>
      </c>
      <c r="V57" s="93">
        <v>-965.33791578</v>
      </c>
      <c r="W57" s="93">
        <v>-931.04095458999984</v>
      </c>
      <c r="X57" s="93">
        <v>-1048.62071999</v>
      </c>
      <c r="Y57" s="225">
        <v>-882.60756042999992</v>
      </c>
      <c r="Z57" s="93">
        <v>-1112.3576761600002</v>
      </c>
      <c r="AA57" s="93">
        <v>-596.14834733999999</v>
      </c>
      <c r="AB57" s="93">
        <v>-837.51055259999998</v>
      </c>
      <c r="AC57" s="93">
        <v>-553.70141964000015</v>
      </c>
      <c r="AD57" s="93">
        <v>-1390.6</v>
      </c>
      <c r="AE57" s="93">
        <v>-648.202</v>
      </c>
      <c r="AF57" s="93">
        <v>-523.23027232000004</v>
      </c>
      <c r="AG57" s="93">
        <v>-847.57934160000002</v>
      </c>
      <c r="AH57" s="93">
        <v>-1878.2591174699999</v>
      </c>
      <c r="AI57" s="225"/>
      <c r="AJ57" s="225"/>
      <c r="AK57" s="225"/>
      <c r="AL57" s="225"/>
      <c r="AM57" s="225"/>
      <c r="AN57" s="225"/>
      <c r="AO57" s="225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225"/>
      <c r="BE57" s="93"/>
      <c r="BF57" s="93"/>
      <c r="BG57" s="93"/>
      <c r="BH57" s="93"/>
      <c r="BI57" s="93"/>
      <c r="BJ57" s="93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</row>
    <row r="58" spans="1:91">
      <c r="A58" s="91" t="s">
        <v>666</v>
      </c>
      <c r="B58" s="225">
        <v>-405.4</v>
      </c>
      <c r="C58" s="225">
        <v>-513.5</v>
      </c>
      <c r="D58" s="225">
        <v>-635.80000000000018</v>
      </c>
      <c r="E58" s="225">
        <v>-870.3</v>
      </c>
      <c r="F58" s="225">
        <v>-1003.8</v>
      </c>
      <c r="G58" s="225">
        <v>-537.80000000000007</v>
      </c>
      <c r="H58" s="225">
        <v>-1334.8999999999996</v>
      </c>
      <c r="I58" s="225">
        <v>-935.60000000000014</v>
      </c>
      <c r="J58" s="225">
        <v>-677.3719902991827</v>
      </c>
      <c r="K58" s="93">
        <v>-492.24076419256346</v>
      </c>
      <c r="L58" s="93">
        <v>-474.95438349000005</v>
      </c>
      <c r="M58" s="93">
        <v>-686.81715783000027</v>
      </c>
      <c r="N58" s="92">
        <v>-863.72758666432583</v>
      </c>
      <c r="O58" s="92">
        <v>-383.11397606000003</v>
      </c>
      <c r="P58" s="93">
        <v>-483.84899931427697</v>
      </c>
      <c r="Q58" s="93">
        <v>-927.13237699000001</v>
      </c>
      <c r="R58" s="92">
        <v>-992</v>
      </c>
      <c r="S58" s="92">
        <v>-745.2</v>
      </c>
      <c r="T58" s="93">
        <v>-608.85094531000004</v>
      </c>
      <c r="U58" s="93">
        <v>-918.95026824999991</v>
      </c>
      <c r="V58" s="93">
        <v>-599.89101428000015</v>
      </c>
      <c r="W58" s="93">
        <v>-624.80505533929988</v>
      </c>
      <c r="X58" s="93">
        <v>-827.19474344999992</v>
      </c>
      <c r="Y58" s="223">
        <v>-771.89858013999992</v>
      </c>
      <c r="Z58" s="115">
        <v>-946.98410450000006</v>
      </c>
      <c r="AA58" s="93">
        <v>-526.73161861999995</v>
      </c>
      <c r="AB58" s="115">
        <v>-995.40850265999984</v>
      </c>
      <c r="AC58" s="115">
        <v>-1020.0035132800002</v>
      </c>
      <c r="AD58" s="93">
        <v>-1157</v>
      </c>
      <c r="AE58" s="115">
        <v>-672.35699999999997</v>
      </c>
      <c r="AF58" s="115">
        <v>-1284.63286242</v>
      </c>
      <c r="AG58" s="93">
        <v>-888.20177420999994</v>
      </c>
      <c r="AH58" s="93">
        <v>-1094.44316964</v>
      </c>
      <c r="AI58" s="225"/>
      <c r="AJ58" s="225"/>
      <c r="AK58" s="225"/>
      <c r="AL58" s="225"/>
      <c r="AM58" s="225"/>
      <c r="AN58" s="225"/>
      <c r="AO58" s="225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223"/>
      <c r="BE58" s="115"/>
      <c r="BF58" s="93"/>
      <c r="BG58" s="115"/>
      <c r="BH58" s="115"/>
      <c r="BI58" s="93"/>
      <c r="BJ58" s="115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</row>
    <row r="59" spans="1:91">
      <c r="A59" s="91" t="s">
        <v>667</v>
      </c>
      <c r="B59" s="225">
        <v>-0.1</v>
      </c>
      <c r="C59" s="225">
        <v>-43.2</v>
      </c>
      <c r="D59" s="225">
        <v>-91.5</v>
      </c>
      <c r="E59" s="225">
        <v>-253.4</v>
      </c>
      <c r="F59" s="225">
        <v>-10.9</v>
      </c>
      <c r="G59" s="225">
        <v>-49.3</v>
      </c>
      <c r="H59" s="225">
        <v>-59.2</v>
      </c>
      <c r="I59" s="225">
        <v>-40.1</v>
      </c>
      <c r="J59" s="225">
        <v>-14.9</v>
      </c>
      <c r="K59" s="225">
        <v>-50.7</v>
      </c>
      <c r="L59" s="93">
        <v>-68.599999999999994</v>
      </c>
      <c r="M59" s="93">
        <v>-27.376000000000001</v>
      </c>
      <c r="N59" s="93">
        <v>-5.242</v>
      </c>
      <c r="O59" s="93">
        <v>-55.040999999999997</v>
      </c>
      <c r="P59" s="93">
        <v>-96.972000000000008</v>
      </c>
      <c r="Q59" s="93">
        <v>-98.111999999999995</v>
      </c>
      <c r="R59" s="93">
        <v>-21.145</v>
      </c>
      <c r="S59" s="93">
        <v>-67.015699999999995</v>
      </c>
      <c r="T59" s="93">
        <v>-73.126999999999995</v>
      </c>
      <c r="U59" s="93">
        <v>-51.932000000000002</v>
      </c>
      <c r="V59" s="93">
        <v>-21.335000000000001</v>
      </c>
      <c r="W59" s="93">
        <v>-112.06399999999999</v>
      </c>
      <c r="X59" s="93">
        <v>-176.381</v>
      </c>
      <c r="Y59" s="223">
        <v>-143.28800000000001</v>
      </c>
      <c r="Z59" s="115">
        <v>-101.694</v>
      </c>
      <c r="AA59" s="93">
        <v>-69.599999999999994</v>
      </c>
      <c r="AB59" s="93">
        <v>-85.9</v>
      </c>
      <c r="AC59" s="93">
        <v>-70.3</v>
      </c>
      <c r="AD59" s="93">
        <v>-24</v>
      </c>
      <c r="AE59" s="93">
        <v>-94.8</v>
      </c>
      <c r="AF59" s="93">
        <v>-73.5</v>
      </c>
      <c r="AG59" s="93">
        <v>-63.34</v>
      </c>
      <c r="AH59" s="93">
        <v>-2.96</v>
      </c>
      <c r="AI59" s="225"/>
      <c r="AJ59" s="225"/>
      <c r="AK59" s="225"/>
      <c r="AL59" s="225"/>
      <c r="AM59" s="225"/>
      <c r="AN59" s="225"/>
      <c r="AO59" s="225"/>
      <c r="AP59" s="225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223"/>
      <c r="BE59" s="115"/>
      <c r="BF59" s="93"/>
      <c r="BG59" s="93"/>
      <c r="BH59" s="93"/>
      <c r="BI59" s="93"/>
      <c r="BJ59" s="93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</row>
    <row r="60" spans="1:91">
      <c r="A60" s="91" t="s">
        <v>668</v>
      </c>
      <c r="B60" s="225"/>
      <c r="C60" s="225"/>
      <c r="D60" s="225"/>
      <c r="E60" s="225"/>
      <c r="F60" s="225"/>
      <c r="G60" s="225"/>
      <c r="H60" s="225"/>
      <c r="I60" s="225"/>
      <c r="J60" s="225">
        <v>-472.22800970081727</v>
      </c>
      <c r="K60" s="93">
        <v>-316.71784670785013</v>
      </c>
      <c r="L60" s="93">
        <v>-470.00224918768936</v>
      </c>
      <c r="M60" s="93">
        <v>-681.41835018019844</v>
      </c>
      <c r="N60" s="93">
        <v>-778.98417200057725</v>
      </c>
      <c r="O60" s="93">
        <v>-639.08582893929997</v>
      </c>
      <c r="P60" s="93">
        <v>-618.19480525533754</v>
      </c>
      <c r="Q60" s="93">
        <v>-821.00323321999997</v>
      </c>
      <c r="R60" s="93">
        <v>-662.8</v>
      </c>
      <c r="S60" s="93">
        <v>-364.3</v>
      </c>
      <c r="T60" s="93">
        <v>-752.77823618999992</v>
      </c>
      <c r="U60" s="93">
        <v>-805.55457551999996</v>
      </c>
      <c r="V60" s="93">
        <v>-790.68976570999996</v>
      </c>
      <c r="W60" s="93">
        <v>-987.94121960069981</v>
      </c>
      <c r="X60" s="93">
        <v>-726.70560248000004</v>
      </c>
      <c r="Y60" s="223">
        <v>-751.73602032999997</v>
      </c>
      <c r="Z60" s="115">
        <v>-1717.0813186600001</v>
      </c>
      <c r="AA60" s="93">
        <v>-2444.1999999999998</v>
      </c>
      <c r="AB60" s="93">
        <v>-2903</v>
      </c>
      <c r="AC60" s="93">
        <v>-3519.3</v>
      </c>
      <c r="AD60" s="93">
        <v>-4003.7749851600001</v>
      </c>
      <c r="AE60" s="93">
        <v>-4270.299</v>
      </c>
      <c r="AF60" s="93">
        <v>-5147.1000000000004</v>
      </c>
      <c r="AG60" s="93">
        <v>-5565.24</v>
      </c>
      <c r="AH60" s="93">
        <v>-5169.3900000000003</v>
      </c>
      <c r="AI60" s="225"/>
      <c r="AJ60" s="225"/>
      <c r="AK60" s="225"/>
      <c r="AL60" s="225"/>
      <c r="AM60" s="225"/>
      <c r="AN60" s="225"/>
      <c r="AO60" s="225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223"/>
      <c r="BE60" s="115"/>
      <c r="BF60" s="93"/>
      <c r="BG60" s="93"/>
      <c r="BH60" s="93"/>
      <c r="BI60" s="93"/>
      <c r="BJ60" s="93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</row>
    <row r="61" spans="1:91" s="130" customFormat="1">
      <c r="A61" s="143" t="s">
        <v>251</v>
      </c>
      <c r="B61" s="300">
        <v>79.3</v>
      </c>
      <c r="C61" s="300">
        <v>-43.4</v>
      </c>
      <c r="D61" s="300">
        <v>-81.8</v>
      </c>
      <c r="E61" s="300">
        <v>-86.1</v>
      </c>
      <c r="F61" s="300">
        <v>-250.7</v>
      </c>
      <c r="G61" s="300">
        <v>-52.7</v>
      </c>
      <c r="H61" s="300">
        <v>-78.400000000000006</v>
      </c>
      <c r="I61" s="300">
        <v>-184.5</v>
      </c>
      <c r="J61" s="300">
        <v>10.880318923511803</v>
      </c>
      <c r="K61" s="300">
        <v>-57.472982288450034</v>
      </c>
      <c r="L61" s="145">
        <v>-166.38372220717517</v>
      </c>
      <c r="M61" s="145">
        <v>-98.672973976247491</v>
      </c>
      <c r="N61" s="145">
        <v>59.237678471872826</v>
      </c>
      <c r="O61" s="145">
        <v>-139.81515259030553</v>
      </c>
      <c r="P61" s="145">
        <v>-61.273847409694334</v>
      </c>
      <c r="Q61" s="145">
        <v>-48.342793099999994</v>
      </c>
      <c r="R61" s="145">
        <v>312.03682584000001</v>
      </c>
      <c r="S61" s="145">
        <v>-205.42612144</v>
      </c>
      <c r="T61" s="145">
        <v>-104.71643684</v>
      </c>
      <c r="U61" s="145">
        <v>100.16419309000003</v>
      </c>
      <c r="V61" s="145">
        <v>145.10977166999999</v>
      </c>
      <c r="W61" s="145">
        <v>-440.03326268000006</v>
      </c>
      <c r="X61" s="145">
        <v>-154.91727908999997</v>
      </c>
      <c r="Y61" s="223">
        <v>-96.272776889999989</v>
      </c>
      <c r="Z61" s="115">
        <v>-67</v>
      </c>
      <c r="AA61" s="93">
        <v>-153.65062360000047</v>
      </c>
      <c r="AB61" s="93">
        <v>-277.70471257999634</v>
      </c>
      <c r="AC61" s="93">
        <v>-138.23479757999894</v>
      </c>
      <c r="AD61" s="93">
        <v>-75.900000000000091</v>
      </c>
      <c r="AE61" s="93">
        <v>-4.5349999999998545</v>
      </c>
      <c r="AF61" s="93">
        <v>-134.2012679999998</v>
      </c>
      <c r="AG61" s="93">
        <v>-83.462772589994074</v>
      </c>
      <c r="AH61" s="93">
        <v>-34.730126749998817</v>
      </c>
      <c r="AI61" s="300"/>
      <c r="AJ61" s="300"/>
      <c r="AK61" s="300"/>
      <c r="AL61" s="300"/>
      <c r="AM61" s="300"/>
      <c r="AN61" s="300"/>
      <c r="AO61" s="300"/>
      <c r="AP61" s="300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223"/>
      <c r="BE61" s="115"/>
      <c r="BF61" s="93"/>
      <c r="BG61" s="93"/>
      <c r="BH61" s="93"/>
      <c r="BI61" s="93"/>
      <c r="BJ61" s="93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</row>
    <row r="62" spans="1:91" s="130" customFormat="1">
      <c r="A62" s="379" t="s">
        <v>628</v>
      </c>
      <c r="B62" s="229"/>
      <c r="C62" s="229"/>
      <c r="D62" s="229"/>
      <c r="E62" s="229"/>
      <c r="F62" s="229"/>
      <c r="G62" s="229"/>
      <c r="H62" s="229"/>
      <c r="I62" s="229"/>
      <c r="J62" s="226">
        <v>-519.64840807304313</v>
      </c>
      <c r="K62" s="226">
        <v>-501.47714416570284</v>
      </c>
      <c r="L62" s="122">
        <v>-480.63449342252352</v>
      </c>
      <c r="M62" s="122">
        <v>-490.45394795845408</v>
      </c>
      <c r="N62" s="122">
        <v>-520.72608310083058</v>
      </c>
      <c r="O62" s="122">
        <v>-526.41044379825189</v>
      </c>
      <c r="P62" s="122">
        <v>-522.76841981787561</v>
      </c>
      <c r="Q62" s="122">
        <v>-598.53194642405401</v>
      </c>
      <c r="R62" s="122">
        <v>-660.74785681276092</v>
      </c>
      <c r="S62" s="122">
        <v>-597.1</v>
      </c>
      <c r="T62" s="122">
        <v>-634.20000000000005</v>
      </c>
      <c r="U62" s="122">
        <v>-717.75699999999995</v>
      </c>
      <c r="V62" s="122">
        <v>-718.8</v>
      </c>
      <c r="W62" s="122">
        <v>-689.13605628500693</v>
      </c>
      <c r="X62" s="122">
        <v>-582</v>
      </c>
      <c r="Y62" s="122">
        <v>-600.79999999999995</v>
      </c>
      <c r="Z62" s="122">
        <v>-693.7</v>
      </c>
      <c r="AA62" s="122">
        <v>-615.1</v>
      </c>
      <c r="AB62" s="122">
        <v>-627.05008252744096</v>
      </c>
      <c r="AC62" s="122">
        <v>-679.5</v>
      </c>
      <c r="AD62" s="122">
        <v>-747.89400000000001</v>
      </c>
      <c r="AE62" s="122">
        <v>-749.9</v>
      </c>
      <c r="AF62" s="122">
        <v>-723.00425733228474</v>
      </c>
      <c r="AG62" s="122">
        <v>-738.18</v>
      </c>
      <c r="AH62" s="122">
        <v>-783.82</v>
      </c>
      <c r="AI62" s="229"/>
      <c r="AJ62" s="229"/>
      <c r="AK62" s="229"/>
      <c r="AL62" s="229"/>
      <c r="AM62" s="229"/>
      <c r="AN62" s="229"/>
      <c r="AO62" s="226"/>
      <c r="AP62" s="226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</row>
    <row r="63" spans="1:91" s="130" customFormat="1">
      <c r="A63" s="146" t="s">
        <v>252</v>
      </c>
      <c r="B63" s="301">
        <v>-458.9</v>
      </c>
      <c r="C63" s="301">
        <v>-548.70000000000005</v>
      </c>
      <c r="D63" s="301">
        <v>-483.2</v>
      </c>
      <c r="E63" s="301">
        <v>-464.8</v>
      </c>
      <c r="F63" s="301">
        <v>-504.7795643045668</v>
      </c>
      <c r="G63" s="301">
        <v>-499.43695081683836</v>
      </c>
      <c r="H63" s="301">
        <v>-500.13911256471977</v>
      </c>
      <c r="I63" s="301">
        <v>-515.01310391232437</v>
      </c>
      <c r="J63" s="301">
        <v>-529.93196798548013</v>
      </c>
      <c r="K63" s="301">
        <v>-504.81886935897433</v>
      </c>
      <c r="L63" s="147">
        <v>-489.52173909499976</v>
      </c>
      <c r="M63" s="147">
        <v>-475.69644756132374</v>
      </c>
      <c r="N63" s="147">
        <v>-518.90964968299375</v>
      </c>
      <c r="O63" s="147">
        <v>-534.75267429117082</v>
      </c>
      <c r="P63" s="147">
        <v>-511.03564417216097</v>
      </c>
      <c r="Q63" s="147">
        <v>-615.80981934404929</v>
      </c>
      <c r="R63" s="147">
        <v>-663.59356129141622</v>
      </c>
      <c r="S63" s="147">
        <v>-606.6</v>
      </c>
      <c r="T63" s="147">
        <v>-635.76724663133609</v>
      </c>
      <c r="U63" s="147">
        <v>-740.55519624869373</v>
      </c>
      <c r="V63" s="147">
        <v>-698.56474751411099</v>
      </c>
      <c r="W63" s="147">
        <v>-688.25493500624566</v>
      </c>
      <c r="X63" s="147">
        <v>-554.70000000000005</v>
      </c>
      <c r="Y63" s="147">
        <v>-643.5</v>
      </c>
      <c r="Z63" s="147">
        <v>-718.1</v>
      </c>
      <c r="AA63" s="147">
        <v>-616.20000000000005</v>
      </c>
      <c r="AB63" s="147">
        <v>-643.79</v>
      </c>
      <c r="AC63" s="147">
        <v>-721.4</v>
      </c>
      <c r="AD63" s="147">
        <v>-726.34900000000005</v>
      </c>
      <c r="AE63" s="147">
        <v>-810.6</v>
      </c>
      <c r="AF63" s="147">
        <v>-771.2</v>
      </c>
      <c r="AG63" s="147">
        <v>-782.79</v>
      </c>
      <c r="AH63" s="147">
        <v>-760.46</v>
      </c>
      <c r="AI63" s="301"/>
      <c r="AJ63" s="301"/>
      <c r="AK63" s="301"/>
      <c r="AL63" s="301"/>
      <c r="AM63" s="301"/>
      <c r="AN63" s="301"/>
      <c r="AO63" s="301"/>
      <c r="AP63" s="301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</row>
    <row r="64" spans="1:91" s="130" customFormat="1">
      <c r="A64" s="146" t="s">
        <v>253</v>
      </c>
      <c r="B64" s="301">
        <v>-714.7</v>
      </c>
      <c r="C64" s="301">
        <v>-882.4</v>
      </c>
      <c r="D64" s="301">
        <v>-650</v>
      </c>
      <c r="E64" s="301">
        <v>-770.7</v>
      </c>
      <c r="F64" s="301">
        <v>-778.47960063006224</v>
      </c>
      <c r="G64" s="301">
        <v>-816.5351955030485</v>
      </c>
      <c r="H64" s="301">
        <v>-791.54708452005468</v>
      </c>
      <c r="I64" s="301">
        <v>-773.268568603115</v>
      </c>
      <c r="J64" s="301">
        <v>-807.63622967831236</v>
      </c>
      <c r="K64" s="301">
        <v>-797.1308730457248</v>
      </c>
      <c r="L64" s="147">
        <v>-745.08448436238825</v>
      </c>
      <c r="M64" s="147">
        <v>-812.99555717463124</v>
      </c>
      <c r="N64" s="147">
        <v>-836.47292541834258</v>
      </c>
      <c r="O64" s="147">
        <v>-829.64023411699452</v>
      </c>
      <c r="P64" s="147">
        <v>-874.88363664717724</v>
      </c>
      <c r="Q64" s="147">
        <v>-931.92264655364488</v>
      </c>
      <c r="R64" s="147">
        <v>-1051.3450036030461</v>
      </c>
      <c r="S64" s="147">
        <v>-938.9</v>
      </c>
      <c r="T64" s="147">
        <v>-1010.963231568182</v>
      </c>
      <c r="U64" s="147">
        <v>-1113.3113372862949</v>
      </c>
      <c r="V64" s="147">
        <v>-1204.8444170039988</v>
      </c>
      <c r="W64" s="147">
        <v>-1103.9538757649555</v>
      </c>
      <c r="X64" s="147">
        <v>-981</v>
      </c>
      <c r="Y64" s="147">
        <v>-888.3</v>
      </c>
      <c r="Z64" s="147">
        <v>-1130.4000000000001</v>
      </c>
      <c r="AA64" s="147">
        <v>-982.2</v>
      </c>
      <c r="AB64" s="147">
        <v>-981.05</v>
      </c>
      <c r="AC64" s="147">
        <v>-1053.3</v>
      </c>
      <c r="AD64" s="147">
        <v>-1241.143</v>
      </c>
      <c r="AE64" s="147">
        <v>-1244.8</v>
      </c>
      <c r="AF64" s="147">
        <v>-1126.8</v>
      </c>
      <c r="AG64" s="147">
        <v>-1118.48</v>
      </c>
      <c r="AH64" s="147">
        <v>-1324.51</v>
      </c>
      <c r="AI64" s="301"/>
      <c r="AJ64" s="301"/>
      <c r="AK64" s="301"/>
      <c r="AL64" s="301"/>
      <c r="AM64" s="301"/>
      <c r="AN64" s="301"/>
      <c r="AO64" s="301"/>
      <c r="AP64" s="301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</row>
    <row r="65" spans="1:36">
      <c r="A65" s="24" t="s">
        <v>123</v>
      </c>
      <c r="B65" s="226">
        <v>436.1</v>
      </c>
      <c r="C65" s="226">
        <v>169.9</v>
      </c>
      <c r="D65" s="226">
        <v>580.4</v>
      </c>
      <c r="E65" s="226">
        <v>576.5</v>
      </c>
      <c r="F65" s="226">
        <v>259.39999999999998</v>
      </c>
      <c r="G65" s="226">
        <v>225.8</v>
      </c>
      <c r="H65" s="226">
        <v>726.1</v>
      </c>
      <c r="I65" s="226">
        <v>308.39999999999998</v>
      </c>
      <c r="J65" s="226">
        <v>492.7803189235118</v>
      </c>
      <c r="K65" s="226">
        <v>300.62701771154997</v>
      </c>
      <c r="L65" s="122">
        <v>339.91627779282481</v>
      </c>
      <c r="M65" s="122">
        <v>359.0370260237525</v>
      </c>
      <c r="N65" s="122">
        <v>495.88467847187269</v>
      </c>
      <c r="O65" s="122">
        <v>68.955847409694542</v>
      </c>
      <c r="P65" s="122">
        <v>430.1711525903055</v>
      </c>
      <c r="Q65" s="122">
        <v>937.73691110000004</v>
      </c>
      <c r="R65" s="122">
        <v>1199.1928258399998</v>
      </c>
      <c r="S65" s="122">
        <v>426.20442170000001</v>
      </c>
      <c r="T65" s="122">
        <v>668.08426304999898</v>
      </c>
      <c r="U65" s="122">
        <v>872.72594984</v>
      </c>
      <c r="V65" s="122">
        <v>681.09007591</v>
      </c>
      <c r="W65" s="122">
        <v>10.029507789999998</v>
      </c>
      <c r="X65" s="122">
        <v>906.10765495999897</v>
      </c>
      <c r="Y65" s="226">
        <v>647.79906224000001</v>
      </c>
      <c r="Z65" s="122">
        <v>567.8850622799979</v>
      </c>
      <c r="AA65" s="122">
        <v>301.22541043999991</v>
      </c>
      <c r="AB65" s="122">
        <v>352.53123216000404</v>
      </c>
      <c r="AC65" s="122">
        <v>440.45826949999991</v>
      </c>
      <c r="AD65" s="122">
        <v>468.75301484000011</v>
      </c>
      <c r="AE65" s="122">
        <v>393.91239679999944</v>
      </c>
      <c r="AF65" s="122">
        <v>536.00359723999554</v>
      </c>
      <c r="AG65" s="122">
        <v>484.67111160000604</v>
      </c>
      <c r="AH65" s="122">
        <v>815.55058614000154</v>
      </c>
    </row>
    <row r="66" spans="1:36" s="25" customFormat="1">
      <c r="A66" s="24" t="s">
        <v>126</v>
      </c>
      <c r="B66" s="226">
        <v>-77.599999999999994</v>
      </c>
      <c r="C66" s="226">
        <v>-88.1</v>
      </c>
      <c r="D66" s="226">
        <v>-167.9</v>
      </c>
      <c r="E66" s="226">
        <v>-186.1</v>
      </c>
      <c r="F66" s="226">
        <v>-196.7</v>
      </c>
      <c r="G66" s="226">
        <v>-113.1</v>
      </c>
      <c r="H66" s="226">
        <v>-223.8</v>
      </c>
      <c r="I66" s="226">
        <v>-137.19999999999999</v>
      </c>
      <c r="J66" s="226">
        <v>-163.19999999999999</v>
      </c>
      <c r="K66" s="226">
        <v>-117.7</v>
      </c>
      <c r="L66" s="122">
        <v>-146</v>
      </c>
      <c r="M66" s="122">
        <v>-152.059</v>
      </c>
      <c r="N66" s="122">
        <v>-149.07300000000001</v>
      </c>
      <c r="O66" s="122">
        <v>-88.087000000000003</v>
      </c>
      <c r="P66" s="122">
        <v>-188.35</v>
      </c>
      <c r="Q66" s="122">
        <v>-191.405</v>
      </c>
      <c r="R66" s="122">
        <v>-188.404</v>
      </c>
      <c r="S66" s="122">
        <v>-180.31100000000001</v>
      </c>
      <c r="T66" s="122">
        <v>-199.48599999999999</v>
      </c>
      <c r="U66" s="122">
        <v>-164.47900000000001</v>
      </c>
      <c r="V66" s="122">
        <v>-144.30199999999999</v>
      </c>
      <c r="W66" s="122">
        <v>-186.41499999999999</v>
      </c>
      <c r="X66" s="122">
        <v>-274.89100000000002</v>
      </c>
      <c r="Y66" s="226">
        <v>-197.54900000000001</v>
      </c>
      <c r="Z66" s="122">
        <v>-155.09299999999999</v>
      </c>
      <c r="AA66" s="122">
        <v>-184.95400000000001</v>
      </c>
      <c r="AB66" s="14">
        <v>-255.64500000000001</v>
      </c>
      <c r="AC66" s="14">
        <v>-173.13900000000001</v>
      </c>
      <c r="AD66" s="14">
        <v>-235.45</v>
      </c>
      <c r="AE66" s="14">
        <v>-172.208</v>
      </c>
      <c r="AF66" s="14">
        <v>-209.86099999999999</v>
      </c>
      <c r="AG66" s="14">
        <v>-248.81100000000001</v>
      </c>
      <c r="AH66" s="14">
        <v>-209.245</v>
      </c>
      <c r="AI66" s="413"/>
      <c r="AJ66" s="413"/>
    </row>
    <row r="67" spans="1:36" s="25" customFormat="1">
      <c r="A67" s="24" t="s">
        <v>127</v>
      </c>
      <c r="B67" s="226">
        <v>-136.6</v>
      </c>
      <c r="C67" s="226">
        <v>-110.5</v>
      </c>
      <c r="D67" s="226">
        <v>-121.3</v>
      </c>
      <c r="E67" s="226">
        <v>-123.2</v>
      </c>
      <c r="F67" s="226">
        <v>-135.30000000000001</v>
      </c>
      <c r="G67" s="226">
        <v>-131.5</v>
      </c>
      <c r="H67" s="226">
        <v>-134.80000000000001</v>
      </c>
      <c r="I67" s="226">
        <v>-145.30000000000001</v>
      </c>
      <c r="J67" s="226">
        <v>-140.4</v>
      </c>
      <c r="K67" s="226">
        <v>-121</v>
      </c>
      <c r="L67" s="122">
        <v>-137.30000000000001</v>
      </c>
      <c r="M67" s="122">
        <v>-100.065</v>
      </c>
      <c r="N67" s="122">
        <v>-140.65100000000001</v>
      </c>
      <c r="O67" s="122">
        <v>-121.175</v>
      </c>
      <c r="P67" s="122">
        <v>-137.34100000000001</v>
      </c>
      <c r="Q67" s="122">
        <v>-119.6812</v>
      </c>
      <c r="R67" s="122">
        <v>-163.286</v>
      </c>
      <c r="S67" s="122">
        <v>-115.33499999999999</v>
      </c>
      <c r="T67" s="122">
        <v>-127.3302</v>
      </c>
      <c r="U67" s="122">
        <v>-161.4485</v>
      </c>
      <c r="V67" s="122">
        <v>-158.7604</v>
      </c>
      <c r="W67" s="122">
        <v>-128.49116000000001</v>
      </c>
      <c r="X67" s="122">
        <v>-164.97800000000001</v>
      </c>
      <c r="Y67" s="226">
        <v>-165.83430000000001</v>
      </c>
      <c r="Z67" s="122">
        <v>-173.4145</v>
      </c>
      <c r="AA67" s="122">
        <v>-155.959</v>
      </c>
      <c r="AB67" s="14">
        <v>-171.376</v>
      </c>
      <c r="AC67" s="14">
        <v>-163.94</v>
      </c>
      <c r="AD67" s="14">
        <v>-124.437</v>
      </c>
      <c r="AE67" s="14">
        <v>-150.989</v>
      </c>
      <c r="AF67" s="14">
        <v>-172.273</v>
      </c>
      <c r="AG67" s="14">
        <v>-174.14444</v>
      </c>
      <c r="AH67" s="14">
        <v>-144.46199999999999</v>
      </c>
    </row>
    <row r="68" spans="1:36" s="25" customFormat="1" ht="15" customHeight="1">
      <c r="A68" s="24" t="s">
        <v>128</v>
      </c>
      <c r="B68" s="226">
        <v>8.7479999999999993</v>
      </c>
      <c r="C68" s="226">
        <v>2.2909999999999999</v>
      </c>
      <c r="D68" s="226">
        <v>9.6850000000000005</v>
      </c>
      <c r="E68" s="226">
        <v>10.234999999999999</v>
      </c>
      <c r="F68" s="226">
        <v>26.594999999999999</v>
      </c>
      <c r="G68" s="226">
        <v>9.1530000000000005</v>
      </c>
      <c r="H68" s="226">
        <v>-19.890999999999998</v>
      </c>
      <c r="I68" s="226">
        <v>-24.471</v>
      </c>
      <c r="J68" s="226">
        <v>60.168999999999997</v>
      </c>
      <c r="K68" s="226">
        <v>-1.51</v>
      </c>
      <c r="L68" s="122">
        <v>23.3</v>
      </c>
      <c r="M68" s="122">
        <v>-23.381</v>
      </c>
      <c r="N68" s="122">
        <v>39.098999999999997</v>
      </c>
      <c r="O68" s="122">
        <v>-24.341999999999999</v>
      </c>
      <c r="P68" s="122">
        <v>-5.4329999999999998</v>
      </c>
      <c r="Q68" s="122">
        <v>-28.4709</v>
      </c>
      <c r="R68" s="122">
        <v>68.478999999999999</v>
      </c>
      <c r="S68" s="122">
        <v>-31.530999999999999</v>
      </c>
      <c r="T68" s="122">
        <v>-20.404399999999999</v>
      </c>
      <c r="U68" s="122">
        <v>-31.792999999999999</v>
      </c>
      <c r="V68" s="122">
        <v>-85.293700000000001</v>
      </c>
      <c r="W68" s="122">
        <v>-7.7328799999999998</v>
      </c>
      <c r="X68" s="122">
        <v>1.9330000000000001</v>
      </c>
      <c r="Y68" s="226">
        <v>-16.86</v>
      </c>
      <c r="Z68" s="122">
        <v>108.456</v>
      </c>
      <c r="AA68" s="122">
        <v>50.835999999999999</v>
      </c>
      <c r="AB68" s="122">
        <v>-9.4779999999999998</v>
      </c>
      <c r="AC68" s="122">
        <v>420.529</v>
      </c>
      <c r="AD68" s="122">
        <v>48.03</v>
      </c>
      <c r="AE68" s="122">
        <v>0.42299999999999999</v>
      </c>
      <c r="AF68" s="122">
        <v>84.228489999999994</v>
      </c>
      <c r="AG68" s="122">
        <v>4.0134999999999996</v>
      </c>
      <c r="AH68" s="122">
        <v>269.82064831999992</v>
      </c>
    </row>
    <row r="69" spans="1:36" s="25" customForma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217"/>
      <c r="Z69" s="64"/>
      <c r="AA69" s="64"/>
      <c r="AB69" s="64"/>
      <c r="AC69" s="64"/>
      <c r="AD69" s="64"/>
      <c r="AE69" s="64"/>
      <c r="AF69" s="64"/>
      <c r="AG69" s="64"/>
      <c r="AH69" s="64"/>
    </row>
    <row r="70" spans="1:36" s="27" customFormat="1">
      <c r="A70" s="18" t="s">
        <v>361</v>
      </c>
      <c r="B70" s="18"/>
      <c r="C70" s="18"/>
      <c r="D70" s="18"/>
      <c r="E70" s="18"/>
      <c r="F70" s="18"/>
      <c r="G70" s="18"/>
      <c r="H70" s="18"/>
      <c r="I70" s="381"/>
      <c r="J70" s="381"/>
      <c r="K70" s="18"/>
      <c r="L70" s="18"/>
      <c r="M70" s="18"/>
      <c r="N70" s="225">
        <v>-501.31881989999999</v>
      </c>
      <c r="O70" s="225">
        <v>-120.89424879999989</v>
      </c>
      <c r="P70" s="223">
        <v>-139.02153963000001</v>
      </c>
      <c r="Q70" s="223">
        <v>-230.25489731000002</v>
      </c>
      <c r="R70" s="223">
        <v>-217.26628103000002</v>
      </c>
      <c r="S70" s="223">
        <v>-201.53138846999997</v>
      </c>
      <c r="T70" s="223">
        <v>-186.32932608000004</v>
      </c>
      <c r="U70" s="223">
        <v>-183.95408937999991</v>
      </c>
      <c r="V70" s="223">
        <v>-574.22896774999992</v>
      </c>
      <c r="W70" s="223">
        <v>-122.40222039999999</v>
      </c>
      <c r="X70" s="223">
        <v>-153.87471682999998</v>
      </c>
      <c r="Y70" s="225">
        <v>-122.90873508</v>
      </c>
      <c r="Z70" s="93">
        <v>-141.25959771000001</v>
      </c>
      <c r="AA70" s="93">
        <v>-303.69261573</v>
      </c>
      <c r="AB70" s="93">
        <v>-174.12899999999999</v>
      </c>
      <c r="AC70" s="93">
        <v>-70.5</v>
      </c>
      <c r="AD70" s="93">
        <v>-107.31017942931355</v>
      </c>
      <c r="AE70" s="93">
        <v>-106.45450987806989</v>
      </c>
      <c r="AF70" s="93">
        <v>-118.92187081968824</v>
      </c>
      <c r="AG70" s="93">
        <v>-110.23695044060105</v>
      </c>
      <c r="AH70" s="93">
        <v>-126.8</v>
      </c>
    </row>
    <row r="71" spans="1:36" s="27" customFormat="1">
      <c r="A71" s="18" t="s">
        <v>362</v>
      </c>
      <c r="B71" s="18"/>
      <c r="C71" s="18"/>
      <c r="D71" s="18"/>
      <c r="E71" s="18"/>
      <c r="F71" s="18"/>
      <c r="G71" s="18"/>
      <c r="H71" s="18"/>
      <c r="I71" s="381"/>
      <c r="J71" s="381"/>
      <c r="K71" s="18"/>
      <c r="L71" s="18"/>
      <c r="M71" s="18"/>
      <c r="N71" s="225">
        <v>77.919269369999995</v>
      </c>
      <c r="O71" s="225">
        <v>65.839390949999995</v>
      </c>
      <c r="P71" s="223">
        <v>98.76363812000001</v>
      </c>
      <c r="Q71" s="223">
        <v>79.298741570000004</v>
      </c>
      <c r="R71" s="223">
        <v>74.471045450000005</v>
      </c>
      <c r="S71" s="223">
        <v>78.813862759999992</v>
      </c>
      <c r="T71" s="223">
        <v>87.619145710000012</v>
      </c>
      <c r="U71" s="223">
        <v>61.678608700000005</v>
      </c>
      <c r="V71" s="223">
        <v>59.063310399999985</v>
      </c>
      <c r="W71" s="223">
        <v>88.063139669999998</v>
      </c>
      <c r="X71" s="223">
        <v>54.050443680000001</v>
      </c>
      <c r="Y71" s="225">
        <v>30.763217040000008</v>
      </c>
      <c r="Z71" s="93">
        <v>31.87437989</v>
      </c>
      <c r="AA71" s="93">
        <v>28.034910949999997</v>
      </c>
      <c r="AB71" s="93">
        <v>16.829000000000001</v>
      </c>
      <c r="AC71" s="93">
        <v>18.085999999999999</v>
      </c>
      <c r="AD71" s="93">
        <v>23.704126769999995</v>
      </c>
      <c r="AE71" s="93">
        <v>23.24520592</v>
      </c>
      <c r="AF71" s="93">
        <v>15.817148139999999</v>
      </c>
      <c r="AG71" s="93">
        <v>10.957668210000001</v>
      </c>
      <c r="AH71" s="93">
        <v>14.3</v>
      </c>
    </row>
    <row r="72" spans="1:36" s="27" customFormat="1">
      <c r="A72" s="224" t="s">
        <v>363</v>
      </c>
      <c r="B72" s="224"/>
      <c r="C72" s="224"/>
      <c r="D72" s="224"/>
      <c r="E72" s="224"/>
      <c r="F72" s="224"/>
      <c r="G72" s="224"/>
      <c r="H72" s="224"/>
      <c r="I72" s="142"/>
      <c r="J72" s="142"/>
      <c r="K72" s="224"/>
      <c r="L72" s="224"/>
      <c r="M72" s="224"/>
      <c r="N72" s="226">
        <v>-423.39955053</v>
      </c>
      <c r="O72" s="226">
        <v>-55.054857849999891</v>
      </c>
      <c r="P72" s="226">
        <v>-40.257901509999996</v>
      </c>
      <c r="Q72" s="226">
        <v>-150.95615574000001</v>
      </c>
      <c r="R72" s="226">
        <v>-142.79523558</v>
      </c>
      <c r="S72" s="226">
        <v>-122.71752570999998</v>
      </c>
      <c r="T72" s="226">
        <v>-98.710180370000032</v>
      </c>
      <c r="U72" s="226">
        <v>-122.2754806799999</v>
      </c>
      <c r="V72" s="226">
        <v>-515.16565734999995</v>
      </c>
      <c r="W72" s="226">
        <v>-34.339080729999999</v>
      </c>
      <c r="X72" s="226">
        <v>-99.824273149999996</v>
      </c>
      <c r="Y72" s="226">
        <v>-92.145518039999999</v>
      </c>
      <c r="Z72" s="122">
        <v>-109.38521782000001</v>
      </c>
      <c r="AA72" s="122">
        <v>-275.65770478000002</v>
      </c>
      <c r="AB72" s="122">
        <v>-157.29999999999998</v>
      </c>
      <c r="AC72" s="122">
        <v>-52.414000000000001</v>
      </c>
      <c r="AD72" s="122">
        <v>-83.606052659313548</v>
      </c>
      <c r="AE72" s="122">
        <v>-83.209303958069881</v>
      </c>
      <c r="AF72" s="122">
        <v>-103.10472267968824</v>
      </c>
      <c r="AG72" s="122">
        <v>-99.279282230601041</v>
      </c>
      <c r="AH72" s="122">
        <v>-112.5</v>
      </c>
    </row>
    <row r="73" spans="1:36" s="27" customFormat="1">
      <c r="A73" s="18" t="s">
        <v>364</v>
      </c>
      <c r="B73" s="18"/>
      <c r="C73" s="18"/>
      <c r="D73" s="18"/>
      <c r="E73" s="18"/>
      <c r="F73" s="18"/>
      <c r="G73" s="18"/>
      <c r="H73" s="18"/>
      <c r="I73" s="381"/>
      <c r="J73" s="381"/>
      <c r="K73" s="18"/>
      <c r="L73" s="18"/>
      <c r="M73" s="18"/>
      <c r="N73" s="225">
        <v>187.35773187000001</v>
      </c>
      <c r="O73" s="225">
        <v>67.256695450000009</v>
      </c>
      <c r="P73" s="223">
        <v>-417.21024569000002</v>
      </c>
      <c r="Q73" s="223">
        <v>217.51785461</v>
      </c>
      <c r="R73" s="223">
        <v>356.84482171000002</v>
      </c>
      <c r="S73" s="223">
        <v>331.09843600000011</v>
      </c>
      <c r="T73" s="223">
        <v>174.08671493000008</v>
      </c>
      <c r="U73" s="223">
        <v>167.10728026000004</v>
      </c>
      <c r="V73" s="223">
        <v>655.45128684000008</v>
      </c>
      <c r="W73" s="223">
        <v>-111.19118469999999</v>
      </c>
      <c r="X73" s="223">
        <v>182.09395054000001</v>
      </c>
      <c r="Y73" s="225">
        <v>-22.199587659999992</v>
      </c>
      <c r="Z73" s="93">
        <v>79.516005210000003</v>
      </c>
      <c r="AA73" s="93">
        <v>159.88639976000005</v>
      </c>
      <c r="AB73" s="93">
        <v>42.643999999999998</v>
      </c>
      <c r="AC73" s="93">
        <v>2.6</v>
      </c>
      <c r="AD73" s="225">
        <v>30.281222129313655</v>
      </c>
      <c r="AE73" s="225">
        <v>-132.75177068193011</v>
      </c>
      <c r="AF73" s="225">
        <v>-69.073518850311814</v>
      </c>
      <c r="AG73" s="225">
        <v>-37.503396529398955</v>
      </c>
      <c r="AH73" s="225">
        <v>-192.2</v>
      </c>
    </row>
    <row r="74" spans="1:36" s="27" customFormat="1">
      <c r="A74" s="18" t="s">
        <v>365</v>
      </c>
      <c r="B74" s="18"/>
      <c r="C74" s="18"/>
      <c r="D74" s="18"/>
      <c r="E74" s="18"/>
      <c r="F74" s="18"/>
      <c r="G74" s="18"/>
      <c r="H74" s="18"/>
      <c r="I74" s="381"/>
      <c r="J74" s="381"/>
      <c r="K74" s="18"/>
      <c r="L74" s="18"/>
      <c r="M74" s="18"/>
      <c r="N74" s="225">
        <v>-2.2610275499999992</v>
      </c>
      <c r="O74" s="225">
        <v>-1.2438889100000001</v>
      </c>
      <c r="P74" s="223">
        <v>-5.4121497499999993</v>
      </c>
      <c r="Q74" s="223">
        <v>-1.0300698400000001</v>
      </c>
      <c r="R74" s="223">
        <v>-4.8096526800000001</v>
      </c>
      <c r="S74" s="223">
        <v>-1.7253015999999997</v>
      </c>
      <c r="T74" s="223">
        <v>-5.0606605199999999</v>
      </c>
      <c r="U74" s="223">
        <v>5.4353300000000741E-3</v>
      </c>
      <c r="V74" s="223">
        <v>-5.2220126899999997</v>
      </c>
      <c r="W74" s="223">
        <v>47.44881943</v>
      </c>
      <c r="X74" s="223">
        <v>-6.7721335800000002</v>
      </c>
      <c r="Y74" s="225">
        <v>1.9940716000000009</v>
      </c>
      <c r="Z74" s="93">
        <v>-6.4261362399999999</v>
      </c>
      <c r="AA74" s="93">
        <v>0.122261669999999</v>
      </c>
      <c r="AB74" s="93">
        <v>0</v>
      </c>
      <c r="AC74" s="93">
        <v>-1.9</v>
      </c>
      <c r="AD74" s="93">
        <v>-101.72719124</v>
      </c>
      <c r="AE74" s="93">
        <v>-27.909958400000004</v>
      </c>
      <c r="AF74" s="93">
        <v>-21.318879039999999</v>
      </c>
      <c r="AG74" s="93">
        <v>-30.06832124</v>
      </c>
      <c r="AH74" s="93">
        <v>-31.3</v>
      </c>
    </row>
    <row r="75" spans="1:36" s="27" customFormat="1">
      <c r="A75" s="24" t="s">
        <v>366</v>
      </c>
      <c r="B75" s="226">
        <v>58.662999999999997</v>
      </c>
      <c r="C75" s="226">
        <v>-275.33</v>
      </c>
      <c r="D75" s="226">
        <v>15.469999999999983</v>
      </c>
      <c r="E75" s="226">
        <v>-83.051999999999992</v>
      </c>
      <c r="F75" s="226">
        <v>8.512999999999991</v>
      </c>
      <c r="G75" s="226">
        <v>-346.33299999999997</v>
      </c>
      <c r="H75" s="226">
        <v>-57.591000000000001</v>
      </c>
      <c r="I75" s="226">
        <v>-242.34399999999999</v>
      </c>
      <c r="J75" s="226">
        <v>64.426000000000016</v>
      </c>
      <c r="K75" s="226">
        <v>13.502000000000006</v>
      </c>
      <c r="L75" s="226">
        <v>-194.02</v>
      </c>
      <c r="M75" s="226">
        <v>-302.22500000000002</v>
      </c>
      <c r="N75" s="226">
        <v>-238.30284620999998</v>
      </c>
      <c r="O75" s="226">
        <v>10.957948690000118</v>
      </c>
      <c r="P75" s="226">
        <v>-462.88029695000006</v>
      </c>
      <c r="Q75" s="226">
        <v>65.531629029999991</v>
      </c>
      <c r="R75" s="226">
        <v>209.23993345000002</v>
      </c>
      <c r="S75" s="226">
        <v>206.65560869000015</v>
      </c>
      <c r="T75" s="226">
        <v>70.315874040000054</v>
      </c>
      <c r="U75" s="226">
        <v>44.837234910000134</v>
      </c>
      <c r="V75" s="226">
        <v>135.06361680000015</v>
      </c>
      <c r="W75" s="226">
        <v>-98.081445999999985</v>
      </c>
      <c r="X75" s="226">
        <v>75.49754381000001</v>
      </c>
      <c r="Y75" s="226">
        <v>-112.35103409999999</v>
      </c>
      <c r="Z75" s="122">
        <v>-36.295348850000003</v>
      </c>
      <c r="AA75" s="122">
        <v>-115.64904334999997</v>
      </c>
      <c r="AB75" s="122">
        <v>-114.65600000000001</v>
      </c>
      <c r="AC75" s="122">
        <v>-51.734000000000002</v>
      </c>
      <c r="AD75" s="122">
        <v>-155.0520217699999</v>
      </c>
      <c r="AE75" s="122">
        <v>-243.95099999999999</v>
      </c>
      <c r="AF75" s="122">
        <v>-193.499</v>
      </c>
      <c r="AG75" s="122">
        <v>-166.85</v>
      </c>
      <c r="AH75" s="122">
        <v>-336.01</v>
      </c>
    </row>
    <row r="76" spans="1:36" s="27" customForma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217"/>
      <c r="Z76" s="64"/>
      <c r="AA76" s="64"/>
      <c r="AB76" s="64"/>
      <c r="AC76" s="64"/>
      <c r="AD76" s="64"/>
      <c r="AE76" s="64"/>
      <c r="AF76" s="64"/>
      <c r="AG76" s="64"/>
      <c r="AH76" s="64"/>
    </row>
    <row r="77" spans="1:36" s="25" customFormat="1">
      <c r="A77" s="24" t="s">
        <v>129</v>
      </c>
      <c r="B77" s="226">
        <v>-3.6269999999999998</v>
      </c>
      <c r="C77" s="226">
        <v>-5.67</v>
      </c>
      <c r="D77" s="226">
        <v>-4.9550000000000001</v>
      </c>
      <c r="E77" s="226">
        <v>-3.21</v>
      </c>
      <c r="F77" s="226">
        <v>-9.2720000000000002</v>
      </c>
      <c r="G77" s="226">
        <v>-0.68200000000000005</v>
      </c>
      <c r="H77" s="226">
        <v>-11.654999999999999</v>
      </c>
      <c r="I77" s="226">
        <v>-11.738</v>
      </c>
      <c r="J77" s="226">
        <v>-10.363</v>
      </c>
      <c r="K77" s="226">
        <v>-5.5679999999999996</v>
      </c>
      <c r="L77" s="122">
        <v>-12.872</v>
      </c>
      <c r="M77" s="122">
        <v>-9.5069999999999997</v>
      </c>
      <c r="N77" s="122">
        <v>-5.99</v>
      </c>
      <c r="O77" s="122">
        <v>-11.422000000000001</v>
      </c>
      <c r="P77" s="122">
        <v>-14.802</v>
      </c>
      <c r="Q77" s="122">
        <v>-10.753</v>
      </c>
      <c r="R77" s="122">
        <v>-36.283000000000001</v>
      </c>
      <c r="S77" s="122">
        <v>-12.492000000000001</v>
      </c>
      <c r="T77" s="122">
        <v>-10.305</v>
      </c>
      <c r="U77" s="122">
        <v>-9.5609999999999999</v>
      </c>
      <c r="V77" s="122">
        <v>-37.277000000000001</v>
      </c>
      <c r="W77" s="122">
        <v>-10.494</v>
      </c>
      <c r="X77" s="122">
        <v>-0.38800000000000001</v>
      </c>
      <c r="Y77" s="226">
        <v>-6.3849999999999998</v>
      </c>
      <c r="Z77" s="122">
        <v>-4.157</v>
      </c>
      <c r="AA77" s="122">
        <v>-1.4019999999999999</v>
      </c>
      <c r="AB77" s="122">
        <v>-7.3650000000000002</v>
      </c>
      <c r="AC77" s="122">
        <v>35.063000000000002</v>
      </c>
      <c r="AD77" s="122">
        <v>4.6890000000000001</v>
      </c>
      <c r="AE77" s="122">
        <v>-8.9469999999999992</v>
      </c>
      <c r="AF77" s="122">
        <v>1.1759999999999999</v>
      </c>
      <c r="AG77" s="122">
        <v>-9.0969999999999995</v>
      </c>
      <c r="AH77" s="122">
        <v>-4.3380000000000001</v>
      </c>
    </row>
    <row r="78" spans="1:36" s="25" customFormat="1">
      <c r="A78" s="26" t="s">
        <v>31</v>
      </c>
      <c r="B78" s="226">
        <v>6.7469999999999999</v>
      </c>
      <c r="C78" s="226">
        <v>143.82900000000001</v>
      </c>
      <c r="D78" s="226">
        <v>-44.918999999999997</v>
      </c>
      <c r="E78" s="226">
        <v>-67.16684712531729</v>
      </c>
      <c r="F78" s="226">
        <v>24.445</v>
      </c>
      <c r="G78" s="226">
        <v>119.55500000000001</v>
      </c>
      <c r="H78" s="226">
        <v>-94.462000000000003</v>
      </c>
      <c r="I78" s="226">
        <v>97.105940000000004</v>
      </c>
      <c r="J78" s="226">
        <v>-96.388308433994013</v>
      </c>
      <c r="K78" s="226">
        <v>27.169813978073012</v>
      </c>
      <c r="L78" s="122">
        <v>74.693665550439562</v>
      </c>
      <c r="M78" s="122">
        <v>110.62583115192415</v>
      </c>
      <c r="N78" s="122">
        <v>30.283339999999999</v>
      </c>
      <c r="O78" s="122">
        <v>72.76482</v>
      </c>
      <c r="P78" s="122">
        <v>164.97776000000002</v>
      </c>
      <c r="Q78" s="122">
        <v>-227.69822199999999</v>
      </c>
      <c r="R78" s="122">
        <v>-368.61590000000001</v>
      </c>
      <c r="S78" s="122">
        <v>-79.297039999999996</v>
      </c>
      <c r="T78" s="122">
        <v>-105.8075</v>
      </c>
      <c r="U78" s="122">
        <v>-105.13971135</v>
      </c>
      <c r="V78" s="122">
        <v>-77.572727780000008</v>
      </c>
      <c r="W78" s="122">
        <v>171.28335049</v>
      </c>
      <c r="X78" s="122">
        <v>-150.26910687</v>
      </c>
      <c r="Y78" s="226">
        <v>-22.378201309999998</v>
      </c>
      <c r="Z78" s="122">
        <v>-72.393082400000011</v>
      </c>
      <c r="AA78" s="122">
        <v>82.052019999999999</v>
      </c>
      <c r="AB78" s="122">
        <v>106.70842000000003</v>
      </c>
      <c r="AC78" s="122">
        <v>-107.36080000000003</v>
      </c>
      <c r="AD78" s="122">
        <v>6.8901399999999997</v>
      </c>
      <c r="AE78" s="122">
        <v>56.938720000000004</v>
      </c>
      <c r="AF78" s="122">
        <v>1.6977123400000333</v>
      </c>
      <c r="AG78" s="122">
        <v>51.84482595999998</v>
      </c>
      <c r="AH78" s="122">
        <v>-109.23156836000001</v>
      </c>
    </row>
    <row r="79" spans="1:36" s="25" customFormat="1">
      <c r="A79" s="26" t="s">
        <v>34</v>
      </c>
      <c r="B79" s="226">
        <v>-9.8000000000000004E-2</v>
      </c>
      <c r="C79" s="226">
        <v>-0.35699999999999998</v>
      </c>
      <c r="D79" s="226">
        <v>-0.38300000000000001</v>
      </c>
      <c r="E79" s="226">
        <v>-0.34699999999999998</v>
      </c>
      <c r="F79" s="226">
        <v>5.2999999999999999E-2</v>
      </c>
      <c r="G79" s="226">
        <v>0</v>
      </c>
      <c r="H79" s="226">
        <v>0</v>
      </c>
      <c r="I79" s="226">
        <v>0</v>
      </c>
      <c r="J79" s="226">
        <v>0</v>
      </c>
      <c r="K79" s="226">
        <v>0</v>
      </c>
      <c r="L79" s="122">
        <v>0</v>
      </c>
      <c r="M79" s="122">
        <v>0</v>
      </c>
      <c r="N79" s="122">
        <v>0</v>
      </c>
      <c r="O79" s="122">
        <v>0</v>
      </c>
      <c r="P79" s="122">
        <v>0</v>
      </c>
      <c r="Q79" s="122">
        <v>0</v>
      </c>
      <c r="R79" s="122">
        <v>0</v>
      </c>
      <c r="S79" s="122">
        <v>0</v>
      </c>
      <c r="T79" s="122">
        <v>-8.7999999999999995E-2</v>
      </c>
      <c r="U79" s="122">
        <v>0</v>
      </c>
      <c r="V79" s="122">
        <v>0</v>
      </c>
      <c r="W79" s="122">
        <v>0</v>
      </c>
      <c r="X79" s="122">
        <v>0</v>
      </c>
      <c r="Y79" s="217">
        <v>0</v>
      </c>
      <c r="Z79" s="64">
        <v>-1.2999999999999999E-2</v>
      </c>
      <c r="AA79" s="64">
        <v>1.7999999999999999E-2</v>
      </c>
      <c r="AB79" s="122">
        <v>-7.8730000000000002</v>
      </c>
      <c r="AC79" s="122">
        <v>3.7120000000000002</v>
      </c>
      <c r="AD79" s="122">
        <v>-0.78</v>
      </c>
      <c r="AE79" s="122">
        <v>-13.635</v>
      </c>
      <c r="AF79" s="122">
        <v>-28.268999999999998</v>
      </c>
      <c r="AG79" s="122">
        <v>-18.803999999999998</v>
      </c>
      <c r="AH79" s="122">
        <v>-37.701000000000001</v>
      </c>
    </row>
    <row r="80" spans="1:36" s="25" customFormat="1">
      <c r="A80" s="24" t="s">
        <v>736</v>
      </c>
      <c r="B80" s="226">
        <v>292.33299999999997</v>
      </c>
      <c r="C80" s="226">
        <v>-163.93700000000004</v>
      </c>
      <c r="D80" s="226">
        <v>266.09800000000001</v>
      </c>
      <c r="E80" s="226">
        <v>123.65915287468277</v>
      </c>
      <c r="F80" s="226">
        <v>-22.26600000000002</v>
      </c>
      <c r="G80" s="226">
        <v>-237.10699999999997</v>
      </c>
      <c r="H80" s="226">
        <v>183.90099999999995</v>
      </c>
      <c r="I80" s="226">
        <v>-155.54705999999987</v>
      </c>
      <c r="J80" s="226">
        <v>207.02401048951776</v>
      </c>
      <c r="K80" s="226">
        <v>95.520831689622966</v>
      </c>
      <c r="L80" s="122">
        <v>-52.288056656735606</v>
      </c>
      <c r="M80" s="122">
        <v>-117.57414282432336</v>
      </c>
      <c r="N80" s="122">
        <v>31.250018471872682</v>
      </c>
      <c r="O80" s="122">
        <v>-92.34733259030547</v>
      </c>
      <c r="P80" s="122">
        <v>-213.65808740969453</v>
      </c>
      <c r="Q80" s="122">
        <v>425.2596891</v>
      </c>
      <c r="R80" s="122">
        <v>720.32392584000002</v>
      </c>
      <c r="S80" s="122">
        <v>213.8953817</v>
      </c>
      <c r="T80" s="122">
        <v>274.97806304999898</v>
      </c>
      <c r="U80" s="122">
        <v>445.14073848999999</v>
      </c>
      <c r="V80" s="122">
        <v>312.94644813000002</v>
      </c>
      <c r="W80" s="122">
        <v>-249.90286172</v>
      </c>
      <c r="X80" s="122">
        <v>393.01254809</v>
      </c>
      <c r="Y80" s="226">
        <v>126.44356093</v>
      </c>
      <c r="Z80" s="122">
        <v>234.97647988</v>
      </c>
      <c r="AA80" s="122">
        <v>-23.83156954</v>
      </c>
      <c r="AB80" s="122">
        <v>-107.15334783999694</v>
      </c>
      <c r="AC80" s="122">
        <v>403.58846950000049</v>
      </c>
      <c r="AD80" s="122">
        <v>12.645154839999915</v>
      </c>
      <c r="AE80" s="122">
        <v>-138.4558832000001</v>
      </c>
      <c r="AF80" s="122">
        <v>19.203799579995334</v>
      </c>
      <c r="AG80" s="122">
        <v>-77.177002439993444</v>
      </c>
      <c r="AH80" s="122">
        <v>244.38366610000026</v>
      </c>
    </row>
    <row r="81" spans="1:34">
      <c r="A81" s="110" t="s">
        <v>29</v>
      </c>
      <c r="B81" s="368" t="s">
        <v>374</v>
      </c>
      <c r="C81" s="368" t="s">
        <v>375</v>
      </c>
      <c r="D81" s="368" t="s">
        <v>376</v>
      </c>
      <c r="E81" s="368" t="s">
        <v>377</v>
      </c>
      <c r="F81" s="368" t="s">
        <v>378</v>
      </c>
      <c r="G81" s="368" t="s">
        <v>379</v>
      </c>
      <c r="H81" s="368" t="s">
        <v>380</v>
      </c>
      <c r="I81" s="368" t="s">
        <v>381</v>
      </c>
      <c r="J81" s="368" t="s">
        <v>2</v>
      </c>
      <c r="K81" s="368" t="s">
        <v>3</v>
      </c>
      <c r="L81" s="368" t="s">
        <v>4</v>
      </c>
      <c r="M81" s="368" t="s">
        <v>5</v>
      </c>
      <c r="N81" s="368" t="s">
        <v>6</v>
      </c>
      <c r="O81" s="368" t="s">
        <v>7</v>
      </c>
      <c r="P81" s="368" t="s">
        <v>8</v>
      </c>
      <c r="Q81" s="368" t="s">
        <v>9</v>
      </c>
      <c r="R81" s="368" t="s">
        <v>344</v>
      </c>
      <c r="S81" s="368" t="s">
        <v>349</v>
      </c>
      <c r="T81" s="368" t="s">
        <v>356</v>
      </c>
      <c r="U81" s="368" t="s">
        <v>394</v>
      </c>
      <c r="V81" s="368" t="s">
        <v>397</v>
      </c>
      <c r="W81" s="368" t="s">
        <v>409</v>
      </c>
      <c r="X81" s="368" t="s">
        <v>414</v>
      </c>
      <c r="Y81" s="368" t="s">
        <v>420</v>
      </c>
      <c r="Z81" s="368" t="s">
        <v>423</v>
      </c>
      <c r="AA81" s="368" t="s">
        <v>426</v>
      </c>
      <c r="AB81" s="368" t="s">
        <v>509</v>
      </c>
      <c r="AC81" s="368" t="s">
        <v>625</v>
      </c>
      <c r="AD81" s="368" t="s">
        <v>629</v>
      </c>
      <c r="AE81" s="368" t="s">
        <v>641</v>
      </c>
      <c r="AF81" s="368" t="s">
        <v>702</v>
      </c>
      <c r="AG81" s="368" t="s">
        <v>716</v>
      </c>
      <c r="AH81" s="368" t="s">
        <v>722</v>
      </c>
    </row>
    <row r="82" spans="1:34" ht="15" customHeight="1">
      <c r="A82" s="110" t="s">
        <v>10</v>
      </c>
      <c r="B82" s="367" t="s">
        <v>11</v>
      </c>
      <c r="C82" s="367" t="s">
        <v>12</v>
      </c>
      <c r="D82" s="367" t="s">
        <v>13</v>
      </c>
      <c r="E82" s="367" t="s">
        <v>14</v>
      </c>
      <c r="F82" s="367" t="s">
        <v>11</v>
      </c>
      <c r="G82" s="367" t="s">
        <v>12</v>
      </c>
      <c r="H82" s="367" t="s">
        <v>13</v>
      </c>
      <c r="I82" s="367" t="s">
        <v>14</v>
      </c>
      <c r="J82" s="367" t="s">
        <v>11</v>
      </c>
      <c r="K82" s="367" t="s">
        <v>12</v>
      </c>
      <c r="L82" s="367" t="s">
        <v>13</v>
      </c>
      <c r="M82" s="367" t="s">
        <v>14</v>
      </c>
      <c r="N82" s="367" t="s">
        <v>11</v>
      </c>
      <c r="O82" s="367" t="s">
        <v>12</v>
      </c>
      <c r="P82" s="367" t="s">
        <v>13</v>
      </c>
      <c r="Q82" s="367" t="s">
        <v>14</v>
      </c>
      <c r="R82" s="367" t="s">
        <v>11</v>
      </c>
      <c r="S82" s="367" t="s">
        <v>12</v>
      </c>
      <c r="T82" s="367" t="s">
        <v>13</v>
      </c>
      <c r="U82" s="367" t="s">
        <v>14</v>
      </c>
      <c r="V82" s="367" t="s">
        <v>11</v>
      </c>
      <c r="W82" s="367" t="s">
        <v>12</v>
      </c>
      <c r="X82" s="367" t="s">
        <v>13</v>
      </c>
      <c r="Y82" s="367" t="s">
        <v>14</v>
      </c>
      <c r="Z82" s="367" t="s">
        <v>11</v>
      </c>
      <c r="AA82" s="367" t="s">
        <v>12</v>
      </c>
      <c r="AB82" s="367" t="s">
        <v>13</v>
      </c>
      <c r="AC82" s="367" t="s">
        <v>14</v>
      </c>
      <c r="AD82" s="367" t="s">
        <v>11</v>
      </c>
      <c r="AE82" s="367" t="s">
        <v>12</v>
      </c>
      <c r="AF82" s="367" t="s">
        <v>13</v>
      </c>
      <c r="AG82" s="367" t="s">
        <v>14</v>
      </c>
      <c r="AH82" s="367" t="s">
        <v>11</v>
      </c>
    </row>
    <row r="83" spans="1:34" s="25" customFormat="1">
      <c r="A83" s="24" t="s">
        <v>736</v>
      </c>
      <c r="B83" s="226">
        <v>292.33299999999997</v>
      </c>
      <c r="C83" s="226">
        <v>-163.93700000000004</v>
      </c>
      <c r="D83" s="226">
        <v>266.09800000000001</v>
      </c>
      <c r="E83" s="226">
        <v>123.65915287468277</v>
      </c>
      <c r="F83" s="226">
        <v>-22.26600000000002</v>
      </c>
      <c r="G83" s="226">
        <v>-237.10699999999997</v>
      </c>
      <c r="H83" s="226">
        <v>183.90099999999995</v>
      </c>
      <c r="I83" s="226">
        <v>-155.54705999999987</v>
      </c>
      <c r="J83" s="226">
        <v>207.02401048951776</v>
      </c>
      <c r="K83" s="226">
        <v>95.520831689622966</v>
      </c>
      <c r="L83" s="122">
        <v>-52.288056656735606</v>
      </c>
      <c r="M83" s="122">
        <v>-117.57414282432336</v>
      </c>
      <c r="N83" s="122">
        <v>31.250018471872682</v>
      </c>
      <c r="O83" s="122">
        <v>-92.34733259030547</v>
      </c>
      <c r="P83" s="122">
        <v>-213.65822499999999</v>
      </c>
      <c r="Q83" s="226">
        <v>425.2596891</v>
      </c>
      <c r="R83" s="122">
        <v>720.32392584000002</v>
      </c>
      <c r="S83" s="66">
        <v>213.8953817</v>
      </c>
      <c r="T83" s="122">
        <v>274.97806304999898</v>
      </c>
      <c r="U83" s="122">
        <v>445.14073848999999</v>
      </c>
      <c r="V83" s="122">
        <v>312.94644813000002</v>
      </c>
      <c r="W83" s="122">
        <v>-249.90286172</v>
      </c>
      <c r="X83" s="122">
        <v>393.01254809</v>
      </c>
      <c r="Y83" s="226">
        <v>126.44356093</v>
      </c>
      <c r="Z83" s="122">
        <v>234.97647988</v>
      </c>
      <c r="AA83" s="226">
        <v>-23.83156954</v>
      </c>
      <c r="AB83" s="122">
        <v>-107.15334783999694</v>
      </c>
      <c r="AC83" s="122">
        <v>403.58846950000049</v>
      </c>
      <c r="AD83" s="122">
        <v>12.645154839999915</v>
      </c>
      <c r="AE83" s="122">
        <v>-138.4558832000001</v>
      </c>
      <c r="AF83" s="122">
        <v>19.203799579995334</v>
      </c>
      <c r="AG83" s="122">
        <v>-77.177002439993444</v>
      </c>
      <c r="AH83" s="122">
        <v>244.38366610000026</v>
      </c>
    </row>
    <row r="84" spans="1:34" s="25" customFormat="1">
      <c r="A84" s="26" t="s">
        <v>31</v>
      </c>
      <c r="B84" s="226">
        <v>-6.7469999999999999</v>
      </c>
      <c r="C84" s="226">
        <v>-143.82900000000001</v>
      </c>
      <c r="D84" s="226">
        <v>44.918999999999997</v>
      </c>
      <c r="E84" s="226">
        <v>67.16684712531729</v>
      </c>
      <c r="F84" s="226">
        <v>-24.445</v>
      </c>
      <c r="G84" s="226">
        <v>-119.55500000000001</v>
      </c>
      <c r="H84" s="226">
        <v>94.462000000000003</v>
      </c>
      <c r="I84" s="226">
        <v>-97.105940000000004</v>
      </c>
      <c r="J84" s="226">
        <v>-96.388308433994013</v>
      </c>
      <c r="K84" s="226">
        <v>27.169813978073012</v>
      </c>
      <c r="L84" s="122">
        <v>74.693665550439562</v>
      </c>
      <c r="M84" s="122">
        <v>110.62583115192415</v>
      </c>
      <c r="N84" s="122">
        <v>30.283339999999999</v>
      </c>
      <c r="O84" s="122">
        <v>72.76482</v>
      </c>
      <c r="P84" s="122">
        <v>164.97775999999999</v>
      </c>
      <c r="Q84" s="226">
        <v>-227.69822199999999</v>
      </c>
      <c r="R84" s="122">
        <v>-368.61590000000001</v>
      </c>
      <c r="S84" s="66">
        <v>-79.297039999999996</v>
      </c>
      <c r="T84" s="122">
        <v>-105.8075</v>
      </c>
      <c r="U84" s="122">
        <v>-105.13971135</v>
      </c>
      <c r="V84" s="122">
        <v>-77.572727780000008</v>
      </c>
      <c r="W84" s="122">
        <v>171.28335049</v>
      </c>
      <c r="X84" s="122">
        <v>-150.26910687</v>
      </c>
      <c r="Y84" s="226">
        <v>-22.378201309999998</v>
      </c>
      <c r="Z84" s="122">
        <v>-72.393082400000011</v>
      </c>
      <c r="AA84" s="226">
        <v>82.052019999999999</v>
      </c>
      <c r="AB84" s="122">
        <v>106.70842000000003</v>
      </c>
      <c r="AC84" s="122">
        <v>-107.36080000000003</v>
      </c>
      <c r="AD84" s="122">
        <v>6.8901399999999997</v>
      </c>
      <c r="AE84" s="122">
        <v>56.938720000000004</v>
      </c>
      <c r="AF84" s="122">
        <v>1.6977123400000333</v>
      </c>
      <c r="AG84" s="122">
        <v>51.84482595999998</v>
      </c>
      <c r="AH84" s="122">
        <v>-109.23156836000001</v>
      </c>
    </row>
    <row r="85" spans="1:34" s="25" customFormat="1">
      <c r="A85" s="24" t="s">
        <v>32</v>
      </c>
      <c r="B85" s="226">
        <v>-58.662999999999975</v>
      </c>
      <c r="C85" s="226">
        <v>275.33</v>
      </c>
      <c r="D85" s="226">
        <v>-15.469999999999983</v>
      </c>
      <c r="E85" s="226">
        <v>83.051999999999992</v>
      </c>
      <c r="F85" s="226">
        <v>-8.512999999999991</v>
      </c>
      <c r="G85" s="226">
        <v>346.33299999999997</v>
      </c>
      <c r="H85" s="226">
        <v>57.591000000000001</v>
      </c>
      <c r="I85" s="226">
        <v>242.34399999999999</v>
      </c>
      <c r="J85" s="226">
        <v>64.426000000000002</v>
      </c>
      <c r="K85" s="226">
        <v>13.502000000000001</v>
      </c>
      <c r="L85" s="122">
        <v>-194.02</v>
      </c>
      <c r="M85" s="122">
        <v>-302.22500000000002</v>
      </c>
      <c r="N85" s="122">
        <v>-238.303</v>
      </c>
      <c r="O85" s="122">
        <v>10.958</v>
      </c>
      <c r="P85" s="122">
        <v>-462.88099999999997</v>
      </c>
      <c r="Q85" s="226">
        <v>65.531099999999995</v>
      </c>
      <c r="R85" s="122">
        <v>209.24100000000001</v>
      </c>
      <c r="S85" s="66">
        <v>206.65700000000001</v>
      </c>
      <c r="T85" s="122">
        <v>70.314899999999994</v>
      </c>
      <c r="U85" s="122">
        <v>44.835999999999999</v>
      </c>
      <c r="V85" s="122">
        <v>135.06219999999999</v>
      </c>
      <c r="W85" s="122">
        <v>-98.082679999999996</v>
      </c>
      <c r="X85" s="122">
        <v>75.498000000000005</v>
      </c>
      <c r="Y85" s="226">
        <v>-112.349</v>
      </c>
      <c r="Z85" s="122">
        <v>-36.293999999999997</v>
      </c>
      <c r="AA85" s="226">
        <v>-115.651</v>
      </c>
      <c r="AB85" s="122">
        <v>-114.65600000000001</v>
      </c>
      <c r="AC85" s="122">
        <v>-51.734000000000002</v>
      </c>
      <c r="AD85" s="122">
        <v>-155.05000000000001</v>
      </c>
      <c r="AE85" s="122">
        <v>-243.95099999999999</v>
      </c>
      <c r="AF85" s="122">
        <v>-193.499</v>
      </c>
      <c r="AG85" s="122">
        <v>-166.85</v>
      </c>
      <c r="AH85" s="122">
        <v>-336.01</v>
      </c>
    </row>
    <row r="86" spans="1:34" s="27" customFormat="1">
      <c r="A86" s="24" t="s">
        <v>33</v>
      </c>
      <c r="B86" s="226">
        <v>-144.50299999999999</v>
      </c>
      <c r="C86" s="226">
        <v>-348.78200000000004</v>
      </c>
      <c r="D86" s="226">
        <v>-553.53399999999999</v>
      </c>
      <c r="E86" s="226">
        <v>-556.226</v>
      </c>
      <c r="F86" s="226">
        <v>-465.75200000000001</v>
      </c>
      <c r="G86" s="226">
        <v>-423.49200000000002</v>
      </c>
      <c r="H86" s="226">
        <v>-564.529</v>
      </c>
      <c r="I86" s="226">
        <v>-398.58699999999999</v>
      </c>
      <c r="J86" s="226">
        <v>-495.85399999999998</v>
      </c>
      <c r="K86" s="226">
        <v>-398.56200000000001</v>
      </c>
      <c r="L86" s="122">
        <v>-529.51700000000005</v>
      </c>
      <c r="M86" s="122">
        <v>-542.93299999999999</v>
      </c>
      <c r="N86" s="122">
        <v>-627.61400000000003</v>
      </c>
      <c r="O86" s="122">
        <v>-336.43</v>
      </c>
      <c r="P86" s="122">
        <v>-509.827</v>
      </c>
      <c r="Q86" s="226">
        <v>-583.49420889999988</v>
      </c>
      <c r="R86" s="122">
        <v>-643.44217415999992</v>
      </c>
      <c r="S86" s="66">
        <v>-541.00157830000001</v>
      </c>
      <c r="T86" s="122">
        <v>-477.90193694999999</v>
      </c>
      <c r="U86" s="122">
        <v>-529.67305411999996</v>
      </c>
      <c r="V86" s="122">
        <v>-448.73191362</v>
      </c>
      <c r="W86" s="122">
        <v>-505.51528999000004</v>
      </c>
      <c r="X86" s="122">
        <v>-582.58854171999997</v>
      </c>
      <c r="Y86" s="226">
        <v>-594.25171221999994</v>
      </c>
      <c r="Z86" s="122">
        <v>-611.58733116000008</v>
      </c>
      <c r="AA86" s="226">
        <v>-430.10558953999998</v>
      </c>
      <c r="AB86" s="226">
        <v>-620.00076783999998</v>
      </c>
      <c r="AC86" s="226">
        <v>-485.76073051999998</v>
      </c>
      <c r="AD86" s="226">
        <v>-728.59698516000003</v>
      </c>
      <c r="AE86" s="226">
        <v>-626.19460320000007</v>
      </c>
      <c r="AF86" s="226">
        <v>-721.76466060000007</v>
      </c>
      <c r="AG86" s="226">
        <v>-756.6444285</v>
      </c>
      <c r="AH86" s="226">
        <v>-1197.5193208000001</v>
      </c>
    </row>
    <row r="87" spans="1:34" s="25" customFormat="1">
      <c r="A87" s="24" t="s">
        <v>34</v>
      </c>
      <c r="B87" s="226">
        <v>9.8000000000000004E-2</v>
      </c>
      <c r="C87" s="226">
        <v>0.35699999999999998</v>
      </c>
      <c r="D87" s="226">
        <v>0.38300000000000001</v>
      </c>
      <c r="E87" s="226">
        <v>0.34699999999999998</v>
      </c>
      <c r="F87" s="226">
        <v>-5.2999999999999999E-2</v>
      </c>
      <c r="G87" s="226">
        <v>0</v>
      </c>
      <c r="H87" s="226">
        <v>0</v>
      </c>
      <c r="I87" s="226">
        <v>0</v>
      </c>
      <c r="J87" s="226">
        <v>0</v>
      </c>
      <c r="K87" s="226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/>
      <c r="R87" s="122"/>
      <c r="T87" s="122"/>
      <c r="U87" s="122">
        <v>0</v>
      </c>
      <c r="V87" s="122">
        <v>0</v>
      </c>
      <c r="W87" s="122"/>
      <c r="X87" s="122"/>
      <c r="Y87" s="27"/>
      <c r="Z87" s="122">
        <v>-1.2999999999999999E-2</v>
      </c>
      <c r="AA87" s="226">
        <v>1.7999999999999999E-2</v>
      </c>
      <c r="AB87" s="226">
        <v>-7.8730000000000002</v>
      </c>
      <c r="AC87" s="226">
        <v>3.7120000000000002</v>
      </c>
      <c r="AD87" s="226">
        <v>-0.78</v>
      </c>
      <c r="AE87" s="226">
        <v>-13.635</v>
      </c>
      <c r="AF87" s="226">
        <v>-28.268999999999998</v>
      </c>
      <c r="AG87" s="226">
        <v>-18.803999999999998</v>
      </c>
      <c r="AH87" s="226">
        <v>-37.701000000000001</v>
      </c>
    </row>
    <row r="88" spans="1:34" s="27" customFormat="1">
      <c r="A88" s="24" t="s">
        <v>220</v>
      </c>
      <c r="B88" s="226">
        <v>240.73400000000001</v>
      </c>
      <c r="C88" s="226">
        <v>-25.312000000000001</v>
      </c>
      <c r="D88" s="226">
        <v>300.92200000000003</v>
      </c>
      <c r="E88" s="226">
        <v>277.48399999999998</v>
      </c>
      <c r="F88" s="226">
        <v>-46.018900000000002</v>
      </c>
      <c r="G88" s="226">
        <v>-9.6530000000000005</v>
      </c>
      <c r="H88" s="226">
        <v>347.6259</v>
      </c>
      <c r="I88" s="226">
        <v>1.4510000000000001</v>
      </c>
      <c r="J88" s="226">
        <v>249.3643189235118</v>
      </c>
      <c r="K88" s="226">
        <v>60.417017711549974</v>
      </c>
      <c r="L88" s="226">
        <v>79.910277792824843</v>
      </c>
      <c r="M88" s="226">
        <v>83.532026023752508</v>
      </c>
      <c r="N88" s="66">
        <v>245.25967847187269</v>
      </c>
      <c r="O88" s="66">
        <v>-164.64815259030547</v>
      </c>
      <c r="P88" s="122">
        <v>99.047015000000002</v>
      </c>
      <c r="Q88" s="226">
        <v>598.17981110000005</v>
      </c>
      <c r="R88" s="66">
        <v>915.98182584000006</v>
      </c>
      <c r="S88" s="66">
        <v>99.027421700000005</v>
      </c>
      <c r="T88" s="122">
        <v>320.86366305000001</v>
      </c>
      <c r="U88" s="122">
        <v>515.00544983999998</v>
      </c>
      <c r="V88" s="122">
        <v>292.73397591000003</v>
      </c>
      <c r="W88" s="122">
        <v>-312.60953221</v>
      </c>
      <c r="X88" s="122">
        <v>468.17165495999905</v>
      </c>
      <c r="Y88" s="226">
        <v>267.55576224000004</v>
      </c>
      <c r="Z88" s="122">
        <v>347.83356227999997</v>
      </c>
      <c r="AA88" s="226">
        <v>11.151410460000001</v>
      </c>
      <c r="AB88" s="226">
        <v>-83.967767839996938</v>
      </c>
      <c r="AC88" s="226">
        <v>523.90826950000053</v>
      </c>
      <c r="AD88" s="226">
        <v>156.89601483999979</v>
      </c>
      <c r="AE88" s="226">
        <v>71.138396799999953</v>
      </c>
      <c r="AF88" s="226">
        <v>238.09808723999666</v>
      </c>
      <c r="AG88" s="226">
        <v>65.72917160000604</v>
      </c>
      <c r="AH88" s="226">
        <v>731.66423446000147</v>
      </c>
    </row>
    <row r="89" spans="1:34" s="27" customFormat="1">
      <c r="A89" s="91" t="s">
        <v>192</v>
      </c>
      <c r="B89" s="225">
        <v>-195.9</v>
      </c>
      <c r="C89" s="225">
        <v>-34.9</v>
      </c>
      <c r="D89" s="225">
        <v>76.8</v>
      </c>
      <c r="E89" s="225">
        <v>43.7</v>
      </c>
      <c r="F89" s="225">
        <v>209.7</v>
      </c>
      <c r="G89" s="225">
        <v>3.3</v>
      </c>
      <c r="H89" s="299">
        <v>6.4</v>
      </c>
      <c r="I89" s="299">
        <v>118.3</v>
      </c>
      <c r="J89" s="223">
        <v>-55.580318923511804</v>
      </c>
      <c r="K89" s="223">
        <v>13.472982288450032</v>
      </c>
      <c r="L89" s="225">
        <v>98.579722207175166</v>
      </c>
      <c r="M89" s="225">
        <v>38.772973976247492</v>
      </c>
      <c r="N89" s="93">
        <v>-119.06467847187267</v>
      </c>
      <c r="O89" s="93">
        <v>64.351152590305489</v>
      </c>
      <c r="P89" s="93">
        <v>-13.9621525903055</v>
      </c>
      <c r="Q89" s="93">
        <v>-45.593920010000033</v>
      </c>
      <c r="R89" s="93">
        <v>-355.04899999999998</v>
      </c>
      <c r="S89" s="93">
        <v>95.81</v>
      </c>
      <c r="T89" s="93">
        <v>2.2549999999999955</v>
      </c>
      <c r="U89" s="93">
        <v>-328.89099999999996</v>
      </c>
      <c r="V89" s="93">
        <v>-88.292000000000002</v>
      </c>
      <c r="W89" s="93">
        <v>331.73200000000003</v>
      </c>
      <c r="X89" s="93">
        <v>75.447999999999979</v>
      </c>
      <c r="Y89" s="225">
        <v>-67.106999999999999</v>
      </c>
      <c r="Z89" s="93">
        <v>27.36</v>
      </c>
      <c r="AA89" s="225">
        <v>56.690000000000005</v>
      </c>
      <c r="AB89" s="225">
        <v>162.33500000000001</v>
      </c>
      <c r="AC89" s="225">
        <v>16.306000000000001</v>
      </c>
      <c r="AD89" s="225">
        <v>25.824999999999999</v>
      </c>
      <c r="AE89" s="225">
        <v>-86.504999999999995</v>
      </c>
      <c r="AF89" s="225">
        <v>106.053</v>
      </c>
      <c r="AG89" s="225">
        <v>9.4</v>
      </c>
      <c r="AH89" s="225">
        <v>-41.8</v>
      </c>
    </row>
    <row r="90" spans="1:34" s="27" customFormat="1">
      <c r="A90" s="91" t="s">
        <v>714</v>
      </c>
      <c r="B90" s="225"/>
      <c r="C90" s="225"/>
      <c r="D90" s="225"/>
      <c r="E90" s="225"/>
      <c r="F90" s="225"/>
      <c r="G90" s="225"/>
      <c r="H90" s="299"/>
      <c r="I90" s="299"/>
      <c r="J90" s="223">
        <v>0</v>
      </c>
      <c r="K90" s="223">
        <v>0</v>
      </c>
      <c r="L90" s="225">
        <v>1.7999999999999972</v>
      </c>
      <c r="M90" s="225">
        <v>87.8</v>
      </c>
      <c r="N90" s="93">
        <v>101.1</v>
      </c>
      <c r="O90" s="93">
        <v>103.72499999999999</v>
      </c>
      <c r="P90" s="93">
        <v>256.928</v>
      </c>
      <c r="Q90" s="93">
        <v>0</v>
      </c>
      <c r="R90" s="93">
        <v>0</v>
      </c>
      <c r="S90" s="93"/>
      <c r="T90" s="93">
        <v>0</v>
      </c>
      <c r="U90" s="93">
        <v>0</v>
      </c>
      <c r="V90" s="93">
        <v>110.069164</v>
      </c>
      <c r="W90" s="93">
        <v>91.7</v>
      </c>
      <c r="X90" s="93">
        <v>-1.3</v>
      </c>
      <c r="Y90" s="225"/>
      <c r="Z90" s="225"/>
      <c r="AA90" s="225"/>
      <c r="AB90" s="225">
        <v>0</v>
      </c>
      <c r="AC90" s="225">
        <v>0</v>
      </c>
      <c r="AD90" s="225">
        <v>0</v>
      </c>
      <c r="AE90" s="225">
        <v>0</v>
      </c>
      <c r="AF90" s="225">
        <v>0</v>
      </c>
      <c r="AG90" s="225">
        <v>0</v>
      </c>
      <c r="AH90" s="225">
        <v>0</v>
      </c>
    </row>
    <row r="91" spans="1:34" s="27" customFormat="1">
      <c r="A91" s="91" t="s">
        <v>413</v>
      </c>
      <c r="B91" s="225"/>
      <c r="C91" s="225"/>
      <c r="D91" s="225"/>
      <c r="E91" s="225"/>
      <c r="F91" s="225"/>
      <c r="G91" s="225"/>
      <c r="H91" s="299"/>
      <c r="I91" s="299"/>
      <c r="J91" s="223"/>
      <c r="K91" s="223"/>
      <c r="L91" s="225"/>
      <c r="M91" s="225"/>
      <c r="N91" s="93"/>
      <c r="O91" s="93"/>
      <c r="P91" s="93"/>
      <c r="Q91" s="93"/>
      <c r="R91" s="93">
        <v>-104.67614062870449</v>
      </c>
      <c r="S91" s="93">
        <v>111.324190287025</v>
      </c>
      <c r="T91" s="93">
        <v>139.77870620788332</v>
      </c>
      <c r="U91" s="93">
        <v>176.67668771631156</v>
      </c>
      <c r="V91" s="93">
        <v>174.10208911875227</v>
      </c>
      <c r="W91" s="93">
        <v>178.639536303542</v>
      </c>
      <c r="X91" s="93">
        <v>296.10000000000002</v>
      </c>
      <c r="Y91" s="225">
        <v>93.789000000000001</v>
      </c>
      <c r="Z91" s="225">
        <v>71.591797999999997</v>
      </c>
      <c r="AA91" s="225">
        <v>-6.6</v>
      </c>
      <c r="AB91" s="225">
        <v>-37.799999999999997</v>
      </c>
      <c r="AC91" s="225">
        <v>-2.976</v>
      </c>
      <c r="AD91" s="225">
        <v>11</v>
      </c>
      <c r="AE91" s="225"/>
      <c r="AF91" s="225"/>
      <c r="AG91" s="225">
        <v>0</v>
      </c>
      <c r="AH91" s="225">
        <v>0</v>
      </c>
    </row>
    <row r="92" spans="1:34" s="27" customFormat="1">
      <c r="A92" s="91" t="s">
        <v>656</v>
      </c>
      <c r="B92" s="225"/>
      <c r="C92" s="225"/>
      <c r="D92" s="225"/>
      <c r="E92" s="225"/>
      <c r="F92" s="225"/>
      <c r="G92" s="225"/>
      <c r="H92" s="299"/>
      <c r="I92" s="299"/>
      <c r="J92" s="223"/>
      <c r="K92" s="223"/>
      <c r="L92" s="225"/>
      <c r="M92" s="225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225"/>
      <c r="Z92" s="225"/>
      <c r="AA92" s="225"/>
      <c r="AB92" s="225"/>
      <c r="AC92" s="225"/>
      <c r="AD92" s="225">
        <v>6.5490000000000004</v>
      </c>
      <c r="AE92" s="225">
        <v>-59.173999999999999</v>
      </c>
      <c r="AF92" s="225">
        <v>-87.001999999999995</v>
      </c>
      <c r="AG92" s="225">
        <v>13.194999999999993</v>
      </c>
      <c r="AH92" s="225">
        <v>13.6</v>
      </c>
    </row>
    <row r="93" spans="1:34" s="27" customFormat="1">
      <c r="A93" s="91" t="s">
        <v>691</v>
      </c>
      <c r="B93" s="225"/>
      <c r="C93" s="225"/>
      <c r="D93" s="225"/>
      <c r="E93" s="225"/>
      <c r="F93" s="225"/>
      <c r="G93" s="225"/>
      <c r="H93" s="299"/>
      <c r="I93" s="299"/>
      <c r="J93" s="223"/>
      <c r="K93" s="223"/>
      <c r="L93" s="225"/>
      <c r="M93" s="225"/>
      <c r="N93" s="93"/>
      <c r="O93" s="93"/>
      <c r="P93" s="93"/>
      <c r="Q93" s="93"/>
      <c r="R93" s="93"/>
      <c r="S93" s="93"/>
      <c r="T93" s="93"/>
      <c r="U93" s="93">
        <v>119.8</v>
      </c>
      <c r="V93" s="93">
        <v>25.525999999999996</v>
      </c>
      <c r="W93" s="93">
        <v>19.880362219999999</v>
      </c>
      <c r="X93" s="93">
        <v>-26.8</v>
      </c>
      <c r="Y93" s="225">
        <v>9.0865255400000002</v>
      </c>
      <c r="Z93" s="225">
        <v>-54.451999999999998</v>
      </c>
      <c r="AA93" s="225">
        <v>-1.698</v>
      </c>
      <c r="AB93" s="225">
        <v>-12.257</v>
      </c>
      <c r="AC93" s="225">
        <v>-223.179</v>
      </c>
      <c r="AD93" s="225">
        <v>-4.0999999999999996</v>
      </c>
      <c r="AE93" s="225">
        <v>-13.54</v>
      </c>
      <c r="AF93" s="225">
        <v>8.8460000000000001</v>
      </c>
      <c r="AG93" s="225">
        <v>0.14189990000000038</v>
      </c>
      <c r="AH93" s="225">
        <v>6.4550930599999994</v>
      </c>
    </row>
    <row r="94" spans="1:34" s="27" customFormat="1">
      <c r="A94" s="24" t="s">
        <v>225</v>
      </c>
      <c r="B94" s="271">
        <v>44.834000000000003</v>
      </c>
      <c r="C94" s="271">
        <v>-60.212000000000003</v>
      </c>
      <c r="D94" s="271">
        <v>377.72200000000004</v>
      </c>
      <c r="E94" s="271">
        <v>321.18399999999997</v>
      </c>
      <c r="F94" s="271">
        <v>163.68109999999999</v>
      </c>
      <c r="G94" s="271">
        <v>-6.3530000000000006</v>
      </c>
      <c r="H94" s="271">
        <v>354.02589999999998</v>
      </c>
      <c r="I94" s="226">
        <v>119.75099999999999</v>
      </c>
      <c r="J94" s="226">
        <v>193.78399999999999</v>
      </c>
      <c r="K94" s="226">
        <v>73.89</v>
      </c>
      <c r="L94" s="226">
        <v>180.29000000000002</v>
      </c>
      <c r="M94" s="226">
        <v>210.10500000000002</v>
      </c>
      <c r="N94" s="66">
        <v>227.29500000000002</v>
      </c>
      <c r="O94" s="66">
        <v>3.4280000000000115</v>
      </c>
      <c r="P94" s="122">
        <v>342.01286240969449</v>
      </c>
      <c r="Q94" s="122">
        <v>552.58589109000002</v>
      </c>
      <c r="R94" s="122">
        <v>456.25668521129558</v>
      </c>
      <c r="S94" s="122">
        <v>306.16161198702503</v>
      </c>
      <c r="T94" s="122">
        <v>462.89736925788333</v>
      </c>
      <c r="U94" s="122">
        <v>482.59113755631159</v>
      </c>
      <c r="V94" s="122">
        <v>514.13922902875231</v>
      </c>
      <c r="W94" s="122">
        <v>309.34236631354202</v>
      </c>
      <c r="X94" s="122">
        <v>811.61965495999902</v>
      </c>
      <c r="Y94" s="122">
        <v>303.32428778000002</v>
      </c>
      <c r="Z94" s="122">
        <v>392.33336027999997</v>
      </c>
      <c r="AA94" s="122">
        <v>59.543410460000004</v>
      </c>
      <c r="AB94" s="122">
        <v>28.310232160003068</v>
      </c>
      <c r="AC94" s="122">
        <v>314.05926950000054</v>
      </c>
      <c r="AD94" s="122">
        <v>196.17001483999979</v>
      </c>
      <c r="AE94" s="122">
        <v>-88.080603200000041</v>
      </c>
      <c r="AF94" s="122">
        <v>265.99508723999668</v>
      </c>
      <c r="AG94" s="122">
        <v>88.466071500006038</v>
      </c>
      <c r="AH94" s="122">
        <v>709.9193275200015</v>
      </c>
    </row>
    <row r="95" spans="1:34" s="27" customFormat="1">
      <c r="A95" s="95" t="s">
        <v>226</v>
      </c>
      <c r="B95" s="124">
        <v>3.7574589339591014E-2</v>
      </c>
      <c r="C95" s="124">
        <v>-4.7632307570603598E-2</v>
      </c>
      <c r="D95" s="124">
        <v>0.16799590820138766</v>
      </c>
      <c r="E95" s="124">
        <v>0.12327627235741151</v>
      </c>
      <c r="F95" s="124">
        <v>6.9639678352620818E-2</v>
      </c>
      <c r="G95" s="124">
        <v>-4.2975038896029228E-3</v>
      </c>
      <c r="H95" s="124">
        <v>0.10904176548495395</v>
      </c>
      <c r="I95" s="275">
        <v>5.6342806060035749E-2</v>
      </c>
      <c r="J95" s="275">
        <v>7.4394963144963133E-2</v>
      </c>
      <c r="K95" s="124">
        <v>4.3817826009606833E-2</v>
      </c>
      <c r="L95" s="124">
        <v>7.7333273853898488E-2</v>
      </c>
      <c r="M95" s="124">
        <v>7.9541087994730197E-2</v>
      </c>
      <c r="N95" s="124">
        <v>7.3796119530915194E-2</v>
      </c>
      <c r="O95" s="124">
        <v>2.0815079152556749E-3</v>
      </c>
      <c r="P95" s="124">
        <v>0.12967430316321152</v>
      </c>
      <c r="Q95" s="124">
        <v>0.14868648605255017</v>
      </c>
      <c r="R95" s="124">
        <v>0.11800925003376517</v>
      </c>
      <c r="S95" s="124">
        <v>0.11584314339298188</v>
      </c>
      <c r="T95" s="124">
        <v>0.14702571209981266</v>
      </c>
      <c r="U95" s="124">
        <v>0.1388292439582744</v>
      </c>
      <c r="V95" s="124">
        <v>0.17648401365243999</v>
      </c>
      <c r="W95" s="124">
        <v>9.9597853100099359E-2</v>
      </c>
      <c r="X95" s="124">
        <v>0.21136324820673696</v>
      </c>
      <c r="Y95" s="124">
        <v>9.2095003518943702E-2</v>
      </c>
      <c r="Z95" s="124">
        <v>8.6935261954687149E-2</v>
      </c>
      <c r="AA95" s="124">
        <v>1.455275461462583E-2</v>
      </c>
      <c r="AB95" s="124">
        <v>5.1925800748530721E-3</v>
      </c>
      <c r="AC95" s="124">
        <v>5.4695119973918585E-2</v>
      </c>
      <c r="AD95" s="124">
        <v>2.7551860026393125E-2</v>
      </c>
      <c r="AE95" s="124">
        <v>-1.447717636508665E-2</v>
      </c>
      <c r="AF95" s="124">
        <v>3.4550717069213338E-2</v>
      </c>
      <c r="AG95" s="124">
        <v>1.1152363978799361E-2</v>
      </c>
      <c r="AH95" s="124">
        <v>7.89208501252818E-2</v>
      </c>
    </row>
    <row r="96" spans="1:34" s="27" customFormat="1">
      <c r="A96" s="24" t="s">
        <v>35</v>
      </c>
      <c r="B96" s="226">
        <v>371.52399999999994</v>
      </c>
      <c r="C96" s="226">
        <v>316.70299999999997</v>
      </c>
      <c r="D96" s="226">
        <v>849.46400000000006</v>
      </c>
      <c r="E96" s="226">
        <v>830.45100000000002</v>
      </c>
      <c r="F96" s="226">
        <v>410.47500000000002</v>
      </c>
      <c r="G96" s="226">
        <v>413.16300000000001</v>
      </c>
      <c r="H96" s="226">
        <v>900.48299999999995</v>
      </c>
      <c r="I96" s="226">
        <v>388.27800000000013</v>
      </c>
      <c r="J96" s="217">
        <v>734.84031892351175</v>
      </c>
      <c r="K96" s="217">
        <v>453.41101771154996</v>
      </c>
      <c r="L96" s="226">
        <v>596.55527779282488</v>
      </c>
      <c r="M96" s="226">
        <v>616.9580260237525</v>
      </c>
      <c r="N96" s="66">
        <v>866.88367847187271</v>
      </c>
      <c r="O96" s="66">
        <v>160.35984740969454</v>
      </c>
      <c r="P96" s="122">
        <v>594.07201499999996</v>
      </c>
      <c r="Q96" s="66">
        <v>1170.92102</v>
      </c>
      <c r="R96" s="66">
        <v>1523.1410000000001</v>
      </c>
      <c r="S96" s="66">
        <v>627.53700000000003</v>
      </c>
      <c r="T96" s="122">
        <v>788.4606</v>
      </c>
      <c r="U96" s="122">
        <v>1035.1175039600009</v>
      </c>
      <c r="V96" s="122">
        <v>704.18888952999998</v>
      </c>
      <c r="W96" s="122">
        <v>182.41175777999999</v>
      </c>
      <c r="X96" s="122">
        <v>1050.3721966799999</v>
      </c>
      <c r="Y96" s="226">
        <v>855.42247445999897</v>
      </c>
      <c r="Z96" s="122">
        <v>955.26389343999995</v>
      </c>
      <c r="AA96" s="226">
        <v>439.85500000000002</v>
      </c>
      <c r="AB96" s="226">
        <v>528.66800000000285</v>
      </c>
      <c r="AC96" s="226">
        <v>1044.7320000200004</v>
      </c>
      <c r="AD96" s="226">
        <v>890.18200000000002</v>
      </c>
      <c r="AE96" s="226">
        <v>688.38599999999997</v>
      </c>
      <c r="AF96" s="226">
        <v>961.03874783999629</v>
      </c>
      <c r="AG96" s="226">
        <v>813.27660010000614</v>
      </c>
      <c r="AH96" s="226">
        <v>1924.8455552600012</v>
      </c>
    </row>
    <row r="97" spans="1:36" s="27" customFormat="1">
      <c r="A97" s="91" t="s">
        <v>656</v>
      </c>
      <c r="B97" s="226"/>
      <c r="C97" s="226"/>
      <c r="D97" s="226"/>
      <c r="E97" s="226"/>
      <c r="F97" s="226"/>
      <c r="G97" s="226"/>
      <c r="H97" s="226"/>
      <c r="I97" s="226"/>
      <c r="J97" s="217"/>
      <c r="K97" s="217"/>
      <c r="L97" s="226"/>
      <c r="M97" s="226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226"/>
      <c r="Z97" s="122"/>
      <c r="AA97" s="226"/>
      <c r="AB97" s="226"/>
      <c r="AC97" s="226"/>
      <c r="AD97" s="225">
        <v>-2.7669999999999999</v>
      </c>
      <c r="AE97" s="225">
        <v>-127.16200000000001</v>
      </c>
      <c r="AF97" s="225">
        <v>-141.321</v>
      </c>
      <c r="AG97" s="225">
        <v>-207.678</v>
      </c>
      <c r="AH97" s="225">
        <v>-353.8</v>
      </c>
    </row>
    <row r="98" spans="1:36" s="27" customFormat="1">
      <c r="A98" s="24" t="s">
        <v>194</v>
      </c>
      <c r="B98" s="122">
        <v>175.62399999999994</v>
      </c>
      <c r="C98" s="122">
        <v>281.803</v>
      </c>
      <c r="D98" s="122">
        <v>926.26400000000001</v>
      </c>
      <c r="E98" s="122">
        <v>874.15100000000007</v>
      </c>
      <c r="F98" s="122">
        <v>620.17499999999995</v>
      </c>
      <c r="G98" s="122">
        <v>416.46300000000002</v>
      </c>
      <c r="H98" s="122">
        <v>906.88299999999992</v>
      </c>
      <c r="I98" s="122">
        <v>506.57800000000015</v>
      </c>
      <c r="J98" s="122">
        <v>679.26</v>
      </c>
      <c r="K98" s="122">
        <v>466.88400000000001</v>
      </c>
      <c r="L98" s="122">
        <v>696.93499999999995</v>
      </c>
      <c r="M98" s="122">
        <v>743.53099999999995</v>
      </c>
      <c r="N98" s="122">
        <v>848.9190000000001</v>
      </c>
      <c r="O98" s="122">
        <v>328.43600000000004</v>
      </c>
      <c r="P98" s="122">
        <v>837.03786240969441</v>
      </c>
      <c r="Q98" s="122">
        <v>1125.3270999900001</v>
      </c>
      <c r="R98" s="122">
        <v>1063.4158593712955</v>
      </c>
      <c r="S98" s="122">
        <v>834.67119028702507</v>
      </c>
      <c r="T98" s="122">
        <v>930.49430620788326</v>
      </c>
      <c r="U98" s="122">
        <v>1002.7031916763125</v>
      </c>
      <c r="V98" s="122">
        <v>925.59414264875227</v>
      </c>
      <c r="W98" s="122">
        <v>804.36365630354203</v>
      </c>
      <c r="X98" s="122">
        <v>1393.8201966799998</v>
      </c>
      <c r="Y98" s="122">
        <v>891.19099999999901</v>
      </c>
      <c r="Z98" s="122">
        <v>999.76369144</v>
      </c>
      <c r="AA98" s="122">
        <v>488.24700000000001</v>
      </c>
      <c r="AB98" s="122">
        <v>640.94600000000287</v>
      </c>
      <c r="AC98" s="122">
        <v>834.88300002000051</v>
      </c>
      <c r="AD98" s="122">
        <v>926.68899999999996</v>
      </c>
      <c r="AE98" s="122">
        <v>402.00499999999988</v>
      </c>
      <c r="AF98" s="122">
        <v>847.61474783999631</v>
      </c>
      <c r="AG98" s="122">
        <v>628.33550000000616</v>
      </c>
      <c r="AH98" s="122">
        <v>1549.3006483200013</v>
      </c>
      <c r="AI98" s="399"/>
      <c r="AJ98" s="399"/>
    </row>
    <row r="99" spans="1:36" s="27" customFormat="1">
      <c r="A99" s="95" t="s">
        <v>254</v>
      </c>
      <c r="B99" s="124">
        <v>0.14718739523969152</v>
      </c>
      <c r="C99" s="124">
        <v>0.22292777470136857</v>
      </c>
      <c r="D99" s="124">
        <v>0.41196584237680128</v>
      </c>
      <c r="E99" s="124">
        <v>0.33551508405619102</v>
      </c>
      <c r="F99" s="124">
        <v>0.26385934309053777</v>
      </c>
      <c r="G99" s="124">
        <v>0.2817175133599405</v>
      </c>
      <c r="H99" s="124">
        <v>0.27932454492253672</v>
      </c>
      <c r="I99" s="275">
        <v>0.23834478215865254</v>
      </c>
      <c r="J99" s="275">
        <v>0.26077242014742008</v>
      </c>
      <c r="K99" s="124">
        <v>0.27686888454011743</v>
      </c>
      <c r="L99" s="124">
        <v>0.29894206674450463</v>
      </c>
      <c r="M99" s="124">
        <v>0.2814843278256573</v>
      </c>
      <c r="N99" s="124">
        <v>0.27561947247438351</v>
      </c>
      <c r="O99" s="124">
        <v>0.19942886045942548</v>
      </c>
      <c r="P99" s="124">
        <v>0.31736321483482482</v>
      </c>
      <c r="Q99" s="124">
        <v>0.30279624372452207</v>
      </c>
      <c r="R99" s="124">
        <v>0.27504891896609002</v>
      </c>
      <c r="S99" s="124">
        <v>0.31581664910527196</v>
      </c>
      <c r="T99" s="124">
        <v>0.29554410342483345</v>
      </c>
      <c r="U99" s="124">
        <v>0.2884523050295924</v>
      </c>
      <c r="V99" s="124">
        <v>0.31772049298091137</v>
      </c>
      <c r="W99" s="124">
        <v>0.25897808384377091</v>
      </c>
      <c r="X99" s="124">
        <v>0.36298081544237282</v>
      </c>
      <c r="Y99" s="124">
        <v>0.27058248082190839</v>
      </c>
      <c r="Z99" s="124">
        <v>0.22153282694617718</v>
      </c>
      <c r="AA99" s="124">
        <v>0.11933039655329171</v>
      </c>
      <c r="AB99" s="124">
        <v>0.11756044280551146</v>
      </c>
      <c r="AC99" s="124">
        <v>0.14539938885732817</v>
      </c>
      <c r="AD99" s="124">
        <v>0.13015243760277345</v>
      </c>
      <c r="AE99" s="124">
        <v>6.6074675617646697E-2</v>
      </c>
      <c r="AF99" s="124">
        <v>0.1100986399417558</v>
      </c>
      <c r="AG99" s="124">
        <v>7.9210324116183645E-2</v>
      </c>
      <c r="AH99" s="124">
        <v>0.17223382928903258</v>
      </c>
    </row>
    <row r="100" spans="1:36" s="27" customFormat="1">
      <c r="A100" s="95"/>
      <c r="B100" s="124"/>
      <c r="C100" s="124"/>
      <c r="D100" s="124"/>
      <c r="E100" s="124"/>
      <c r="F100" s="124"/>
      <c r="G100" s="124"/>
      <c r="H100" s="124"/>
      <c r="I100" s="275"/>
      <c r="J100" s="275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</row>
    <row r="101" spans="1:36" s="27" customFormat="1">
      <c r="A101" s="24" t="s">
        <v>651</v>
      </c>
      <c r="B101" s="124"/>
      <c r="C101" s="124"/>
      <c r="D101" s="124"/>
      <c r="E101" s="124"/>
      <c r="F101" s="124"/>
      <c r="G101" s="124"/>
      <c r="H101" s="124"/>
      <c r="I101" s="275"/>
      <c r="J101" s="275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2">
        <v>965.77999999000008</v>
      </c>
      <c r="AA101" s="226">
        <v>447.92400000000202</v>
      </c>
      <c r="AB101" s="226">
        <v>523.31900000000007</v>
      </c>
      <c r="AC101" s="226">
        <v>1071.05900002</v>
      </c>
      <c r="AD101" s="226">
        <v>890.05200000000002</v>
      </c>
      <c r="AE101" s="226">
        <v>677.66200000000003</v>
      </c>
      <c r="AF101" s="226">
        <v>972.6439999899959</v>
      </c>
      <c r="AG101" s="226">
        <v>822.14600000001394</v>
      </c>
      <c r="AH101" s="226">
        <v>1926.7139999999999</v>
      </c>
    </row>
    <row r="102" spans="1:36" s="27" customFormat="1">
      <c r="A102" s="349" t="s">
        <v>643</v>
      </c>
      <c r="B102" s="124"/>
      <c r="C102" s="124"/>
      <c r="D102" s="124"/>
      <c r="E102" s="124"/>
      <c r="F102" s="124"/>
      <c r="G102" s="124"/>
      <c r="H102" s="124"/>
      <c r="I102" s="275"/>
      <c r="J102" s="275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225">
        <v>-11.225</v>
      </c>
      <c r="AA102" s="225">
        <v>-9.7669999999999995</v>
      </c>
      <c r="AB102" s="225">
        <v>-6.9080000000000004</v>
      </c>
      <c r="AC102" s="225">
        <v>-7.32</v>
      </c>
      <c r="AD102" s="225">
        <v>-3.9769999999999999</v>
      </c>
      <c r="AE102" s="225">
        <v>-2.8159999999999998</v>
      </c>
      <c r="AF102" s="225">
        <v>-2.7595100000000001</v>
      </c>
      <c r="AG102" s="225">
        <v>-8.7274999999999991</v>
      </c>
      <c r="AH102" s="225">
        <v>4.5866483200000001</v>
      </c>
    </row>
    <row r="103" spans="1:36" s="27" customFormat="1">
      <c r="A103" s="349" t="s">
        <v>645</v>
      </c>
      <c r="B103" s="124"/>
      <c r="C103" s="124"/>
      <c r="D103" s="124"/>
      <c r="E103" s="124"/>
      <c r="F103" s="124"/>
      <c r="G103" s="124"/>
      <c r="H103" s="124"/>
      <c r="I103" s="275"/>
      <c r="J103" s="275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225">
        <v>0.70889344999999993</v>
      </c>
      <c r="AA103" s="225">
        <v>1.698</v>
      </c>
      <c r="AB103" s="225">
        <v>12.257</v>
      </c>
      <c r="AC103" s="225">
        <v>-19.007000000000001</v>
      </c>
      <c r="AD103" s="225">
        <v>4.1070000000000002</v>
      </c>
      <c r="AE103" s="225">
        <v>13.54</v>
      </c>
      <c r="AF103" s="225">
        <v>-8.8457421499999995</v>
      </c>
      <c r="AG103" s="225">
        <v>-0.1418999</v>
      </c>
      <c r="AH103" s="225">
        <v>-6.4550930599999994</v>
      </c>
    </row>
    <row r="104" spans="1:36" s="27" customFormat="1">
      <c r="A104" s="24" t="s">
        <v>646</v>
      </c>
      <c r="B104" s="124"/>
      <c r="C104" s="124"/>
      <c r="D104" s="124"/>
      <c r="E104" s="124"/>
      <c r="F104" s="124"/>
      <c r="G104" s="124"/>
      <c r="H104" s="124"/>
      <c r="I104" s="275"/>
      <c r="J104" s="275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2">
        <v>955.26389344000006</v>
      </c>
      <c r="AA104" s="226">
        <v>439.85500000000201</v>
      </c>
      <c r="AB104" s="226">
        <v>528.66800000000001</v>
      </c>
      <c r="AC104" s="226">
        <v>1044.73200002</v>
      </c>
      <c r="AD104" s="226">
        <v>890.18200000000002</v>
      </c>
      <c r="AE104" s="226">
        <v>688.38599999999997</v>
      </c>
      <c r="AF104" s="226">
        <v>961.03874783999595</v>
      </c>
      <c r="AG104" s="226">
        <v>813.27660010001398</v>
      </c>
      <c r="AH104" s="226">
        <v>1924.8455552599999</v>
      </c>
    </row>
    <row r="105" spans="1:36" s="27" customFormat="1">
      <c r="A105" s="24"/>
      <c r="B105" s="124"/>
      <c r="C105" s="124"/>
      <c r="D105" s="124"/>
      <c r="E105" s="124"/>
      <c r="F105" s="124"/>
      <c r="G105" s="124"/>
      <c r="H105" s="124"/>
      <c r="I105" s="275"/>
      <c r="J105" s="275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216"/>
      <c r="AA105" s="216"/>
      <c r="AB105" s="216"/>
      <c r="AC105" s="216"/>
      <c r="AD105" s="216"/>
      <c r="AE105" s="216"/>
      <c r="AF105" s="216"/>
      <c r="AG105" s="216"/>
      <c r="AH105" s="216"/>
    </row>
    <row r="106" spans="1:36" s="27" customFormat="1">
      <c r="A106" s="24" t="s">
        <v>652</v>
      </c>
      <c r="B106" s="124"/>
      <c r="C106" s="124"/>
      <c r="D106" s="124"/>
      <c r="E106" s="124"/>
      <c r="F106" s="124"/>
      <c r="G106" s="124"/>
      <c r="H106" s="124"/>
      <c r="I106" s="275"/>
      <c r="J106" s="275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2">
        <v>270.56599999999997</v>
      </c>
      <c r="AA106" s="226">
        <v>4.1219999999999999</v>
      </c>
      <c r="AB106" s="226">
        <v>-79.363</v>
      </c>
      <c r="AC106" s="226">
        <v>447.33800000000002</v>
      </c>
      <c r="AD106" s="226">
        <v>38.395000000000003</v>
      </c>
      <c r="AE106" s="226">
        <v>-113.001</v>
      </c>
      <c r="AF106" s="226">
        <v>51.353941996002</v>
      </c>
      <c r="AG106" s="226">
        <v>-47.085655699994014</v>
      </c>
      <c r="AH106" s="226">
        <v>284.28399999999999</v>
      </c>
    </row>
    <row r="107" spans="1:36" s="27" customFormat="1">
      <c r="A107" s="349" t="s">
        <v>33</v>
      </c>
      <c r="B107" s="124"/>
      <c r="C107" s="124"/>
      <c r="D107" s="124"/>
      <c r="E107" s="124"/>
      <c r="F107" s="124"/>
      <c r="G107" s="124"/>
      <c r="H107" s="124"/>
      <c r="I107" s="275"/>
      <c r="J107" s="275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225">
        <v>-41.411999999999999</v>
      </c>
      <c r="AA107" s="225">
        <v>-32.268999999999998</v>
      </c>
      <c r="AB107" s="225">
        <v>-45.415999999999997</v>
      </c>
      <c r="AC107" s="225">
        <v>-37.920999999999999</v>
      </c>
      <c r="AD107" s="225">
        <v>-37.15</v>
      </c>
      <c r="AE107" s="225">
        <v>-47.283999999999999</v>
      </c>
      <c r="AF107" s="225">
        <v>-35.153660600000002</v>
      </c>
      <c r="AG107" s="225">
        <v>-34.819428500000001</v>
      </c>
      <c r="AH107" s="225">
        <v>-56.704320809999999</v>
      </c>
    </row>
    <row r="108" spans="1:36" s="27" customFormat="1">
      <c r="A108" s="349" t="s">
        <v>643</v>
      </c>
      <c r="B108" s="124"/>
      <c r="C108" s="124"/>
      <c r="D108" s="124"/>
      <c r="E108" s="124"/>
      <c r="F108" s="124"/>
      <c r="G108" s="124"/>
      <c r="H108" s="124"/>
      <c r="I108" s="275"/>
      <c r="J108" s="275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225">
        <v>-11.225</v>
      </c>
      <c r="AA108" s="225">
        <v>-9.7669999999999995</v>
      </c>
      <c r="AB108" s="225">
        <v>-6.9080000000000004</v>
      </c>
      <c r="AC108" s="225">
        <v>-7.32</v>
      </c>
      <c r="AD108" s="225">
        <v>-3.9769999999999999</v>
      </c>
      <c r="AE108" s="225">
        <v>-2.8159999999999998</v>
      </c>
      <c r="AF108" s="225">
        <v>-2.7595100000000001</v>
      </c>
      <c r="AG108" s="225">
        <v>-8.7274999999999991</v>
      </c>
      <c r="AH108" s="225">
        <v>4.5866483200000001</v>
      </c>
    </row>
    <row r="109" spans="1:36" s="27" customFormat="1">
      <c r="A109" s="349" t="s">
        <v>650</v>
      </c>
      <c r="B109" s="124"/>
      <c r="C109" s="124"/>
      <c r="D109" s="124"/>
      <c r="E109" s="124"/>
      <c r="F109" s="124"/>
      <c r="G109" s="124"/>
      <c r="H109" s="124"/>
      <c r="I109" s="275"/>
      <c r="J109" s="275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225">
        <v>-1.9950000000000001</v>
      </c>
      <c r="AA109" s="225">
        <v>-2.0169999999999999</v>
      </c>
      <c r="AB109" s="225">
        <v>-2.0390000000000001</v>
      </c>
      <c r="AC109" s="225">
        <v>-2.0390000000000001</v>
      </c>
      <c r="AD109" s="225">
        <v>-1.994</v>
      </c>
      <c r="AE109" s="225">
        <v>-2.0089999999999999</v>
      </c>
      <c r="AF109" s="225">
        <v>-1.954</v>
      </c>
      <c r="AG109" s="225">
        <v>-1.9039999999999999</v>
      </c>
      <c r="AH109" s="225">
        <v>-1.883</v>
      </c>
    </row>
    <row r="110" spans="1:36" s="27" customFormat="1">
      <c r="A110" s="349" t="s">
        <v>648</v>
      </c>
      <c r="B110" s="124"/>
      <c r="C110" s="124"/>
      <c r="D110" s="124"/>
      <c r="E110" s="124"/>
      <c r="F110" s="124"/>
      <c r="G110" s="124"/>
      <c r="H110" s="124"/>
      <c r="I110" s="275"/>
      <c r="J110" s="275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225">
        <v>18.574999999999999</v>
      </c>
      <c r="AA110" s="225">
        <v>14.978</v>
      </c>
      <c r="AB110" s="225">
        <v>18.483000000000001</v>
      </c>
      <c r="AC110" s="225">
        <v>16.074999999999999</v>
      </c>
      <c r="AD110" s="225">
        <v>14.661</v>
      </c>
      <c r="AE110" s="225">
        <v>17.716999999999999</v>
      </c>
      <c r="AF110" s="225">
        <v>13.554838004000002</v>
      </c>
      <c r="AG110" s="225">
        <v>15.453315690000002</v>
      </c>
      <c r="AH110" s="225">
        <v>18.3602286466</v>
      </c>
    </row>
    <row r="111" spans="1:36" s="27" customFormat="1">
      <c r="A111" s="349" t="s">
        <v>645</v>
      </c>
      <c r="B111" s="124"/>
      <c r="C111" s="124"/>
      <c r="D111" s="124"/>
      <c r="E111" s="124"/>
      <c r="F111" s="124"/>
      <c r="G111" s="124"/>
      <c r="H111" s="124"/>
      <c r="I111" s="275"/>
      <c r="J111" s="275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225">
        <v>0.46800000000000003</v>
      </c>
      <c r="AA111" s="225">
        <v>1.121</v>
      </c>
      <c r="AB111" s="225">
        <v>8.0890000000000004</v>
      </c>
      <c r="AC111" s="225">
        <v>-12.545</v>
      </c>
      <c r="AD111" s="225">
        <v>2.71</v>
      </c>
      <c r="AE111" s="225">
        <v>8.9369999999999994</v>
      </c>
      <c r="AF111" s="225">
        <v>-5.8378098200000004</v>
      </c>
      <c r="AG111" s="225">
        <v>-9.3733929999999993E-2</v>
      </c>
      <c r="AH111" s="225">
        <v>-4.2600014199999992</v>
      </c>
    </row>
    <row r="112" spans="1:36" s="27" customFormat="1">
      <c r="A112" s="24" t="s">
        <v>649</v>
      </c>
      <c r="B112" s="124"/>
      <c r="C112" s="124"/>
      <c r="D112" s="124"/>
      <c r="E112" s="124"/>
      <c r="F112" s="124"/>
      <c r="G112" s="124"/>
      <c r="H112" s="124"/>
      <c r="I112" s="275"/>
      <c r="J112" s="275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2">
        <v>234.976</v>
      </c>
      <c r="AA112" s="226">
        <v>-23.832000000000001</v>
      </c>
      <c r="AB112" s="226">
        <v>-107.15300000000001</v>
      </c>
      <c r="AC112" s="226">
        <v>403.58800000000002</v>
      </c>
      <c r="AD112" s="226">
        <v>12.645</v>
      </c>
      <c r="AE112" s="226">
        <v>-138.45599999999999</v>
      </c>
      <c r="AF112" s="226">
        <v>19.203799580001998</v>
      </c>
      <c r="AG112" s="226">
        <v>-77.177002439994013</v>
      </c>
      <c r="AH112" s="226">
        <v>244.38355473659996</v>
      </c>
    </row>
    <row r="113" spans="1:34">
      <c r="A113" s="110" t="s">
        <v>230</v>
      </c>
      <c r="B113" s="368" t="s">
        <v>374</v>
      </c>
      <c r="C113" s="368" t="s">
        <v>375</v>
      </c>
      <c r="D113" s="368" t="s">
        <v>376</v>
      </c>
      <c r="E113" s="368" t="s">
        <v>377</v>
      </c>
      <c r="F113" s="368" t="s">
        <v>378</v>
      </c>
      <c r="G113" s="368" t="s">
        <v>379</v>
      </c>
      <c r="H113" s="368" t="s">
        <v>380</v>
      </c>
      <c r="I113" s="368" t="s">
        <v>381</v>
      </c>
      <c r="J113" s="368" t="s">
        <v>2</v>
      </c>
      <c r="K113" s="368" t="s">
        <v>3</v>
      </c>
      <c r="L113" s="368" t="s">
        <v>4</v>
      </c>
      <c r="M113" s="368" t="s">
        <v>5</v>
      </c>
      <c r="N113" s="368" t="s">
        <v>6</v>
      </c>
      <c r="O113" s="368" t="s">
        <v>7</v>
      </c>
      <c r="P113" s="368" t="s">
        <v>8</v>
      </c>
      <c r="Q113" s="368" t="s">
        <v>9</v>
      </c>
      <c r="R113" s="368" t="s">
        <v>344</v>
      </c>
      <c r="S113" s="368" t="s">
        <v>349</v>
      </c>
      <c r="T113" s="368" t="s">
        <v>356</v>
      </c>
      <c r="U113" s="368" t="s">
        <v>394</v>
      </c>
      <c r="V113" s="368" t="s">
        <v>397</v>
      </c>
      <c r="W113" s="368" t="s">
        <v>409</v>
      </c>
      <c r="X113" s="368" t="s">
        <v>414</v>
      </c>
      <c r="Y113" s="368" t="s">
        <v>420</v>
      </c>
      <c r="Z113" s="368" t="s">
        <v>423</v>
      </c>
      <c r="AA113" s="368" t="s">
        <v>426</v>
      </c>
      <c r="AB113" s="368" t="s">
        <v>509</v>
      </c>
      <c r="AC113" s="368" t="s">
        <v>625</v>
      </c>
      <c r="AD113" s="368" t="s">
        <v>629</v>
      </c>
      <c r="AE113" s="368" t="s">
        <v>641</v>
      </c>
      <c r="AF113" s="368" t="s">
        <v>702</v>
      </c>
      <c r="AG113" s="368" t="s">
        <v>716</v>
      </c>
      <c r="AH113" s="368" t="s">
        <v>722</v>
      </c>
    </row>
    <row r="114" spans="1:34" ht="15" customHeight="1">
      <c r="A114" s="110" t="s">
        <v>10</v>
      </c>
      <c r="B114" s="367" t="s">
        <v>11</v>
      </c>
      <c r="C114" s="367" t="s">
        <v>12</v>
      </c>
      <c r="D114" s="367" t="s">
        <v>13</v>
      </c>
      <c r="E114" s="367" t="s">
        <v>14</v>
      </c>
      <c r="F114" s="367" t="s">
        <v>11</v>
      </c>
      <c r="G114" s="367" t="s">
        <v>12</v>
      </c>
      <c r="H114" s="367" t="s">
        <v>13</v>
      </c>
      <c r="I114" s="367" t="s">
        <v>14</v>
      </c>
      <c r="J114" s="367" t="s">
        <v>11</v>
      </c>
      <c r="K114" s="367" t="s">
        <v>12</v>
      </c>
      <c r="L114" s="367" t="s">
        <v>13</v>
      </c>
      <c r="M114" s="367" t="s">
        <v>14</v>
      </c>
      <c r="N114" s="367" t="s">
        <v>11</v>
      </c>
      <c r="O114" s="367" t="s">
        <v>12</v>
      </c>
      <c r="P114" s="367" t="s">
        <v>13</v>
      </c>
      <c r="Q114" s="367" t="s">
        <v>14</v>
      </c>
      <c r="R114" s="367" t="s">
        <v>11</v>
      </c>
      <c r="S114" s="367" t="s">
        <v>12</v>
      </c>
      <c r="T114" s="367" t="s">
        <v>13</v>
      </c>
      <c r="U114" s="367" t="s">
        <v>14</v>
      </c>
      <c r="V114" s="367" t="s">
        <v>11</v>
      </c>
      <c r="W114" s="367" t="s">
        <v>12</v>
      </c>
      <c r="X114" s="367" t="s">
        <v>13</v>
      </c>
      <c r="Y114" s="367" t="s">
        <v>14</v>
      </c>
      <c r="Z114" s="367" t="s">
        <v>11</v>
      </c>
      <c r="AA114" s="367" t="s">
        <v>12</v>
      </c>
      <c r="AB114" s="367" t="s">
        <v>13</v>
      </c>
      <c r="AC114" s="367" t="s">
        <v>14</v>
      </c>
      <c r="AD114" s="367" t="s">
        <v>11</v>
      </c>
      <c r="AE114" s="367" t="s">
        <v>12</v>
      </c>
      <c r="AF114" s="367" t="s">
        <v>13</v>
      </c>
      <c r="AG114" s="367" t="s">
        <v>14</v>
      </c>
      <c r="AH114" s="367" t="s">
        <v>11</v>
      </c>
    </row>
    <row r="115" spans="1:34" s="130" customFormat="1">
      <c r="A115" s="127" t="s">
        <v>255</v>
      </c>
      <c r="B115" s="286">
        <v>848.4</v>
      </c>
      <c r="C115" s="286">
        <v>606.29999999999995</v>
      </c>
      <c r="D115" s="286">
        <v>360.8</v>
      </c>
      <c r="E115" s="286">
        <v>499.4</v>
      </c>
      <c r="F115" s="286">
        <v>1017.2</v>
      </c>
      <c r="G115" s="286">
        <v>476.2</v>
      </c>
      <c r="H115" s="287">
        <v>433.6</v>
      </c>
      <c r="I115" s="287">
        <v>603.6</v>
      </c>
      <c r="J115" s="286">
        <v>1009.1</v>
      </c>
      <c r="K115" s="286">
        <v>566.6</v>
      </c>
      <c r="L115" s="286">
        <v>387.41700000000003</v>
      </c>
      <c r="M115" s="286">
        <v>527.06100100000003</v>
      </c>
      <c r="N115" s="128">
        <v>847.80200100000002</v>
      </c>
      <c r="O115" s="128">
        <v>380.96999900000003</v>
      </c>
      <c r="P115" s="129">
        <v>230.36200000000002</v>
      </c>
      <c r="Q115" s="128">
        <v>346.80099899999999</v>
      </c>
      <c r="R115" s="123">
        <v>810.63350100000002</v>
      </c>
      <c r="S115" s="123">
        <v>357.7</v>
      </c>
      <c r="T115" s="229">
        <v>376.47474761000001</v>
      </c>
      <c r="U115" s="229">
        <v>456.67041032000003</v>
      </c>
      <c r="V115" s="229">
        <v>897.43458318000012</v>
      </c>
      <c r="W115" s="229">
        <v>420.96857348000003</v>
      </c>
      <c r="X115" s="229">
        <v>422.87627794999997</v>
      </c>
      <c r="Y115" s="229">
        <v>520.27595417999999</v>
      </c>
      <c r="Z115" s="229">
        <v>1014.5621908800001</v>
      </c>
      <c r="AA115" s="123">
        <v>480.66738459999999</v>
      </c>
      <c r="AB115" s="123">
        <v>464.7418824999998</v>
      </c>
      <c r="AC115" s="123">
        <v>616.04609789999995</v>
      </c>
      <c r="AD115" s="123">
        <v>1080.2</v>
      </c>
      <c r="AE115" s="123">
        <v>630.12999999999988</v>
      </c>
      <c r="AF115" s="123">
        <v>536.47</v>
      </c>
      <c r="AG115" s="123">
        <v>656.05</v>
      </c>
      <c r="AH115" s="123">
        <v>1004.4</v>
      </c>
    </row>
    <row r="116" spans="1:34" s="6" customFormat="1">
      <c r="A116" s="142" t="s">
        <v>256</v>
      </c>
      <c r="B116" s="302">
        <v>543.70000000000005</v>
      </c>
      <c r="C116" s="302">
        <v>436.1</v>
      </c>
      <c r="D116" s="302">
        <v>240.89999999999998</v>
      </c>
      <c r="E116" s="302">
        <v>338.8</v>
      </c>
      <c r="F116" s="302">
        <v>587.70000000000005</v>
      </c>
      <c r="G116" s="302">
        <v>344.5</v>
      </c>
      <c r="H116" s="302">
        <v>260.3</v>
      </c>
      <c r="I116" s="302">
        <v>347.2</v>
      </c>
      <c r="J116" s="302">
        <v>536.6</v>
      </c>
      <c r="K116" s="302">
        <v>356.3</v>
      </c>
      <c r="L116" s="302">
        <v>231.541</v>
      </c>
      <c r="M116" s="302">
        <v>373.91547100000003</v>
      </c>
      <c r="N116" s="148">
        <v>519.73300000000006</v>
      </c>
      <c r="O116" s="148">
        <v>304.60616099999999</v>
      </c>
      <c r="P116" s="148">
        <v>182.73149100000001</v>
      </c>
      <c r="Q116" s="148">
        <v>244.36755699999998</v>
      </c>
      <c r="R116" s="123">
        <v>525.54770899999994</v>
      </c>
      <c r="S116" s="123">
        <v>260.39999999999998</v>
      </c>
      <c r="T116" s="229">
        <v>221.79704956</v>
      </c>
      <c r="U116" s="229">
        <v>374.24415606000002</v>
      </c>
      <c r="V116" s="229">
        <v>588.70871493000004</v>
      </c>
      <c r="W116" s="229">
        <v>292.03594294000004</v>
      </c>
      <c r="X116" s="229">
        <v>239.09945648000001</v>
      </c>
      <c r="Y116" s="229">
        <v>367.14969669999999</v>
      </c>
      <c r="Z116" s="229">
        <v>664.16168932000005</v>
      </c>
      <c r="AA116" s="123">
        <v>377.63072607999999</v>
      </c>
      <c r="AB116" s="123">
        <v>312.94735851999985</v>
      </c>
      <c r="AC116" s="123">
        <v>472.86151851999995</v>
      </c>
      <c r="AD116" s="123">
        <v>730.84332603999997</v>
      </c>
      <c r="AE116" s="123">
        <v>510.15</v>
      </c>
      <c r="AF116" s="123">
        <v>343.27000000000004</v>
      </c>
      <c r="AG116" s="123">
        <v>534.74</v>
      </c>
      <c r="AH116" s="123">
        <v>689.3</v>
      </c>
    </row>
    <row r="117" spans="1:34" s="130" customFormat="1">
      <c r="A117" s="91" t="s">
        <v>257</v>
      </c>
      <c r="B117" s="303">
        <v>222.7</v>
      </c>
      <c r="C117" s="303">
        <v>320.89999999999998</v>
      </c>
      <c r="D117" s="303">
        <v>233.2</v>
      </c>
      <c r="E117" s="303">
        <v>263.10000000000002</v>
      </c>
      <c r="F117" s="303">
        <v>184</v>
      </c>
      <c r="G117" s="303">
        <v>274.8</v>
      </c>
      <c r="H117" s="304">
        <v>250.6</v>
      </c>
      <c r="I117" s="304">
        <v>225.9</v>
      </c>
      <c r="J117" s="303">
        <v>166.3</v>
      </c>
      <c r="K117" s="303">
        <v>247.3</v>
      </c>
      <c r="L117" s="303">
        <v>223.21</v>
      </c>
      <c r="M117" s="303">
        <v>217.015243</v>
      </c>
      <c r="N117" s="149">
        <v>163.93881300000001</v>
      </c>
      <c r="O117" s="149">
        <v>222.96328299999999</v>
      </c>
      <c r="P117" s="149">
        <v>174.473264</v>
      </c>
      <c r="Q117" s="149">
        <v>166.611898</v>
      </c>
      <c r="R117" s="144">
        <v>137.63057900000001</v>
      </c>
      <c r="S117" s="144">
        <v>235.7</v>
      </c>
      <c r="T117" s="300">
        <v>209.40569538</v>
      </c>
      <c r="U117" s="300">
        <v>198.12432706999999</v>
      </c>
      <c r="V117" s="300">
        <v>174.03313738999998</v>
      </c>
      <c r="W117" s="300">
        <v>244.85292799000001</v>
      </c>
      <c r="X117" s="300">
        <v>228.46021936000002</v>
      </c>
      <c r="Y117" s="300">
        <v>252.71203172999998</v>
      </c>
      <c r="Z117" s="300">
        <v>210.90927239999999</v>
      </c>
      <c r="AA117" s="145">
        <v>302.72937608000001</v>
      </c>
      <c r="AB117" s="145">
        <v>303.21558075999997</v>
      </c>
      <c r="AC117" s="145">
        <v>352.79295137999986</v>
      </c>
      <c r="AD117" s="145">
        <v>270.96362224000001</v>
      </c>
      <c r="AE117" s="145">
        <v>406.89</v>
      </c>
      <c r="AF117" s="145">
        <v>332.66</v>
      </c>
      <c r="AG117" s="145">
        <v>328.14</v>
      </c>
      <c r="AH117" s="145">
        <v>227.8</v>
      </c>
    </row>
    <row r="118" spans="1:34" s="130" customFormat="1">
      <c r="A118" s="91" t="s">
        <v>258</v>
      </c>
      <c r="B118" s="303">
        <v>321</v>
      </c>
      <c r="C118" s="303">
        <v>115.2</v>
      </c>
      <c r="D118" s="303">
        <v>7.7</v>
      </c>
      <c r="E118" s="303">
        <v>75.7</v>
      </c>
      <c r="F118" s="303">
        <v>403.7</v>
      </c>
      <c r="G118" s="303">
        <v>69.7</v>
      </c>
      <c r="H118" s="304">
        <v>9.6999999999999993</v>
      </c>
      <c r="I118" s="304">
        <v>121.3</v>
      </c>
      <c r="J118" s="303">
        <v>370.3</v>
      </c>
      <c r="K118" s="303">
        <v>109</v>
      </c>
      <c r="L118" s="303">
        <v>8.3309999999999995</v>
      </c>
      <c r="M118" s="303">
        <v>156.900228</v>
      </c>
      <c r="N118" s="149">
        <v>355.79418700000002</v>
      </c>
      <c r="O118" s="149">
        <v>81.642877999999996</v>
      </c>
      <c r="P118" s="149">
        <v>8.2582269999999998</v>
      </c>
      <c r="Q118" s="149">
        <v>77.755658999999994</v>
      </c>
      <c r="R118" s="144">
        <v>387.91712999999999</v>
      </c>
      <c r="S118" s="144">
        <v>24.7</v>
      </c>
      <c r="T118" s="300">
        <v>12.39135418</v>
      </c>
      <c r="U118" s="300">
        <v>176.11982899</v>
      </c>
      <c r="V118" s="300">
        <v>414.67557754000001</v>
      </c>
      <c r="W118" s="300">
        <v>47.18301495</v>
      </c>
      <c r="X118" s="300">
        <v>10.639237119999999</v>
      </c>
      <c r="Y118" s="300">
        <v>114.43766497</v>
      </c>
      <c r="Z118" s="300">
        <v>453.25241692000003</v>
      </c>
      <c r="AA118" s="145">
        <v>74.901349999999994</v>
      </c>
      <c r="AB118" s="145">
        <v>9.731777759999872</v>
      </c>
      <c r="AC118" s="145">
        <v>120.0685671400001</v>
      </c>
      <c r="AD118" s="145">
        <v>459.87970380000002</v>
      </c>
      <c r="AE118" s="145">
        <v>103.26</v>
      </c>
      <c r="AF118" s="145">
        <v>10.61</v>
      </c>
      <c r="AG118" s="145">
        <v>206.6</v>
      </c>
      <c r="AH118" s="145">
        <v>461.5</v>
      </c>
    </row>
    <row r="119" spans="1:34" s="6" customFormat="1">
      <c r="A119" s="142" t="s">
        <v>259</v>
      </c>
      <c r="B119" s="302">
        <v>121.1</v>
      </c>
      <c r="C119" s="302">
        <v>105.5</v>
      </c>
      <c r="D119" s="302">
        <v>36.200000000000003</v>
      </c>
      <c r="E119" s="302">
        <v>80.099999999999994</v>
      </c>
      <c r="F119" s="302">
        <v>161.4</v>
      </c>
      <c r="G119" s="302">
        <v>24.9</v>
      </c>
      <c r="H119" s="302">
        <v>49</v>
      </c>
      <c r="I119" s="302">
        <v>53.3</v>
      </c>
      <c r="J119" s="302">
        <v>161.9</v>
      </c>
      <c r="K119" s="302">
        <v>97.5</v>
      </c>
      <c r="L119" s="302">
        <v>16.786999999999999</v>
      </c>
      <c r="M119" s="302">
        <v>20.828059999999997</v>
      </c>
      <c r="N119" s="148">
        <v>105.56381500000001</v>
      </c>
      <c r="O119" s="148">
        <v>7.4620160000000002</v>
      </c>
      <c r="P119" s="148">
        <v>15.409666999999999</v>
      </c>
      <c r="Q119" s="148">
        <v>23.124075999999999</v>
      </c>
      <c r="R119" s="123">
        <v>107.01767700000001</v>
      </c>
      <c r="S119" s="123">
        <v>27.1</v>
      </c>
      <c r="T119" s="229">
        <v>12.62402009</v>
      </c>
      <c r="U119" s="229">
        <v>40.26019264</v>
      </c>
      <c r="V119" s="229">
        <v>157.52186024</v>
      </c>
      <c r="W119" s="229">
        <v>60.599599450000007</v>
      </c>
      <c r="X119" s="229">
        <v>35.630365789999999</v>
      </c>
      <c r="Y119" s="229">
        <v>70.342818699999995</v>
      </c>
      <c r="Z119" s="229">
        <v>214.40110673999999</v>
      </c>
      <c r="AA119" s="123">
        <v>47.670502080000006</v>
      </c>
      <c r="AB119" s="123">
        <v>23.851181600000029</v>
      </c>
      <c r="AC119" s="123">
        <v>45.53435356</v>
      </c>
      <c r="AD119" s="123">
        <v>135.47596492</v>
      </c>
      <c r="AE119" s="123">
        <v>70.8</v>
      </c>
      <c r="AF119" s="123">
        <v>50.070000000000007</v>
      </c>
      <c r="AG119" s="123">
        <v>51.81</v>
      </c>
      <c r="AH119" s="123">
        <v>204</v>
      </c>
    </row>
    <row r="120" spans="1:34" s="130" customFormat="1">
      <c r="A120" s="143" t="s">
        <v>514</v>
      </c>
      <c r="B120" s="303">
        <v>70.2</v>
      </c>
      <c r="C120" s="303">
        <v>11.8</v>
      </c>
      <c r="D120" s="303">
        <v>10.6</v>
      </c>
      <c r="E120" s="303">
        <v>24.1</v>
      </c>
      <c r="F120" s="303">
        <v>18.2</v>
      </c>
      <c r="G120" s="303">
        <v>14.7</v>
      </c>
      <c r="H120" s="304">
        <v>15.5</v>
      </c>
      <c r="I120" s="304">
        <v>27.2</v>
      </c>
      <c r="J120" s="303">
        <v>63.1</v>
      </c>
      <c r="K120" s="303">
        <v>7.1</v>
      </c>
      <c r="L120" s="303">
        <v>8.407</v>
      </c>
      <c r="M120" s="303">
        <v>14.988009999999999</v>
      </c>
      <c r="N120" s="149">
        <v>47.921801000000002</v>
      </c>
      <c r="O120" s="149">
        <v>5.7090709999999998</v>
      </c>
      <c r="P120" s="149">
        <v>9.7935160000000003</v>
      </c>
      <c r="Q120" s="149">
        <v>14.746188999999999</v>
      </c>
      <c r="R120" s="144">
        <v>49.381704999999997</v>
      </c>
      <c r="S120" s="144">
        <v>6.5</v>
      </c>
      <c r="T120" s="300">
        <v>10.20794639</v>
      </c>
      <c r="U120" s="300">
        <v>33.235629719999999</v>
      </c>
      <c r="V120" s="300">
        <v>126.67304137000001</v>
      </c>
      <c r="W120" s="300">
        <v>22.33139594</v>
      </c>
      <c r="X120" s="300">
        <v>28.12072706</v>
      </c>
      <c r="Y120" s="300">
        <v>44.339878319999997</v>
      </c>
      <c r="Z120" s="300">
        <v>118.86919122</v>
      </c>
      <c r="AA120" s="145">
        <v>19.904036600000001</v>
      </c>
      <c r="AB120" s="145">
        <v>14.372789920000017</v>
      </c>
      <c r="AC120" s="145">
        <v>38.625790340000002</v>
      </c>
      <c r="AD120" s="145">
        <v>117.59763269999999</v>
      </c>
      <c r="AE120" s="145">
        <v>43.05</v>
      </c>
      <c r="AF120" s="145">
        <v>37.130000000000003</v>
      </c>
      <c r="AG120" s="145">
        <v>36.200000000000003</v>
      </c>
      <c r="AH120" s="145">
        <v>153.9</v>
      </c>
    </row>
    <row r="121" spans="1:34" s="130" customFormat="1">
      <c r="A121" s="143" t="s">
        <v>260</v>
      </c>
      <c r="B121" s="303">
        <v>50.9</v>
      </c>
      <c r="C121" s="303">
        <v>74</v>
      </c>
      <c r="D121" s="303">
        <v>15.1</v>
      </c>
      <c r="E121" s="303">
        <v>31.6</v>
      </c>
      <c r="F121" s="303">
        <v>84.6</v>
      </c>
      <c r="G121" s="303">
        <v>7.4</v>
      </c>
      <c r="H121" s="304">
        <v>30.4</v>
      </c>
      <c r="I121" s="304">
        <v>21.8</v>
      </c>
      <c r="J121" s="303">
        <v>89.3</v>
      </c>
      <c r="K121" s="303">
        <v>89.9</v>
      </c>
      <c r="L121" s="303">
        <v>7.16</v>
      </c>
      <c r="M121" s="303">
        <v>3.9744679999999999</v>
      </c>
      <c r="N121" s="149">
        <v>50.61739</v>
      </c>
      <c r="O121" s="149">
        <v>1.5735509999999999</v>
      </c>
      <c r="P121" s="149">
        <v>5.1964540000000001</v>
      </c>
      <c r="Q121" s="149">
        <v>5.056305</v>
      </c>
      <c r="R121" s="144">
        <v>54.068660000000001</v>
      </c>
      <c r="S121" s="144">
        <v>20.399999999999999</v>
      </c>
      <c r="T121" s="300">
        <v>1.4603429099999998</v>
      </c>
      <c r="U121" s="300">
        <v>3.0182445699999998</v>
      </c>
      <c r="V121" s="300">
        <v>25.899906340000001</v>
      </c>
      <c r="W121" s="300">
        <v>37.388520590000006</v>
      </c>
      <c r="X121" s="300">
        <v>3.86030937</v>
      </c>
      <c r="Y121" s="300">
        <v>18.581633489999998</v>
      </c>
      <c r="Z121" s="300">
        <v>76.243048299999998</v>
      </c>
      <c r="AA121" s="145">
        <v>21.9651715</v>
      </c>
      <c r="AB121" s="145">
        <v>6.3498400400000063</v>
      </c>
      <c r="AC121" s="145">
        <v>1.3179037800000013</v>
      </c>
      <c r="AD121" s="145">
        <v>2.5485481799999996</v>
      </c>
      <c r="AE121" s="145">
        <v>25.28</v>
      </c>
      <c r="AF121" s="145">
        <v>7.99</v>
      </c>
      <c r="AG121" s="145">
        <v>8.5500000000000007</v>
      </c>
      <c r="AH121" s="145">
        <v>36.4</v>
      </c>
    </row>
    <row r="122" spans="1:34" s="130" customFormat="1">
      <c r="A122" s="143" t="s">
        <v>261</v>
      </c>
      <c r="B122" s="303">
        <v>0</v>
      </c>
      <c r="C122" s="303">
        <v>19.7</v>
      </c>
      <c r="D122" s="303">
        <v>10.5</v>
      </c>
      <c r="E122" s="303">
        <v>24.4</v>
      </c>
      <c r="F122" s="303">
        <v>58.6</v>
      </c>
      <c r="G122" s="303">
        <v>2.8</v>
      </c>
      <c r="H122" s="304">
        <v>3.1</v>
      </c>
      <c r="I122" s="304">
        <v>4.3</v>
      </c>
      <c r="J122" s="303">
        <v>9.5</v>
      </c>
      <c r="K122" s="303">
        <v>0.5</v>
      </c>
      <c r="L122" s="303">
        <v>1.22</v>
      </c>
      <c r="M122" s="303">
        <v>1.8655820000000001</v>
      </c>
      <c r="N122" s="149">
        <v>7.0246240000000002</v>
      </c>
      <c r="O122" s="149">
        <v>0.179394</v>
      </c>
      <c r="P122" s="149">
        <v>0.41969699999999999</v>
      </c>
      <c r="Q122" s="149">
        <v>3.3215819999999998</v>
      </c>
      <c r="R122" s="144">
        <v>3.5673119999999998</v>
      </c>
      <c r="S122" s="144">
        <v>0.2</v>
      </c>
      <c r="T122" s="300">
        <v>0.95573079000000005</v>
      </c>
      <c r="U122" s="300">
        <v>4.0063183499999999</v>
      </c>
      <c r="V122" s="300">
        <v>4.9489125300000003</v>
      </c>
      <c r="W122" s="300">
        <v>0.87968292000000003</v>
      </c>
      <c r="X122" s="300">
        <v>3.6493293599999999</v>
      </c>
      <c r="Y122" s="300">
        <v>7.4213068899999994</v>
      </c>
      <c r="Z122" s="300">
        <v>19.28886722</v>
      </c>
      <c r="AA122" s="145">
        <v>5.8012939800000005</v>
      </c>
      <c r="AB122" s="145">
        <v>3.1285516400000044</v>
      </c>
      <c r="AC122" s="145">
        <v>5.5906594399999978</v>
      </c>
      <c r="AD122" s="145">
        <v>15.32978404</v>
      </c>
      <c r="AE122" s="145">
        <v>2.4700000000000002</v>
      </c>
      <c r="AF122" s="145">
        <v>4.95</v>
      </c>
      <c r="AG122" s="145">
        <v>7.06</v>
      </c>
      <c r="AH122" s="145">
        <v>13.7</v>
      </c>
    </row>
    <row r="123" spans="1:34" s="6" customFormat="1">
      <c r="A123" s="142" t="s">
        <v>262</v>
      </c>
      <c r="B123" s="302">
        <v>183.5</v>
      </c>
      <c r="C123" s="302">
        <v>64.7</v>
      </c>
      <c r="D123" s="302">
        <v>83.7</v>
      </c>
      <c r="E123" s="302">
        <v>80.599999999999994</v>
      </c>
      <c r="F123" s="302">
        <v>268.2</v>
      </c>
      <c r="G123" s="302">
        <v>106.8</v>
      </c>
      <c r="H123" s="305">
        <v>124.3</v>
      </c>
      <c r="I123" s="305">
        <v>203.1</v>
      </c>
      <c r="J123" s="302">
        <v>310.7</v>
      </c>
      <c r="K123" s="302">
        <v>112.8</v>
      </c>
      <c r="L123" s="302">
        <v>139.089</v>
      </c>
      <c r="M123" s="302">
        <v>132.31747000000001</v>
      </c>
      <c r="N123" s="148">
        <v>222.50518600000001</v>
      </c>
      <c r="O123" s="148">
        <v>68.900000000000006</v>
      </c>
      <c r="P123" s="148">
        <v>32.220842000000005</v>
      </c>
      <c r="Q123" s="148">
        <v>79.309366000000011</v>
      </c>
      <c r="R123" s="123">
        <v>178.06811499999998</v>
      </c>
      <c r="S123" s="123">
        <v>70.2</v>
      </c>
      <c r="T123" s="229">
        <v>142.05367796000002</v>
      </c>
      <c r="U123" s="229">
        <v>42.166061620000001</v>
      </c>
      <c r="V123" s="229">
        <v>151.20400801</v>
      </c>
      <c r="W123" s="229">
        <v>68.333031089999992</v>
      </c>
      <c r="X123" s="229">
        <v>148.14645567999997</v>
      </c>
      <c r="Y123" s="229">
        <v>82.783438779999997</v>
      </c>
      <c r="Z123" s="229">
        <v>135.99939482000002</v>
      </c>
      <c r="AA123" s="123">
        <v>55.366156439999997</v>
      </c>
      <c r="AB123" s="123">
        <v>127.94334237999995</v>
      </c>
      <c r="AC123" s="123">
        <v>97.650225820000031</v>
      </c>
      <c r="AD123" s="123">
        <v>213.9</v>
      </c>
      <c r="AE123" s="123">
        <v>49.18</v>
      </c>
      <c r="AF123" s="123">
        <v>143.13</v>
      </c>
      <c r="AG123" s="123">
        <v>69.5</v>
      </c>
      <c r="AH123" s="123">
        <v>111.1</v>
      </c>
    </row>
    <row r="124" spans="1:34" s="6" customFormat="1">
      <c r="A124" s="143" t="s">
        <v>391</v>
      </c>
      <c r="B124" s="303">
        <v>109</v>
      </c>
      <c r="C124" s="303">
        <v>40.700000000000003</v>
      </c>
      <c r="D124" s="303">
        <v>16</v>
      </c>
      <c r="E124" s="303">
        <v>26.4</v>
      </c>
      <c r="F124" s="303">
        <v>32</v>
      </c>
      <c r="G124" s="303">
        <v>10.7</v>
      </c>
      <c r="H124" s="304">
        <v>3.7</v>
      </c>
      <c r="I124" s="304">
        <v>1.1000000000000001</v>
      </c>
      <c r="J124" s="303"/>
      <c r="K124" s="303"/>
      <c r="L124" s="303"/>
      <c r="M124" s="303"/>
      <c r="N124" s="148"/>
      <c r="O124" s="148"/>
      <c r="P124" s="148"/>
      <c r="Q124" s="148"/>
      <c r="R124" s="123"/>
      <c r="S124" s="123"/>
      <c r="T124" s="123"/>
      <c r="U124" s="123"/>
      <c r="V124" s="123"/>
      <c r="W124" s="123"/>
      <c r="X124" s="123"/>
      <c r="Y124" s="123"/>
      <c r="Z124" s="123"/>
      <c r="AA124" s="145"/>
      <c r="AB124" s="145"/>
      <c r="AC124" s="145"/>
      <c r="AD124" s="145"/>
      <c r="AE124" s="145"/>
      <c r="AF124" s="145"/>
      <c r="AG124" s="145"/>
      <c r="AH124" s="145"/>
    </row>
    <row r="125" spans="1:34" s="6" customFormat="1">
      <c r="A125" s="143" t="s">
        <v>392</v>
      </c>
      <c r="B125" s="303">
        <v>74.5</v>
      </c>
      <c r="C125" s="303">
        <v>24</v>
      </c>
      <c r="D125" s="303">
        <v>67.7</v>
      </c>
      <c r="E125" s="303">
        <v>54.2</v>
      </c>
      <c r="F125" s="303">
        <v>236.2</v>
      </c>
      <c r="G125" s="303">
        <v>96.1</v>
      </c>
      <c r="H125" s="304">
        <v>120.6</v>
      </c>
      <c r="I125" s="304">
        <v>202</v>
      </c>
      <c r="J125" s="303"/>
      <c r="K125" s="303"/>
      <c r="L125" s="303"/>
      <c r="M125" s="303"/>
      <c r="N125" s="148"/>
      <c r="O125" s="148"/>
      <c r="P125" s="148"/>
      <c r="Q125" s="148"/>
      <c r="R125" s="123"/>
      <c r="S125" s="123"/>
      <c r="T125" s="123"/>
      <c r="U125" s="123"/>
      <c r="V125" s="123"/>
      <c r="W125" s="123"/>
      <c r="X125" s="123"/>
      <c r="Y125" s="123"/>
      <c r="Z125" s="123"/>
      <c r="AA125" s="145"/>
      <c r="AB125" s="145"/>
      <c r="AC125" s="145"/>
      <c r="AD125" s="145"/>
      <c r="AE125" s="145"/>
      <c r="AF125" s="145"/>
      <c r="AG125" s="145"/>
      <c r="AH125" s="145"/>
    </row>
    <row r="126" spans="1:34" s="6" customFormat="1" ht="17.25" customHeight="1">
      <c r="A126" s="91" t="s">
        <v>263</v>
      </c>
      <c r="B126" s="278"/>
      <c r="C126" s="278"/>
      <c r="D126" s="278"/>
      <c r="E126" s="278"/>
      <c r="F126" s="278"/>
      <c r="G126" s="278"/>
      <c r="H126" s="306"/>
      <c r="I126" s="306"/>
      <c r="J126" s="278">
        <v>202.46</v>
      </c>
      <c r="K126" s="278">
        <v>65.95</v>
      </c>
      <c r="L126" s="278">
        <v>90.155000000000001</v>
      </c>
      <c r="M126" s="278">
        <v>64.438091999999997</v>
      </c>
      <c r="N126" s="125">
        <v>111.814727</v>
      </c>
      <c r="O126" s="125">
        <v>34.023902</v>
      </c>
      <c r="P126" s="125">
        <v>17.829729</v>
      </c>
      <c r="Q126" s="125">
        <v>30.530345000000001</v>
      </c>
      <c r="R126" s="144">
        <v>68.894465999999994</v>
      </c>
      <c r="S126" s="144">
        <v>23.1</v>
      </c>
      <c r="T126" s="300">
        <v>21.916677960000001</v>
      </c>
      <c r="U126" s="300">
        <v>13.71567518</v>
      </c>
      <c r="V126" s="300">
        <v>20.583572399999998</v>
      </c>
      <c r="W126" s="300">
        <v>26.395391359999998</v>
      </c>
      <c r="X126" s="300">
        <v>30.484089469999997</v>
      </c>
      <c r="Y126" s="300">
        <v>9.0651380100000001</v>
      </c>
      <c r="Z126" s="300">
        <v>41.046372700000006</v>
      </c>
      <c r="AA126" s="145">
        <v>6.6674343</v>
      </c>
      <c r="AB126" s="145">
        <v>30.560040239999996</v>
      </c>
      <c r="AC126" s="145">
        <v>24.951402540000007</v>
      </c>
      <c r="AD126" s="145">
        <v>51.054000000000002</v>
      </c>
      <c r="AE126" s="145">
        <v>10.220000000000001</v>
      </c>
      <c r="AF126" s="145">
        <v>35.94</v>
      </c>
      <c r="AG126" s="145">
        <v>19.100000000000001</v>
      </c>
      <c r="AH126" s="145">
        <v>19.399999999999999</v>
      </c>
    </row>
    <row r="127" spans="1:34" s="6" customFormat="1">
      <c r="A127" s="91" t="s">
        <v>264</v>
      </c>
      <c r="B127" s="278"/>
      <c r="C127" s="278"/>
      <c r="D127" s="278"/>
      <c r="E127" s="278"/>
      <c r="F127" s="278"/>
      <c r="G127" s="278"/>
      <c r="H127" s="306"/>
      <c r="I127" s="306"/>
      <c r="J127" s="278">
        <v>108.18</v>
      </c>
      <c r="K127" s="278">
        <v>46.856740000000002</v>
      </c>
      <c r="L127" s="278">
        <v>48.933999999999997</v>
      </c>
      <c r="M127" s="278">
        <v>67.879378000000003</v>
      </c>
      <c r="N127" s="125">
        <v>110.690459</v>
      </c>
      <c r="O127" s="125">
        <v>34.877920000000003</v>
      </c>
      <c r="P127" s="125">
        <v>14.391113000000001</v>
      </c>
      <c r="Q127" s="125">
        <v>48.771821000000003</v>
      </c>
      <c r="R127" s="144">
        <v>109.159249</v>
      </c>
      <c r="S127" s="144">
        <v>47.1</v>
      </c>
      <c r="T127" s="300">
        <v>120.137</v>
      </c>
      <c r="U127" s="300">
        <v>28.450386440000003</v>
      </c>
      <c r="V127" s="300">
        <v>130.62043560999999</v>
      </c>
      <c r="W127" s="300">
        <v>41.937639729999994</v>
      </c>
      <c r="X127" s="300">
        <v>117.66236620999999</v>
      </c>
      <c r="Y127" s="300">
        <v>73.718300769999999</v>
      </c>
      <c r="Z127" s="300">
        <v>94.95302212</v>
      </c>
      <c r="AA127" s="145">
        <v>48.698722140000001</v>
      </c>
      <c r="AB127" s="145">
        <v>97.383302139999955</v>
      </c>
      <c r="AC127" s="145">
        <v>72.698823280000028</v>
      </c>
      <c r="AD127" s="145">
        <v>162.845</v>
      </c>
      <c r="AE127" s="145">
        <v>38.96</v>
      </c>
      <c r="AF127" s="145">
        <v>107.19</v>
      </c>
      <c r="AG127" s="145">
        <v>50.4</v>
      </c>
      <c r="AH127" s="145">
        <v>91.7</v>
      </c>
    </row>
    <row r="128" spans="1:34">
      <c r="A128" s="110" t="s">
        <v>37</v>
      </c>
      <c r="B128" s="368" t="s">
        <v>374</v>
      </c>
      <c r="C128" s="368" t="s">
        <v>375</v>
      </c>
      <c r="D128" s="368" t="s">
        <v>376</v>
      </c>
      <c r="E128" s="368" t="s">
        <v>377</v>
      </c>
      <c r="F128" s="368" t="s">
        <v>378</v>
      </c>
      <c r="G128" s="368" t="s">
        <v>379</v>
      </c>
      <c r="H128" s="368" t="s">
        <v>380</v>
      </c>
      <c r="I128" s="368" t="s">
        <v>381</v>
      </c>
      <c r="J128" s="368" t="s">
        <v>2</v>
      </c>
      <c r="K128" s="368" t="s">
        <v>3</v>
      </c>
      <c r="L128" s="368" t="s">
        <v>4</v>
      </c>
      <c r="M128" s="368" t="s">
        <v>5</v>
      </c>
      <c r="N128" s="368" t="s">
        <v>6</v>
      </c>
      <c r="O128" s="368" t="s">
        <v>7</v>
      </c>
      <c r="P128" s="368" t="s">
        <v>8</v>
      </c>
      <c r="Q128" s="368" t="s">
        <v>9</v>
      </c>
      <c r="R128" s="368" t="s">
        <v>344</v>
      </c>
      <c r="S128" s="368" t="s">
        <v>349</v>
      </c>
      <c r="T128" s="368" t="s">
        <v>356</v>
      </c>
      <c r="U128" s="368" t="s">
        <v>394</v>
      </c>
      <c r="V128" s="368" t="s">
        <v>397</v>
      </c>
      <c r="W128" s="368" t="s">
        <v>409</v>
      </c>
      <c r="X128" s="368" t="s">
        <v>414</v>
      </c>
      <c r="Y128" s="368" t="s">
        <v>420</v>
      </c>
      <c r="Z128" s="368" t="s">
        <v>423</v>
      </c>
      <c r="AA128" s="368" t="s">
        <v>426</v>
      </c>
      <c r="AB128" s="368" t="s">
        <v>509</v>
      </c>
      <c r="AC128" s="368" t="s">
        <v>625</v>
      </c>
      <c r="AD128" s="368" t="s">
        <v>629</v>
      </c>
      <c r="AE128" s="368" t="s">
        <v>641</v>
      </c>
      <c r="AF128" s="368" t="s">
        <v>702</v>
      </c>
      <c r="AG128" s="368" t="s">
        <v>716</v>
      </c>
      <c r="AH128" s="368" t="s">
        <v>722</v>
      </c>
    </row>
    <row r="129" spans="1:34" ht="15" customHeight="1">
      <c r="A129" s="110" t="s">
        <v>10</v>
      </c>
      <c r="B129" s="131" t="s">
        <v>11</v>
      </c>
      <c r="C129" s="131" t="s">
        <v>12</v>
      </c>
      <c r="D129" s="131" t="s">
        <v>13</v>
      </c>
      <c r="E129" s="131" t="s">
        <v>14</v>
      </c>
      <c r="F129" s="131" t="s">
        <v>11</v>
      </c>
      <c r="G129" s="131" t="s">
        <v>12</v>
      </c>
      <c r="H129" s="131" t="s">
        <v>13</v>
      </c>
      <c r="I129" s="131" t="s">
        <v>14</v>
      </c>
      <c r="J129" s="131" t="s">
        <v>11</v>
      </c>
      <c r="K129" s="131" t="s">
        <v>12</v>
      </c>
      <c r="L129" s="131" t="s">
        <v>13</v>
      </c>
      <c r="M129" s="131" t="s">
        <v>14</v>
      </c>
      <c r="N129" s="131" t="s">
        <v>11</v>
      </c>
      <c r="O129" s="131" t="s">
        <v>12</v>
      </c>
      <c r="P129" s="131" t="s">
        <v>13</v>
      </c>
      <c r="Q129" s="131" t="s">
        <v>14</v>
      </c>
      <c r="R129" s="131" t="s">
        <v>11</v>
      </c>
      <c r="S129" s="131" t="s">
        <v>12</v>
      </c>
      <c r="T129" s="131" t="s">
        <v>13</v>
      </c>
      <c r="U129" s="131" t="s">
        <v>14</v>
      </c>
      <c r="V129" s="131" t="s">
        <v>11</v>
      </c>
      <c r="W129" s="131" t="s">
        <v>12</v>
      </c>
      <c r="X129" s="131" t="s">
        <v>13</v>
      </c>
      <c r="Y129" s="131" t="s">
        <v>14</v>
      </c>
      <c r="Z129" s="131" t="s">
        <v>11</v>
      </c>
      <c r="AA129" s="131" t="s">
        <v>12</v>
      </c>
      <c r="AB129" s="131" t="s">
        <v>13</v>
      </c>
      <c r="AC129" s="131" t="s">
        <v>14</v>
      </c>
      <c r="AD129" s="131" t="s">
        <v>11</v>
      </c>
      <c r="AE129" s="131" t="s">
        <v>12</v>
      </c>
      <c r="AF129" s="131" t="s">
        <v>13</v>
      </c>
      <c r="AG129" s="131" t="s">
        <v>14</v>
      </c>
      <c r="AH129" s="131" t="s">
        <v>11</v>
      </c>
    </row>
    <row r="130" spans="1:34" s="34" customFormat="1">
      <c r="A130" s="132" t="s">
        <v>130</v>
      </c>
      <c r="B130" s="70">
        <v>19964.969000000001</v>
      </c>
      <c r="C130" s="70">
        <v>20715.654999999999</v>
      </c>
      <c r="D130" s="70">
        <v>20698.165000000001</v>
      </c>
      <c r="E130" s="70">
        <v>20958.486000000001</v>
      </c>
      <c r="F130" s="70">
        <v>20256.805</v>
      </c>
      <c r="G130" s="70">
        <v>20846</v>
      </c>
      <c r="H130" s="70">
        <v>21032.171999999999</v>
      </c>
      <c r="I130" s="70">
        <v>21197.720999999998</v>
      </c>
      <c r="J130" s="70">
        <v>21259.641</v>
      </c>
      <c r="K130" s="70">
        <v>23067.028999999999</v>
      </c>
      <c r="L130" s="70">
        <v>24501.694902999996</v>
      </c>
      <c r="M130" s="70">
        <v>25487.852492073267</v>
      </c>
      <c r="N130" s="70">
        <v>25397.208191129997</v>
      </c>
      <c r="O130" s="70">
        <v>26398.952940000003</v>
      </c>
      <c r="P130" s="70">
        <v>27498.60230545</v>
      </c>
      <c r="Q130" s="70">
        <v>27751.243716000001</v>
      </c>
      <c r="R130" s="70">
        <v>25719.222286790002</v>
      </c>
      <c r="S130" s="70">
        <v>26848.259782320001</v>
      </c>
      <c r="T130" s="70">
        <v>29151.793750000001</v>
      </c>
      <c r="U130" s="70">
        <v>28863.954163640003</v>
      </c>
      <c r="V130" s="70">
        <v>26887.347557579997</v>
      </c>
      <c r="W130" s="70">
        <v>28116.89821644</v>
      </c>
      <c r="X130" s="70">
        <v>28068.969315589995</v>
      </c>
      <c r="Y130" s="70">
        <v>27632.367323079994</v>
      </c>
      <c r="Z130" s="336">
        <v>27802.362396200006</v>
      </c>
      <c r="AA130" s="70">
        <v>30197.423861439998</v>
      </c>
      <c r="AB130" s="70">
        <v>33936.16481776</v>
      </c>
      <c r="AC130" s="70">
        <v>32783.85574075998</v>
      </c>
      <c r="AD130" s="70">
        <v>35434.535784900007</v>
      </c>
      <c r="AE130" s="70">
        <v>37138.646392119983</v>
      </c>
      <c r="AF130" s="70">
        <v>40862.810335199996</v>
      </c>
      <c r="AG130" s="70">
        <v>42843.360320620006</v>
      </c>
      <c r="AH130" s="70">
        <v>47708.969252720002</v>
      </c>
    </row>
    <row r="131" spans="1:34" s="34" customFormat="1">
      <c r="A131" s="134" t="s">
        <v>39</v>
      </c>
      <c r="B131" s="307">
        <v>1200.4829999999999</v>
      </c>
      <c r="C131" s="307">
        <v>868.87</v>
      </c>
      <c r="D131" s="54">
        <v>1371.105</v>
      </c>
      <c r="E131" s="54">
        <v>1603.309</v>
      </c>
      <c r="F131" s="54">
        <v>1759.501</v>
      </c>
      <c r="G131" s="54">
        <v>1630</v>
      </c>
      <c r="H131" s="54">
        <v>1246.5730000000001</v>
      </c>
      <c r="I131" s="54">
        <v>1058.4829999999999</v>
      </c>
      <c r="J131" s="54">
        <v>1771.0150000000001</v>
      </c>
      <c r="K131" s="54">
        <v>1527.9010000000001</v>
      </c>
      <c r="L131" s="54">
        <v>1559.7470000000001</v>
      </c>
      <c r="M131" s="54">
        <v>2643.95</v>
      </c>
      <c r="N131" s="54">
        <v>3795.2869999999998</v>
      </c>
      <c r="O131" s="54">
        <v>3751.4569999999999</v>
      </c>
      <c r="P131" s="54">
        <v>3428.0970000000002</v>
      </c>
      <c r="Q131" s="54">
        <v>2995.4949999999999</v>
      </c>
      <c r="R131" s="54">
        <v>2987.6750000000002</v>
      </c>
      <c r="S131" s="54">
        <v>3170.6590000000001</v>
      </c>
      <c r="T131" s="54">
        <v>3224.9720000000002</v>
      </c>
      <c r="U131" s="54">
        <v>2787.5880000000002</v>
      </c>
      <c r="V131" s="54">
        <v>3437.6120000000001</v>
      </c>
      <c r="W131" s="54">
        <v>4046.721</v>
      </c>
      <c r="X131" s="54">
        <v>2238.194</v>
      </c>
      <c r="Y131" s="54">
        <v>2069.357</v>
      </c>
      <c r="Z131" s="337">
        <v>3321.777</v>
      </c>
      <c r="AA131" s="54">
        <v>2351.4760000000001</v>
      </c>
      <c r="AB131" s="54">
        <v>2461.75</v>
      </c>
      <c r="AC131" s="54">
        <v>2437.5709999999999</v>
      </c>
      <c r="AD131" s="54">
        <v>3189.8589999999999</v>
      </c>
      <c r="AE131" s="54">
        <v>2804.3380000000002</v>
      </c>
      <c r="AF131" s="54">
        <v>2981.098</v>
      </c>
      <c r="AG131" s="54">
        <v>2715.0549999999998</v>
      </c>
      <c r="AH131" s="54">
        <v>6473.7470000000003</v>
      </c>
    </row>
    <row r="132" spans="1:34" s="34" customFormat="1">
      <c r="A132" s="134" t="s">
        <v>42</v>
      </c>
      <c r="B132" s="307">
        <v>350.846</v>
      </c>
      <c r="C132" s="307">
        <v>420.685</v>
      </c>
      <c r="D132" s="54">
        <v>472.73399999999998</v>
      </c>
      <c r="E132" s="54">
        <v>593.875</v>
      </c>
      <c r="F132" s="54">
        <v>378.161</v>
      </c>
      <c r="G132" s="54">
        <v>349</v>
      </c>
      <c r="H132" s="54">
        <v>494.72399999999999</v>
      </c>
      <c r="I132" s="54">
        <v>416.74599999999998</v>
      </c>
      <c r="J132" s="54">
        <v>356.00400000000002</v>
      </c>
      <c r="K132" s="54">
        <v>494.49900000000002</v>
      </c>
      <c r="L132" s="54">
        <v>582.52700000000004</v>
      </c>
      <c r="M132" s="54">
        <v>620.29999999999995</v>
      </c>
      <c r="N132" s="54">
        <v>331.63799999999998</v>
      </c>
      <c r="O132" s="54">
        <v>438.32800000000009</v>
      </c>
      <c r="P132" s="54">
        <v>466.101</v>
      </c>
      <c r="Q132" s="54">
        <v>719.09199999999998</v>
      </c>
      <c r="R132" s="54">
        <v>457.79499999999996</v>
      </c>
      <c r="S132" s="54">
        <v>626.58400000000006</v>
      </c>
      <c r="T132" s="54">
        <v>646.38099999999997</v>
      </c>
      <c r="U132" s="54">
        <v>682.8130000000001</v>
      </c>
      <c r="V132" s="54">
        <v>371.93</v>
      </c>
      <c r="W132" s="54">
        <v>459.71199999999999</v>
      </c>
      <c r="X132" s="54">
        <v>649.17599999999993</v>
      </c>
      <c r="Y132" s="54">
        <v>688.23500000000001</v>
      </c>
      <c r="Z132" s="337">
        <v>602.36500000000001</v>
      </c>
      <c r="AA132" s="54">
        <v>822.61800000000005</v>
      </c>
      <c r="AB132" s="54">
        <v>1314.2089999999998</v>
      </c>
      <c r="AC132" s="54">
        <v>1061.297</v>
      </c>
      <c r="AD132" s="54">
        <v>974.02499999999998</v>
      </c>
      <c r="AE132" s="54">
        <v>1242.338</v>
      </c>
      <c r="AF132" s="54">
        <v>1284.181</v>
      </c>
      <c r="AG132" s="54">
        <v>1135.079</v>
      </c>
      <c r="AH132" s="54">
        <v>1166.3800000000001</v>
      </c>
    </row>
    <row r="133" spans="1:34" s="34" customFormat="1">
      <c r="A133" s="134" t="s">
        <v>44</v>
      </c>
      <c r="B133" s="307">
        <v>463.82499999999999</v>
      </c>
      <c r="C133" s="307">
        <v>717.53599999999994</v>
      </c>
      <c r="D133" s="54">
        <v>1793.318</v>
      </c>
      <c r="E133" s="54">
        <v>2007.0170000000001</v>
      </c>
      <c r="F133" s="54">
        <v>370.44900000000001</v>
      </c>
      <c r="G133" s="54">
        <v>892</v>
      </c>
      <c r="H133" s="54">
        <v>1707.606</v>
      </c>
      <c r="I133" s="54">
        <v>2026.925</v>
      </c>
      <c r="J133" s="54">
        <v>453.81</v>
      </c>
      <c r="K133" s="54">
        <v>1343.539</v>
      </c>
      <c r="L133" s="54">
        <v>2577.6019999999999</v>
      </c>
      <c r="M133" s="54">
        <v>2315.9070000000002</v>
      </c>
      <c r="N133" s="54">
        <v>357.88099999999997</v>
      </c>
      <c r="O133" s="54">
        <v>1372.7729999999999</v>
      </c>
      <c r="P133" s="54">
        <v>2293.9583574499998</v>
      </c>
      <c r="Q133" s="54">
        <v>2371.9870000000001</v>
      </c>
      <c r="R133" s="54">
        <v>511.99700000000001</v>
      </c>
      <c r="S133" s="54">
        <v>1205.8434693199999</v>
      </c>
      <c r="T133" s="54">
        <v>2614.1579999999999</v>
      </c>
      <c r="U133" s="54">
        <v>2293.4919359899995</v>
      </c>
      <c r="V133" s="54">
        <v>647.66263216999994</v>
      </c>
      <c r="W133" s="54">
        <v>1304.8005789599999</v>
      </c>
      <c r="X133" s="54">
        <v>2593.3281001400001</v>
      </c>
      <c r="Y133" s="54">
        <v>2804.2227532399997</v>
      </c>
      <c r="Z133" s="337">
        <v>740.43499385999996</v>
      </c>
      <c r="AA133" s="54">
        <v>2001.2590079000001</v>
      </c>
      <c r="AB133" s="54">
        <v>3598.0559432399996</v>
      </c>
      <c r="AC133" s="54">
        <v>3618.5728771199997</v>
      </c>
      <c r="AD133" s="54">
        <v>797.08335537999994</v>
      </c>
      <c r="AE133" s="54">
        <v>2153.5939185800003</v>
      </c>
      <c r="AF133" s="54">
        <v>4181.8240183400003</v>
      </c>
      <c r="AG133" s="54">
        <v>4592.4277913400001</v>
      </c>
      <c r="AH133" s="54">
        <v>1318.2416631199997</v>
      </c>
    </row>
    <row r="134" spans="1:34" s="34" customFormat="1">
      <c r="A134" s="134" t="s">
        <v>351</v>
      </c>
      <c r="B134" s="307"/>
      <c r="C134" s="307"/>
      <c r="D134" s="54"/>
      <c r="E134" s="54"/>
      <c r="F134" s="54"/>
      <c r="G134" s="54"/>
      <c r="H134" s="54"/>
      <c r="I134" s="54"/>
      <c r="J134" s="54">
        <v>0</v>
      </c>
      <c r="K134" s="54">
        <v>0</v>
      </c>
      <c r="L134" s="54">
        <v>0</v>
      </c>
      <c r="M134" s="54">
        <v>532.18894782682469</v>
      </c>
      <c r="N134" s="54"/>
      <c r="O134" s="54"/>
      <c r="P134" s="54"/>
      <c r="Q134" s="54">
        <v>678.56357210455496</v>
      </c>
      <c r="R134" s="54">
        <v>968.52099999999996</v>
      </c>
      <c r="S134" s="54">
        <v>809.84100000000001</v>
      </c>
      <c r="T134" s="54">
        <v>779.06600000000003</v>
      </c>
      <c r="U134" s="54">
        <v>1119.623</v>
      </c>
      <c r="V134" s="54">
        <v>1276.3209999999999</v>
      </c>
      <c r="W134" s="54">
        <v>891.43399999999997</v>
      </c>
      <c r="X134" s="54">
        <v>786.56600000000003</v>
      </c>
      <c r="Y134" s="54">
        <v>880.66800000000001</v>
      </c>
      <c r="Z134" s="337">
        <v>947.81500000000005</v>
      </c>
      <c r="AA134" s="54">
        <v>838.77</v>
      </c>
      <c r="AB134" s="54">
        <v>684.56500000000005</v>
      </c>
      <c r="AC134" s="54">
        <v>740.47299999999996</v>
      </c>
      <c r="AD134" s="54">
        <v>812.96500000000003</v>
      </c>
      <c r="AE134" s="54">
        <v>856.18899999999996</v>
      </c>
      <c r="AF134" s="54">
        <v>725.23800000000006</v>
      </c>
      <c r="AG134" s="54">
        <v>734.495</v>
      </c>
      <c r="AH134" s="54">
        <v>897.31500000000005</v>
      </c>
    </row>
    <row r="135" spans="1:34" s="34" customFormat="1">
      <c r="A135" s="134" t="s">
        <v>639</v>
      </c>
      <c r="B135" s="307"/>
      <c r="C135" s="307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>
        <v>296.03500000000003</v>
      </c>
      <c r="W135" s="54">
        <v>183.95500000000001</v>
      </c>
      <c r="X135" s="54">
        <v>211.506</v>
      </c>
      <c r="Y135" s="54">
        <v>219.88200000000001</v>
      </c>
      <c r="Z135" s="337">
        <v>273.065</v>
      </c>
      <c r="AA135" s="54">
        <v>434.54199999999997</v>
      </c>
      <c r="AB135" s="54">
        <v>733.80200000000002</v>
      </c>
      <c r="AC135" s="54">
        <v>537.00699999999995</v>
      </c>
      <c r="AD135" s="54">
        <v>575.69653354000002</v>
      </c>
      <c r="AE135" s="54">
        <v>786.98595379999995</v>
      </c>
      <c r="AF135" s="54">
        <v>923.84955372000002</v>
      </c>
      <c r="AG135" s="54">
        <v>791.18085461999988</v>
      </c>
      <c r="AH135" s="54">
        <v>1944.5560757200001</v>
      </c>
    </row>
    <row r="136" spans="1:34" s="34" customFormat="1">
      <c r="A136" s="134" t="s">
        <v>132</v>
      </c>
      <c r="B136" s="307">
        <v>2263.8980000000001</v>
      </c>
      <c r="C136" s="307">
        <v>2803.1329999999998</v>
      </c>
      <c r="D136" s="54">
        <v>1704.6279999999999</v>
      </c>
      <c r="E136" s="54">
        <v>1071.9670000000001</v>
      </c>
      <c r="F136" s="54">
        <v>1195.232</v>
      </c>
      <c r="G136" s="54">
        <v>1309</v>
      </c>
      <c r="H136" s="54">
        <v>1275.7950000000001</v>
      </c>
      <c r="I136" s="54">
        <v>1279.5530000000001</v>
      </c>
      <c r="J136" s="54">
        <v>1409.0160000000001</v>
      </c>
      <c r="K136" s="54">
        <v>2230.962</v>
      </c>
      <c r="L136" s="54">
        <v>2490.982</v>
      </c>
      <c r="M136" s="54">
        <v>2680.8219999999992</v>
      </c>
      <c r="N136" s="54">
        <v>2092.4959999999992</v>
      </c>
      <c r="O136" s="54">
        <v>2058.1000000000004</v>
      </c>
      <c r="P136" s="54">
        <v>1788.6480000000001</v>
      </c>
      <c r="Q136" s="54">
        <v>2101.0859999999993</v>
      </c>
      <c r="R136" s="54">
        <v>2236.8662708800002</v>
      </c>
      <c r="S136" s="54">
        <v>2767.7599999999984</v>
      </c>
      <c r="T136" s="54">
        <v>2152.0199999899987</v>
      </c>
      <c r="U136" s="54">
        <v>2543.8110000000015</v>
      </c>
      <c r="V136" s="54">
        <v>2274.1930000000002</v>
      </c>
      <c r="W136" s="54">
        <v>2913.8919999999998</v>
      </c>
      <c r="X136" s="54">
        <v>2901.7260000000001</v>
      </c>
      <c r="Y136" s="54">
        <v>2348.6120000000001</v>
      </c>
      <c r="Z136" s="337">
        <v>2545.3620000000001</v>
      </c>
      <c r="AA136" s="54">
        <v>3969.5079999999998</v>
      </c>
      <c r="AB136" s="54">
        <v>5396.0479999999998</v>
      </c>
      <c r="AC136" s="54">
        <v>4553.6319999999996</v>
      </c>
      <c r="AD136" s="54">
        <v>4310.2940350000008</v>
      </c>
      <c r="AE136" s="54">
        <v>5327.5676305599918</v>
      </c>
      <c r="AF136" s="54">
        <v>6557.2839139400003</v>
      </c>
      <c r="AG136" s="54">
        <v>8616.8563229399988</v>
      </c>
      <c r="AH136" s="54">
        <v>8849.3171437000001</v>
      </c>
    </row>
    <row r="137" spans="1:34" s="34" customFormat="1">
      <c r="A137" s="134" t="s">
        <v>56</v>
      </c>
      <c r="B137" s="307">
        <v>169.91200000000001</v>
      </c>
      <c r="C137" s="307">
        <v>182.00299999999999</v>
      </c>
      <c r="D137" s="54">
        <v>179.24600000000001</v>
      </c>
      <c r="E137" s="54">
        <v>194.08099999999999</v>
      </c>
      <c r="F137" s="54">
        <v>267.48899999999998</v>
      </c>
      <c r="G137" s="54">
        <v>248</v>
      </c>
      <c r="H137" s="54">
        <v>257.09500000000003</v>
      </c>
      <c r="I137" s="54">
        <v>408.59100000000001</v>
      </c>
      <c r="J137" s="54">
        <v>162.26599999999999</v>
      </c>
      <c r="K137" s="54">
        <v>177.06700000000001</v>
      </c>
      <c r="L137" s="54">
        <v>213.941</v>
      </c>
      <c r="M137" s="54">
        <v>209.20500000000001</v>
      </c>
      <c r="N137" s="54">
        <v>210.58600000000001</v>
      </c>
      <c r="O137" s="54">
        <v>230.81700000000001</v>
      </c>
      <c r="P137" s="54">
        <v>216.01900000000001</v>
      </c>
      <c r="Q137" s="54">
        <v>225.67</v>
      </c>
      <c r="R137" s="69">
        <v>210.42500000000001</v>
      </c>
      <c r="S137" s="69">
        <v>218.50800000000001</v>
      </c>
      <c r="T137" s="223">
        <v>386.06400000000002</v>
      </c>
      <c r="U137" s="223">
        <v>393.15899999999999</v>
      </c>
      <c r="V137" s="223">
        <v>244.429</v>
      </c>
      <c r="W137" s="223">
        <v>234.27500000000001</v>
      </c>
      <c r="X137" s="223">
        <v>314.94799999999998</v>
      </c>
      <c r="Y137" s="223">
        <v>348.52300000000002</v>
      </c>
      <c r="Z137" s="115">
        <v>346.46100000000001</v>
      </c>
      <c r="AA137" s="223">
        <v>357.96699999999998</v>
      </c>
      <c r="AB137" s="54">
        <v>357.15800000000002</v>
      </c>
      <c r="AC137" s="54">
        <v>567.78499999999997</v>
      </c>
      <c r="AD137" s="54">
        <v>572.91800000000001</v>
      </c>
      <c r="AE137" s="54">
        <v>571.67600000000004</v>
      </c>
      <c r="AF137" s="54">
        <v>587.10299999999995</v>
      </c>
      <c r="AG137" s="54">
        <v>577.00800000000004</v>
      </c>
      <c r="AH137" s="54">
        <v>586.202</v>
      </c>
    </row>
    <row r="138" spans="1:34" s="34" customFormat="1">
      <c r="A138" s="134" t="s">
        <v>58</v>
      </c>
      <c r="B138" s="307">
        <v>1962.8009999999999</v>
      </c>
      <c r="C138" s="307">
        <v>2123.1350000000002</v>
      </c>
      <c r="D138" s="54">
        <v>1944.9190000000001</v>
      </c>
      <c r="E138" s="54">
        <v>1901.1869999999999</v>
      </c>
      <c r="F138" s="54">
        <v>1978.4770000000001</v>
      </c>
      <c r="G138" s="54">
        <v>2020</v>
      </c>
      <c r="H138" s="54">
        <v>1936.1679999999999</v>
      </c>
      <c r="I138" s="54">
        <v>1867.7650000000001</v>
      </c>
      <c r="J138" s="54">
        <v>2036.693</v>
      </c>
      <c r="K138" s="54">
        <v>1976.809</v>
      </c>
      <c r="L138" s="54">
        <v>1828.829</v>
      </c>
      <c r="M138" s="54">
        <v>0</v>
      </c>
      <c r="N138" s="54">
        <v>1959.8589999999999</v>
      </c>
      <c r="O138" s="54">
        <v>2003.4760000000001</v>
      </c>
      <c r="P138" s="54">
        <v>1903.5540000000001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337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</row>
    <row r="139" spans="1:34" s="34" customFormat="1">
      <c r="A139" s="134" t="s">
        <v>59</v>
      </c>
      <c r="B139" s="307">
        <v>9644.4130000000005</v>
      </c>
      <c r="C139" s="307">
        <v>9635.4369999999999</v>
      </c>
      <c r="D139" s="54">
        <v>9222.6329999999998</v>
      </c>
      <c r="E139" s="54">
        <v>9129.3019999999997</v>
      </c>
      <c r="F139" s="54">
        <v>9896.4779999999992</v>
      </c>
      <c r="G139" s="54">
        <v>9769</v>
      </c>
      <c r="H139" s="54">
        <v>9485.6309999999994</v>
      </c>
      <c r="I139" s="54">
        <v>9504.8739999999998</v>
      </c>
      <c r="J139" s="54">
        <v>10322.749</v>
      </c>
      <c r="K139" s="54">
        <v>10215.504999999999</v>
      </c>
      <c r="L139" s="54">
        <v>9863.4</v>
      </c>
      <c r="M139" s="54">
        <v>11108.933774000001</v>
      </c>
      <c r="N139" s="54">
        <v>10466.223260999999</v>
      </c>
      <c r="O139" s="54">
        <v>10171.547085</v>
      </c>
      <c r="P139" s="54">
        <v>9792.5675790000005</v>
      </c>
      <c r="Q139" s="54">
        <v>11027.461051895447</v>
      </c>
      <c r="R139" s="54">
        <v>11365.959574</v>
      </c>
      <c r="S139" s="54">
        <v>11051.789992</v>
      </c>
      <c r="T139" s="54">
        <v>10595.504911</v>
      </c>
      <c r="U139" s="54">
        <v>10525.165892000001</v>
      </c>
      <c r="V139" s="54">
        <v>11215.925523</v>
      </c>
      <c r="W139" s="54">
        <v>11011.926291</v>
      </c>
      <c r="X139" s="54">
        <v>10902.108921999999</v>
      </c>
      <c r="Y139" s="54">
        <v>10753.204503000001</v>
      </c>
      <c r="Z139" s="337">
        <v>11634.188514819998</v>
      </c>
      <c r="AA139" s="54">
        <v>11358.109237819997</v>
      </c>
      <c r="AB139" s="54">
        <v>10893.472542299998</v>
      </c>
      <c r="AC139" s="54">
        <v>10912.818704039999</v>
      </c>
      <c r="AD139" s="54">
        <v>11834.699132600006</v>
      </c>
      <c r="AE139" s="54">
        <v>11684.620932380005</v>
      </c>
      <c r="AF139" s="54">
        <v>11231.887912299997</v>
      </c>
      <c r="AG139" s="54">
        <v>11342.32585788</v>
      </c>
      <c r="AH139" s="54">
        <v>12672.04068568</v>
      </c>
    </row>
    <row r="140" spans="1:34" s="34" customFormat="1">
      <c r="A140" s="134" t="s">
        <v>60</v>
      </c>
      <c r="B140" s="307">
        <v>2988.8020000000001</v>
      </c>
      <c r="C140" s="307">
        <v>2988.8359999999998</v>
      </c>
      <c r="D140" s="54">
        <v>3056.5810000000001</v>
      </c>
      <c r="E140" s="54">
        <v>3056.41</v>
      </c>
      <c r="F140" s="54">
        <v>3050.31</v>
      </c>
      <c r="G140" s="54">
        <v>3063</v>
      </c>
      <c r="H140" s="54">
        <v>3062.76</v>
      </c>
      <c r="I140" s="54">
        <v>3100.2269999999999</v>
      </c>
      <c r="J140" s="54">
        <v>3329.9490000000001</v>
      </c>
      <c r="K140" s="54">
        <v>3337.9389999999999</v>
      </c>
      <c r="L140" s="54">
        <v>3339.449165</v>
      </c>
      <c r="M140" s="54">
        <v>3288.7090029999999</v>
      </c>
      <c r="N140" s="54">
        <v>3287.9228050000002</v>
      </c>
      <c r="O140" s="54">
        <v>3278.2821800000002</v>
      </c>
      <c r="P140" s="54">
        <v>3275.5692730000001</v>
      </c>
      <c r="Q140" s="54">
        <v>3261.6230919999998</v>
      </c>
      <c r="R140" s="54">
        <v>3263.773029</v>
      </c>
      <c r="S140" s="54">
        <v>3246.4283209999999</v>
      </c>
      <c r="T140" s="54">
        <v>3232.6508389999999</v>
      </c>
      <c r="U140" s="54">
        <v>3224.3033070000001</v>
      </c>
      <c r="V140" s="54">
        <v>3234.1960309999999</v>
      </c>
      <c r="W140" s="54">
        <v>3218.8250880000001</v>
      </c>
      <c r="X140" s="54">
        <v>3681.9319099999998</v>
      </c>
      <c r="Y140" s="54">
        <v>3669.9032820000002</v>
      </c>
      <c r="Z140" s="337">
        <v>3600.77500362</v>
      </c>
      <c r="AA140" s="54">
        <v>3586.70919138</v>
      </c>
      <c r="AB140" s="54">
        <v>3627.5317975399998</v>
      </c>
      <c r="AC140" s="54">
        <v>3626.8189344000002</v>
      </c>
      <c r="AD140" s="54">
        <v>3630.4183525999993</v>
      </c>
      <c r="AE140" s="54">
        <v>3618.8115377000004</v>
      </c>
      <c r="AF140" s="54">
        <v>3616.9527756999992</v>
      </c>
      <c r="AG140" s="54">
        <v>3666.1859343799997</v>
      </c>
      <c r="AH140" s="54">
        <v>3618.2308577200001</v>
      </c>
    </row>
    <row r="141" spans="1:34" s="34" customFormat="1">
      <c r="A141" s="134" t="s">
        <v>134</v>
      </c>
      <c r="B141" s="307">
        <v>919.98900000000003</v>
      </c>
      <c r="C141" s="307">
        <v>976.02</v>
      </c>
      <c r="D141" s="54">
        <v>953.00099999999998</v>
      </c>
      <c r="E141" s="54">
        <v>1401.338</v>
      </c>
      <c r="F141" s="54">
        <v>1360.7080000000001</v>
      </c>
      <c r="G141" s="54">
        <v>1566</v>
      </c>
      <c r="H141" s="54">
        <v>1565.82</v>
      </c>
      <c r="I141" s="54">
        <v>1534.557</v>
      </c>
      <c r="J141" s="54">
        <v>1418.1389999999999</v>
      </c>
      <c r="K141" s="54">
        <v>1762.808</v>
      </c>
      <c r="L141" s="54">
        <v>2045.2177379999994</v>
      </c>
      <c r="M141" s="54">
        <v>2087.8367672464415</v>
      </c>
      <c r="N141" s="54">
        <v>2895.3151251300023</v>
      </c>
      <c r="O141" s="54">
        <v>3094.1726749999998</v>
      </c>
      <c r="P141" s="54">
        <v>4334.0880960000004</v>
      </c>
      <c r="Q141" s="54">
        <v>4370.2659999999996</v>
      </c>
      <c r="R141" s="54">
        <v>3716.2104129100007</v>
      </c>
      <c r="S141" s="54">
        <v>3750.8460000000014</v>
      </c>
      <c r="T141" s="54">
        <v>5520.9770000099998</v>
      </c>
      <c r="U141" s="54">
        <v>5293.9990286500015</v>
      </c>
      <c r="V141" s="54">
        <v>3889.0430000000001</v>
      </c>
      <c r="W141" s="54">
        <v>3851.3580000000002</v>
      </c>
      <c r="X141" s="54">
        <v>3789.4850000000001</v>
      </c>
      <c r="Y141" s="54">
        <v>3849.759</v>
      </c>
      <c r="Z141" s="337">
        <v>3790.1179999999999</v>
      </c>
      <c r="AA141" s="54">
        <v>4476.4660000000003</v>
      </c>
      <c r="AB141" s="54">
        <v>4869.5730000000003</v>
      </c>
      <c r="AC141" s="54">
        <v>4727.88</v>
      </c>
      <c r="AD141" s="54">
        <v>8736.5773757800016</v>
      </c>
      <c r="AE141" s="54">
        <v>8092.525419099984</v>
      </c>
      <c r="AF141" s="54">
        <v>8773.3921612000013</v>
      </c>
      <c r="AG141" s="54">
        <v>8672.7465594599998</v>
      </c>
      <c r="AH141" s="54">
        <v>10182.938826780002</v>
      </c>
    </row>
    <row r="142" spans="1:34" s="34" customFormat="1">
      <c r="A142" s="21" t="s">
        <v>61</v>
      </c>
      <c r="B142" s="70">
        <v>19964.969000000001</v>
      </c>
      <c r="C142" s="70">
        <v>20715.654999999999</v>
      </c>
      <c r="D142" s="70">
        <v>20698.165000000001</v>
      </c>
      <c r="E142" s="70">
        <v>20958.486000000001</v>
      </c>
      <c r="F142" s="70">
        <v>20256.805</v>
      </c>
      <c r="G142" s="70">
        <v>20846</v>
      </c>
      <c r="H142" s="70">
        <v>21032.171999999999</v>
      </c>
      <c r="I142" s="70">
        <v>21197.721000000001</v>
      </c>
      <c r="J142" s="70">
        <v>21259.641</v>
      </c>
      <c r="K142" s="70">
        <v>23067.028999999999</v>
      </c>
      <c r="L142" s="70">
        <v>24501.694902999996</v>
      </c>
      <c r="M142" s="70">
        <v>25487.852492073267</v>
      </c>
      <c r="N142" s="70">
        <v>25397.208191129997</v>
      </c>
      <c r="O142" s="70">
        <v>26398.952940000003</v>
      </c>
      <c r="P142" s="70">
        <v>27498.60230545</v>
      </c>
      <c r="Q142" s="70">
        <v>27751.243716000001</v>
      </c>
      <c r="R142" s="70">
        <v>25719.222286790002</v>
      </c>
      <c r="S142" s="70">
        <v>26848.259782320001</v>
      </c>
      <c r="T142" s="70">
        <v>29151.793750000001</v>
      </c>
      <c r="U142" s="70">
        <v>28863.954163640003</v>
      </c>
      <c r="V142" s="70">
        <v>26887.347557579997</v>
      </c>
      <c r="W142" s="70">
        <v>28116.89821644</v>
      </c>
      <c r="X142" s="70">
        <v>28068.969315589995</v>
      </c>
      <c r="Y142" s="70">
        <v>27632.367323079994</v>
      </c>
      <c r="Z142" s="336">
        <v>27802.362396200006</v>
      </c>
      <c r="AA142" s="70">
        <v>30197.423861439998</v>
      </c>
      <c r="AB142" s="70">
        <v>33936.16481776</v>
      </c>
      <c r="AC142" s="70">
        <v>32783.855740760002</v>
      </c>
      <c r="AD142" s="70">
        <v>35434.535784900007</v>
      </c>
      <c r="AE142" s="70">
        <v>37138.646392119983</v>
      </c>
      <c r="AF142" s="70">
        <v>40862.810335199996</v>
      </c>
      <c r="AG142" s="70">
        <v>42843.360320620006</v>
      </c>
      <c r="AH142" s="70">
        <v>47708.969252720002</v>
      </c>
    </row>
    <row r="143" spans="1:34" s="34" customFormat="1">
      <c r="A143" s="21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36"/>
    </row>
    <row r="144" spans="1:34" s="34" customFormat="1">
      <c r="A144" s="132" t="s">
        <v>135</v>
      </c>
      <c r="B144" s="70">
        <v>-9857.1570000000011</v>
      </c>
      <c r="C144" s="70">
        <v>-10666.864</v>
      </c>
      <c r="D144" s="70">
        <v>-10391.702000000001</v>
      </c>
      <c r="E144" s="70">
        <v>-10499.799000000001</v>
      </c>
      <c r="F144" s="70">
        <v>-9593.6970000000001</v>
      </c>
      <c r="G144" s="70">
        <v>-10417</v>
      </c>
      <c r="H144" s="70">
        <v>-10523.134</v>
      </c>
      <c r="I144" s="70">
        <v>-10804.477999999999</v>
      </c>
      <c r="J144" s="70">
        <v>-10760.737000000001</v>
      </c>
      <c r="K144" s="70">
        <v>-12412.368</v>
      </c>
      <c r="L144" s="70">
        <v>-13929.274364000001</v>
      </c>
      <c r="M144" s="70">
        <v>-15089.949762</v>
      </c>
      <c r="N144" s="70">
        <v>-14921.452011000001</v>
      </c>
      <c r="O144" s="70">
        <v>-15884.052080000001</v>
      </c>
      <c r="P144" s="70">
        <v>-15881.750628</v>
      </c>
      <c r="Q144" s="70">
        <v>-15952.159713999999</v>
      </c>
      <c r="R144" s="70">
        <v>-13809.196337920002</v>
      </c>
      <c r="S144" s="70">
        <v>-14956.421590989999</v>
      </c>
      <c r="T144" s="70">
        <v>-17075.169627999996</v>
      </c>
      <c r="U144" s="70">
        <v>-16682.10004899</v>
      </c>
      <c r="V144" s="70">
        <v>-14121</v>
      </c>
      <c r="W144" s="70">
        <v>-15692</v>
      </c>
      <c r="X144" s="70">
        <v>-15704</v>
      </c>
      <c r="Y144" s="70">
        <v>-15560</v>
      </c>
      <c r="Z144" s="336">
        <v>-15735</v>
      </c>
      <c r="AA144" s="70">
        <v>-18827</v>
      </c>
      <c r="AB144" s="70">
        <v>-23114</v>
      </c>
      <c r="AC144" s="70">
        <v>-21114</v>
      </c>
      <c r="AD144" s="70">
        <v>-24035.793447000004</v>
      </c>
      <c r="AE144" s="70">
        <v>-26364.047830979995</v>
      </c>
      <c r="AF144" s="70">
        <v>-30359.249779000002</v>
      </c>
      <c r="AG144" s="70">
        <v>-32407.586108980002</v>
      </c>
      <c r="AH144" s="70">
        <v>-37187.626732980003</v>
      </c>
    </row>
    <row r="145" spans="1:34" s="34" customFormat="1">
      <c r="A145" s="134" t="s">
        <v>136</v>
      </c>
      <c r="B145" s="54">
        <v>-5691.223</v>
      </c>
      <c r="C145" s="54">
        <v>-6332.7889999999998</v>
      </c>
      <c r="D145" s="54">
        <v>-6219.2060000000001</v>
      </c>
      <c r="E145" s="54">
        <v>-6086.4</v>
      </c>
      <c r="F145" s="54">
        <v>-5888.9769999999999</v>
      </c>
      <c r="G145" s="54">
        <v>-6312</v>
      </c>
      <c r="H145" s="54">
        <v>-6963.6540000000005</v>
      </c>
      <c r="I145" s="54">
        <v>-7732.7780000000002</v>
      </c>
      <c r="J145" s="54">
        <v>-7580.8429999999998</v>
      </c>
      <c r="K145" s="54">
        <v>-8695.8063999999995</v>
      </c>
      <c r="L145" s="54">
        <v>-9635.6179039999988</v>
      </c>
      <c r="M145" s="54">
        <v>-10377.584762</v>
      </c>
      <c r="N145" s="54">
        <v>-10381.77709</v>
      </c>
      <c r="O145" s="54">
        <v>-10786.371940000001</v>
      </c>
      <c r="P145" s="54">
        <v>-12018.294948000001</v>
      </c>
      <c r="Q145" s="54">
        <v>-11549.211213999999</v>
      </c>
      <c r="R145" s="54">
        <v>-9840.6693950000008</v>
      </c>
      <c r="S145" s="54">
        <v>-9956.8936110000013</v>
      </c>
      <c r="T145" s="54">
        <v>-11680.546266429999</v>
      </c>
      <c r="U145" s="54">
        <v>-11556.94963816</v>
      </c>
      <c r="V145" s="54">
        <v>-10326</v>
      </c>
      <c r="W145" s="54">
        <v>-11328</v>
      </c>
      <c r="X145" s="54">
        <v>-10873</v>
      </c>
      <c r="Y145" s="54">
        <v>-10854</v>
      </c>
      <c r="Z145" s="337">
        <v>-10761</v>
      </c>
      <c r="AA145" s="54">
        <v>-11579</v>
      </c>
      <c r="AB145" s="54">
        <v>-13540</v>
      </c>
      <c r="AC145" s="54">
        <v>-12702</v>
      </c>
      <c r="AD145" s="54">
        <v>-12161.6986356</v>
      </c>
      <c r="AE145" s="54">
        <v>-12142.43531318</v>
      </c>
      <c r="AF145" s="54">
        <v>-13569.041619</v>
      </c>
      <c r="AG145" s="54">
        <v>-15653.705000299999</v>
      </c>
      <c r="AH145" s="54">
        <v>-16862.549641019999</v>
      </c>
    </row>
    <row r="146" spans="1:34" s="34" customFormat="1">
      <c r="A146" s="134" t="s">
        <v>64</v>
      </c>
      <c r="B146" s="54">
        <v>-486.02</v>
      </c>
      <c r="C146" s="54">
        <v>-457.44499999999999</v>
      </c>
      <c r="D146" s="54">
        <v>-688.82899999999995</v>
      </c>
      <c r="E146" s="54">
        <v>-630.03499999999997</v>
      </c>
      <c r="F146" s="54">
        <v>-491.79700000000003</v>
      </c>
      <c r="G146" s="54">
        <v>-514</v>
      </c>
      <c r="H146" s="54">
        <v>-730.32100000000003</v>
      </c>
      <c r="I146" s="54">
        <v>-633.505</v>
      </c>
      <c r="J146" s="54">
        <v>-637.86300000000006</v>
      </c>
      <c r="K146" s="54">
        <v>-623.54240000000004</v>
      </c>
      <c r="L146" s="54">
        <v>-821.322</v>
      </c>
      <c r="M146" s="54">
        <v>-636.61900000000003</v>
      </c>
      <c r="N146" s="54">
        <v>-568.29600000000005</v>
      </c>
      <c r="O146" s="54">
        <v>-690.15600000000006</v>
      </c>
      <c r="P146" s="54">
        <v>-990.96299999999997</v>
      </c>
      <c r="Q146" s="54">
        <v>-1126.54</v>
      </c>
      <c r="R146" s="54">
        <v>-891.846</v>
      </c>
      <c r="S146" s="54">
        <v>-977.46300000000008</v>
      </c>
      <c r="T146" s="54">
        <v>-1309.317</v>
      </c>
      <c r="U146" s="54">
        <v>-1359.9640000000002</v>
      </c>
      <c r="V146" s="54">
        <v>-948</v>
      </c>
      <c r="W146" s="54">
        <v>-1170</v>
      </c>
      <c r="X146" s="54">
        <v>-1565</v>
      </c>
      <c r="Y146" s="54">
        <v>-1342</v>
      </c>
      <c r="Z146" s="337">
        <v>-2007</v>
      </c>
      <c r="AA146" s="54">
        <v>-3007</v>
      </c>
      <c r="AB146" s="54">
        <v>-3441</v>
      </c>
      <c r="AC146" s="54">
        <v>-3090</v>
      </c>
      <c r="AD146" s="54">
        <v>-4189.3630000000003</v>
      </c>
      <c r="AE146" s="54">
        <v>-3947.5540000000001</v>
      </c>
      <c r="AF146" s="54">
        <v>-5007.701</v>
      </c>
      <c r="AG146" s="54">
        <v>-5101.4740000000002</v>
      </c>
      <c r="AH146" s="54">
        <v>-6110.835</v>
      </c>
    </row>
    <row r="147" spans="1:34" s="34" customFormat="1" ht="15.75" customHeight="1">
      <c r="A147" s="134" t="s">
        <v>65</v>
      </c>
      <c r="B147" s="54">
        <v>-209.7</v>
      </c>
      <c r="C147" s="54">
        <v>-287.69200000000001</v>
      </c>
      <c r="D147" s="54">
        <v>-282.94200000000001</v>
      </c>
      <c r="E147" s="54">
        <v>-239.53299999999999</v>
      </c>
      <c r="F147" s="54">
        <v>-282.79700000000003</v>
      </c>
      <c r="G147" s="54">
        <v>-370</v>
      </c>
      <c r="H147" s="54">
        <v>-872.73099999999999</v>
      </c>
      <c r="I147" s="54">
        <v>-249.91900000000001</v>
      </c>
      <c r="J147" s="54">
        <v>-292.46800000000002</v>
      </c>
      <c r="K147" s="54">
        <v>-378.8784</v>
      </c>
      <c r="L147" s="54">
        <v>-323.05099999999999</v>
      </c>
      <c r="M147" s="54">
        <v>-252.21899999999999</v>
      </c>
      <c r="N147" s="54">
        <v>-321.11599999999999</v>
      </c>
      <c r="O147" s="54">
        <v>-398.017</v>
      </c>
      <c r="P147" s="54">
        <v>-304.47399999999999</v>
      </c>
      <c r="Q147" s="54">
        <v>-315.70400000000001</v>
      </c>
      <c r="R147" s="54">
        <v>-382.26299999999998</v>
      </c>
      <c r="S147" s="54">
        <v>-434.53500000000003</v>
      </c>
      <c r="T147" s="54">
        <v>-345.99799999999999</v>
      </c>
      <c r="U147" s="54">
        <v>-314.98899999999998</v>
      </c>
      <c r="V147" s="54">
        <v>-362</v>
      </c>
      <c r="W147" s="54">
        <v>-451</v>
      </c>
      <c r="X147" s="54">
        <v>-389</v>
      </c>
      <c r="Y147" s="54">
        <v>-356</v>
      </c>
      <c r="Z147" s="337">
        <v>-430</v>
      </c>
      <c r="AA147" s="54">
        <v>-502</v>
      </c>
      <c r="AB147" s="54">
        <v>-398</v>
      </c>
      <c r="AC147" s="54">
        <v>-344</v>
      </c>
      <c r="AD147" s="54">
        <v>-399.41800000000001</v>
      </c>
      <c r="AE147" s="54">
        <v>-489.827</v>
      </c>
      <c r="AF147" s="54">
        <v>-414.31</v>
      </c>
      <c r="AG147" s="54">
        <v>-360.41399999999999</v>
      </c>
      <c r="AH147" s="54">
        <v>-446.37700000000001</v>
      </c>
    </row>
    <row r="148" spans="1:34" s="34" customFormat="1" ht="15.75" customHeight="1">
      <c r="A148" s="134" t="s">
        <v>640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>
        <v>-166</v>
      </c>
      <c r="W148" s="54">
        <v>-89</v>
      </c>
      <c r="X148" s="54">
        <v>-89</v>
      </c>
      <c r="Y148" s="54">
        <v>-68</v>
      </c>
      <c r="Z148" s="337">
        <v>-121</v>
      </c>
      <c r="AA148" s="54">
        <v>-348</v>
      </c>
      <c r="AB148" s="54">
        <v>-453</v>
      </c>
      <c r="AC148" s="54">
        <v>-351</v>
      </c>
      <c r="AD148" s="54">
        <v>-499.37967143999998</v>
      </c>
      <c r="AE148" s="54">
        <v>-449.22717011999998</v>
      </c>
      <c r="AF148" s="54">
        <v>-643.98358125999994</v>
      </c>
      <c r="AG148" s="54">
        <v>-518.63596264</v>
      </c>
      <c r="AH148" s="54">
        <v>-1432.6987922000001</v>
      </c>
    </row>
    <row r="149" spans="1:34" s="34" customFormat="1">
      <c r="A149" s="134" t="s">
        <v>137</v>
      </c>
      <c r="B149" s="54">
        <v>-1329.5550000000001</v>
      </c>
      <c r="C149" s="54">
        <v>-1494.0530000000001</v>
      </c>
      <c r="D149" s="54">
        <v>-1176.5150000000001</v>
      </c>
      <c r="E149" s="54">
        <v>-1481.1320000000001</v>
      </c>
      <c r="F149" s="54">
        <v>-1230.9880000000001</v>
      </c>
      <c r="G149" s="54">
        <v>-1551</v>
      </c>
      <c r="H149" s="54">
        <v>-279.75799999999998</v>
      </c>
      <c r="I149" s="54">
        <v>-495.24</v>
      </c>
      <c r="J149" s="54">
        <v>-618.82799999999997</v>
      </c>
      <c r="K149" s="54">
        <v>-444.44540000000001</v>
      </c>
      <c r="L149" s="54">
        <v>-594.00199999999995</v>
      </c>
      <c r="M149" s="54">
        <v>-1103.9340000000002</v>
      </c>
      <c r="N149" s="54">
        <v>-773.82399999999961</v>
      </c>
      <c r="O149" s="54">
        <v>-1184.3399999999999</v>
      </c>
      <c r="P149" s="54">
        <v>-1099.1690000000001</v>
      </c>
      <c r="Q149" s="54">
        <v>-1404.0300000000007</v>
      </c>
      <c r="R149" s="54">
        <v>-1266.7938083800004</v>
      </c>
      <c r="S149" s="54">
        <v>-1896.3269999899994</v>
      </c>
      <c r="T149" s="54">
        <v>-2061.8590000000004</v>
      </c>
      <c r="U149" s="54">
        <v>-1976.5199999999991</v>
      </c>
      <c r="V149" s="54">
        <v>-1000</v>
      </c>
      <c r="W149" s="54">
        <v>-1349</v>
      </c>
      <c r="X149" s="54">
        <v>-1409</v>
      </c>
      <c r="Y149" s="54">
        <v>-1595</v>
      </c>
      <c r="Z149" s="337">
        <v>-1055</v>
      </c>
      <c r="AA149" s="54">
        <v>-1959</v>
      </c>
      <c r="AB149" s="54">
        <v>-3797</v>
      </c>
      <c r="AC149" s="54">
        <v>-3318</v>
      </c>
      <c r="AD149" s="54">
        <v>-3371.5376625200006</v>
      </c>
      <c r="AE149" s="54">
        <v>-4755.6173205399982</v>
      </c>
      <c r="AF149" s="54">
        <v>-5964.9952986600001</v>
      </c>
      <c r="AG149" s="54">
        <v>-5705.0673067399994</v>
      </c>
      <c r="AH149" s="54">
        <v>-7507.679426280004</v>
      </c>
    </row>
    <row r="150" spans="1:34" s="34" customFormat="1">
      <c r="A150" s="134" t="s">
        <v>138</v>
      </c>
      <c r="B150" s="54">
        <v>-2140.6590000000001</v>
      </c>
      <c r="C150" s="54">
        <v>-2094.8850000000002</v>
      </c>
      <c r="D150" s="54">
        <v>-2024.21</v>
      </c>
      <c r="E150" s="54">
        <v>-2062.6990000000001</v>
      </c>
      <c r="F150" s="54">
        <v>-1699.1379999999999</v>
      </c>
      <c r="G150" s="54">
        <v>-1670</v>
      </c>
      <c r="H150" s="54">
        <v>-1676.67</v>
      </c>
      <c r="I150" s="54">
        <v>-1693.0360000000001</v>
      </c>
      <c r="J150" s="54">
        <v>-1630.7349999999999</v>
      </c>
      <c r="K150" s="54">
        <v>-2269.6954000000001</v>
      </c>
      <c r="L150" s="54">
        <v>-2555.2814600000011</v>
      </c>
      <c r="M150" s="54">
        <v>-2719.5929999999998</v>
      </c>
      <c r="N150" s="54">
        <v>-2876.4389210000008</v>
      </c>
      <c r="O150" s="54">
        <v>-2825.1669999999999</v>
      </c>
      <c r="P150" s="54">
        <v>-1468.8496799999994</v>
      </c>
      <c r="Q150" s="54">
        <v>-1556.6744999999992</v>
      </c>
      <c r="R150" s="54">
        <v>-1427.6241345400013</v>
      </c>
      <c r="S150" s="54">
        <v>-1691.20298</v>
      </c>
      <c r="T150" s="54">
        <v>-1677.4493615699994</v>
      </c>
      <c r="U150" s="54">
        <v>-1473.6774108300001</v>
      </c>
      <c r="V150" s="54">
        <v>-1319</v>
      </c>
      <c r="W150" s="54">
        <v>-1305</v>
      </c>
      <c r="X150" s="54">
        <v>-1378</v>
      </c>
      <c r="Y150" s="54">
        <v>-1345</v>
      </c>
      <c r="Z150" s="337">
        <v>-1361</v>
      </c>
      <c r="AA150" s="54">
        <v>-1431</v>
      </c>
      <c r="AB150" s="54">
        <v>-1485</v>
      </c>
      <c r="AC150" s="54">
        <v>-1308</v>
      </c>
      <c r="AD150" s="54">
        <v>-3414.3964774400006</v>
      </c>
      <c r="AE150" s="54">
        <v>-4579.3870271399992</v>
      </c>
      <c r="AF150" s="54">
        <v>-4759.2182800800001</v>
      </c>
      <c r="AG150" s="54">
        <v>-5068.2898393000014</v>
      </c>
      <c r="AH150" s="54">
        <v>-4827.4868734799993</v>
      </c>
    </row>
    <row r="151" spans="1:34" s="34" customFormat="1">
      <c r="A151" s="132" t="s">
        <v>738</v>
      </c>
      <c r="B151" s="70">
        <v>-10107.8114401601</v>
      </c>
      <c r="C151" s="70">
        <v>-10048.791146007499</v>
      </c>
      <c r="D151" s="70">
        <v>-10306.463</v>
      </c>
      <c r="E151" s="70">
        <v>-10458.687</v>
      </c>
      <c r="F151" s="70">
        <v>-10663.108</v>
      </c>
      <c r="G151" s="70">
        <v>-10429</v>
      </c>
      <c r="H151" s="70">
        <v>-10509.038</v>
      </c>
      <c r="I151" s="70">
        <v>-10393.243</v>
      </c>
      <c r="J151" s="70">
        <v>-10498.904</v>
      </c>
      <c r="K151" s="70">
        <v>-10654.661</v>
      </c>
      <c r="L151" s="70">
        <v>-10572.419540000001</v>
      </c>
      <c r="M151" s="70">
        <v>-10397.903947826826</v>
      </c>
      <c r="N151" s="70">
        <v>-10475.75618</v>
      </c>
      <c r="O151" s="70">
        <v>-10514.901</v>
      </c>
      <c r="P151" s="70">
        <v>-11616.81467745</v>
      </c>
      <c r="Q151" s="70">
        <v>-11799.047002430001</v>
      </c>
      <c r="R151" s="70">
        <v>-11909.98894843</v>
      </c>
      <c r="S151" s="70">
        <v>-11891.801191740002</v>
      </c>
      <c r="T151" s="70">
        <v>-12076.586122430001</v>
      </c>
      <c r="U151" s="70">
        <v>-12181.817114490001</v>
      </c>
      <c r="V151" s="70">
        <v>-12766</v>
      </c>
      <c r="W151" s="70">
        <v>-12425</v>
      </c>
      <c r="X151" s="70">
        <v>-12365</v>
      </c>
      <c r="Y151" s="70">
        <v>-12072</v>
      </c>
      <c r="Z151" s="336">
        <v>-12068</v>
      </c>
      <c r="AA151" s="70">
        <v>-11370</v>
      </c>
      <c r="AB151" s="70">
        <v>-10822</v>
      </c>
      <c r="AC151" s="70">
        <v>-11670</v>
      </c>
      <c r="AD151" s="70">
        <v>-11398.742337960002</v>
      </c>
      <c r="AE151" s="70">
        <v>-10774.598561180001</v>
      </c>
      <c r="AF151" s="70">
        <v>-10503.560555439997</v>
      </c>
      <c r="AG151" s="70">
        <v>-10435.77421162001</v>
      </c>
      <c r="AH151" s="70">
        <v>-10521.342519779995</v>
      </c>
    </row>
    <row r="152" spans="1:34" s="34" customFormat="1">
      <c r="A152" s="21" t="s">
        <v>79</v>
      </c>
      <c r="B152" s="70">
        <v>-19964.968440160101</v>
      </c>
      <c r="C152" s="70">
        <v>-20715.655146007499</v>
      </c>
      <c r="D152" s="70">
        <v>-20698.165000000001</v>
      </c>
      <c r="E152" s="70">
        <v>-20958.486000000001</v>
      </c>
      <c r="F152" s="70">
        <v>-20256.805</v>
      </c>
      <c r="G152" s="70">
        <v>-20846</v>
      </c>
      <c r="H152" s="70">
        <v>-21032.171999999999</v>
      </c>
      <c r="I152" s="70">
        <v>-21197.720999999998</v>
      </c>
      <c r="J152" s="70">
        <v>-21259.641000000003</v>
      </c>
      <c r="K152" s="70">
        <v>-23067.029000000002</v>
      </c>
      <c r="L152" s="70">
        <v>-24501.693904</v>
      </c>
      <c r="M152" s="70">
        <v>-25487.853709826828</v>
      </c>
      <c r="N152" s="70">
        <v>-25397.208191000002</v>
      </c>
      <c r="O152" s="70">
        <v>-26398.952939999999</v>
      </c>
      <c r="P152" s="70">
        <v>-27498.60230545</v>
      </c>
      <c r="Q152" s="70">
        <v>-27751.206716430002</v>
      </c>
      <c r="R152" s="70">
        <v>-25719.185286350003</v>
      </c>
      <c r="S152" s="70">
        <v>-26848.222782730001</v>
      </c>
      <c r="T152" s="70">
        <v>-29151.755750429998</v>
      </c>
      <c r="U152" s="70">
        <v>-28863.91716348</v>
      </c>
      <c r="V152" s="70">
        <v>-26887</v>
      </c>
      <c r="W152" s="70">
        <v>-28117</v>
      </c>
      <c r="X152" s="70">
        <v>-28069</v>
      </c>
      <c r="Y152" s="70">
        <v>-27632</v>
      </c>
      <c r="Z152" s="336">
        <v>-27802</v>
      </c>
      <c r="AA152" s="70">
        <v>-30197</v>
      </c>
      <c r="AB152" s="70">
        <v>-33936</v>
      </c>
      <c r="AC152" s="70">
        <v>-32784</v>
      </c>
      <c r="AD152" s="70">
        <v>-35434.535784960004</v>
      </c>
      <c r="AE152" s="70">
        <v>-37138.646392159993</v>
      </c>
      <c r="AF152" s="70">
        <v>-40862.810334440001</v>
      </c>
      <c r="AG152" s="70">
        <v>-42843.360320600012</v>
      </c>
      <c r="AH152" s="70">
        <v>-47708.969252759998</v>
      </c>
    </row>
    <row r="153" spans="1:34">
      <c r="Q153" s="70"/>
      <c r="T153" s="54"/>
      <c r="V153" s="200"/>
      <c r="X153" s="214"/>
      <c r="Y153" s="214"/>
      <c r="Z153" s="336"/>
    </row>
    <row r="154" spans="1:34">
      <c r="Q154" s="70"/>
      <c r="R154" s="72"/>
      <c r="T154" s="54"/>
      <c r="X154" s="214"/>
      <c r="Y154" s="214"/>
      <c r="Z154" s="214"/>
    </row>
    <row r="155" spans="1:34">
      <c r="A155" s="108" t="s">
        <v>669</v>
      </c>
      <c r="B155" s="108"/>
      <c r="C155" s="108"/>
      <c r="D155" s="108"/>
      <c r="E155" s="108"/>
      <c r="F155" s="108"/>
      <c r="G155" s="108"/>
      <c r="H155" s="108"/>
      <c r="I155" s="383"/>
      <c r="J155" s="383"/>
      <c r="K155" s="108"/>
      <c r="L155" s="108"/>
      <c r="M155" s="108"/>
      <c r="T155" s="54"/>
      <c r="Y155" s="214"/>
      <c r="Z155" s="214"/>
    </row>
    <row r="156" spans="1:34" ht="5.25" customHeight="1">
      <c r="A156" s="5">
        <v>0</v>
      </c>
      <c r="T156" s="70"/>
    </row>
    <row r="157" spans="1:34" ht="45">
      <c r="A157" s="108" t="s">
        <v>670</v>
      </c>
      <c r="B157" s="108"/>
      <c r="C157" s="108"/>
      <c r="D157" s="108"/>
      <c r="E157" s="108"/>
      <c r="F157" s="108"/>
      <c r="G157" s="108"/>
      <c r="H157" s="108"/>
      <c r="I157" s="383"/>
      <c r="J157" s="383"/>
      <c r="K157" s="108"/>
      <c r="L157" s="108"/>
      <c r="M157" s="108"/>
      <c r="T157" s="70"/>
    </row>
    <row r="158" spans="1:34" ht="5.25" customHeight="1">
      <c r="A158" s="5">
        <v>0</v>
      </c>
    </row>
    <row r="159" spans="1:34" ht="60">
      <c r="A159" s="108" t="s">
        <v>671</v>
      </c>
      <c r="B159" s="108"/>
      <c r="C159" s="108"/>
      <c r="D159" s="108"/>
      <c r="E159" s="108"/>
      <c r="F159" s="108"/>
      <c r="G159" s="108"/>
      <c r="H159" s="108"/>
      <c r="I159" s="383"/>
      <c r="J159" s="383"/>
      <c r="K159" s="108"/>
      <c r="L159" s="108"/>
      <c r="M159" s="108"/>
    </row>
    <row r="160" spans="1:34" ht="5.25" customHeight="1"/>
    <row r="161" spans="1:34" ht="30">
      <c r="A161" s="108" t="s">
        <v>692</v>
      </c>
    </row>
    <row r="166" spans="1:34">
      <c r="AD166" s="93"/>
      <c r="AE166" s="93"/>
      <c r="AF166" s="93"/>
      <c r="AG166" s="93"/>
      <c r="AH166" s="93"/>
    </row>
    <row r="167" spans="1:34">
      <c r="AD167" s="93"/>
      <c r="AE167" s="93"/>
      <c r="AF167" s="93"/>
      <c r="AG167" s="93"/>
      <c r="AH167" s="93"/>
    </row>
    <row r="168" spans="1:34">
      <c r="AD168" s="93"/>
      <c r="AE168" s="93"/>
      <c r="AF168" s="93"/>
      <c r="AG168" s="93"/>
      <c r="AH168" s="93"/>
    </row>
    <row r="169" spans="1:34">
      <c r="AD169" s="93"/>
      <c r="AE169" s="93"/>
      <c r="AF169" s="93"/>
      <c r="AG169" s="93"/>
      <c r="AH169" s="93"/>
    </row>
    <row r="170" spans="1:34">
      <c r="AD170" s="93"/>
      <c r="AE170" s="93"/>
      <c r="AF170" s="93"/>
      <c r="AG170" s="93"/>
      <c r="AH170" s="93"/>
    </row>
    <row r="171" spans="1:34">
      <c r="AD171" s="93"/>
      <c r="AE171" s="93"/>
      <c r="AF171" s="93"/>
      <c r="AG171" s="93"/>
      <c r="AH171" s="93"/>
    </row>
  </sheetData>
  <pageMargins left="0.511811024" right="0.511811024" top="0.78740157499999996" bottom="0.78740157499999996" header="0.31496062000000002" footer="0.31496062000000002"/>
  <pageSetup scale="2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101"/>
  <sheetViews>
    <sheetView showGridLines="0" tabSelected="1" zoomScale="90" zoomScaleNormal="90" workbookViewId="0">
      <pane xSplit="1" ySplit="8" topLeftCell="W9" activePane="bottomRight" state="frozen"/>
      <selection sqref="A1:XFD1048576"/>
      <selection pane="topRight" sqref="A1:XFD1048576"/>
      <selection pane="bottomLeft" sqref="A1:XFD1048576"/>
      <selection pane="bottomRight" activeCell="AL35" sqref="AL35"/>
    </sheetView>
  </sheetViews>
  <sheetFormatPr defaultColWidth="9.140625" defaultRowHeight="15"/>
  <cols>
    <col min="1" max="1" width="48.7109375" style="5" customWidth="1"/>
    <col min="2" max="10" width="10.5703125" style="5" customWidth="1"/>
    <col min="11" max="12" width="10.7109375" style="5" bestFit="1" customWidth="1"/>
    <col min="13" max="13" width="11.140625" style="5" customWidth="1"/>
    <col min="14" max="14" width="10.7109375" style="5" bestFit="1" customWidth="1"/>
    <col min="15" max="15" width="11.140625" style="5" customWidth="1"/>
    <col min="16" max="17" width="10.7109375" style="5" bestFit="1" customWidth="1"/>
    <col min="18" max="19" width="11.140625" style="5" bestFit="1" customWidth="1"/>
    <col min="20" max="20" width="10.7109375" style="5" bestFit="1" customWidth="1"/>
    <col min="21" max="21" width="10.42578125" style="5" customWidth="1"/>
    <col min="22" max="31" width="10.7109375" style="5" bestFit="1" customWidth="1"/>
    <col min="32" max="32" width="14.140625" style="5" bestFit="1" customWidth="1"/>
    <col min="33" max="33" width="10.28515625" style="5" bestFit="1" customWidth="1"/>
    <col min="34" max="35" width="9.140625" style="5"/>
    <col min="36" max="36" width="15" style="5" bestFit="1" customWidth="1"/>
    <col min="37" max="16384" width="9.140625" style="5"/>
  </cols>
  <sheetData>
    <row r="1" spans="1:32"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</row>
    <row r="6" spans="1:32" ht="15" customHeight="1">
      <c r="A6" s="61"/>
      <c r="B6" s="61"/>
      <c r="C6" s="61"/>
      <c r="D6" s="61"/>
      <c r="E6" s="61"/>
      <c r="F6" s="61"/>
      <c r="G6" s="61"/>
      <c r="H6" s="61"/>
      <c r="I6" s="61"/>
      <c r="J6" s="61"/>
    </row>
    <row r="7" spans="1:32">
      <c r="A7" s="151" t="s">
        <v>209</v>
      </c>
      <c r="B7" s="366" t="s">
        <v>393</v>
      </c>
      <c r="C7" s="366" t="s">
        <v>378</v>
      </c>
      <c r="D7" s="366" t="s">
        <v>379</v>
      </c>
      <c r="E7" s="366" t="s">
        <v>380</v>
      </c>
      <c r="F7" s="366" t="s">
        <v>381</v>
      </c>
      <c r="G7" s="366" t="s">
        <v>2</v>
      </c>
      <c r="H7" s="366" t="s">
        <v>3</v>
      </c>
      <c r="I7" s="366" t="s">
        <v>4</v>
      </c>
      <c r="J7" s="366" t="s">
        <v>5</v>
      </c>
      <c r="K7" s="366" t="s">
        <v>6</v>
      </c>
      <c r="L7" s="366" t="s">
        <v>7</v>
      </c>
      <c r="M7" s="366" t="s">
        <v>8</v>
      </c>
      <c r="N7" s="366" t="s">
        <v>9</v>
      </c>
      <c r="O7" s="366" t="s">
        <v>344</v>
      </c>
      <c r="P7" s="366" t="s">
        <v>349</v>
      </c>
      <c r="Q7" s="366" t="s">
        <v>356</v>
      </c>
      <c r="R7" s="366" t="s">
        <v>394</v>
      </c>
      <c r="S7" s="366" t="s">
        <v>397</v>
      </c>
      <c r="T7" s="366" t="s">
        <v>409</v>
      </c>
      <c r="U7" s="366" t="s">
        <v>414</v>
      </c>
      <c r="V7" s="366" t="s">
        <v>420</v>
      </c>
      <c r="W7" s="366" t="s">
        <v>423</v>
      </c>
      <c r="X7" s="366" t="s">
        <v>426</v>
      </c>
      <c r="Y7" s="366" t="s">
        <v>509</v>
      </c>
      <c r="Z7" s="366" t="s">
        <v>625</v>
      </c>
      <c r="AA7" s="366" t="s">
        <v>629</v>
      </c>
      <c r="AB7" s="366" t="s">
        <v>641</v>
      </c>
      <c r="AC7" s="366" t="s">
        <v>702</v>
      </c>
      <c r="AD7" s="366" t="s">
        <v>716</v>
      </c>
      <c r="AE7" s="366" t="s">
        <v>722</v>
      </c>
    </row>
    <row r="8" spans="1:32" ht="15" customHeight="1">
      <c r="A8" s="151" t="s">
        <v>265</v>
      </c>
      <c r="B8" s="364" t="s">
        <v>14</v>
      </c>
      <c r="C8" s="364" t="s">
        <v>11</v>
      </c>
      <c r="D8" s="364" t="s">
        <v>12</v>
      </c>
      <c r="E8" s="364" t="s">
        <v>13</v>
      </c>
      <c r="F8" s="364" t="s">
        <v>14</v>
      </c>
      <c r="G8" s="364" t="s">
        <v>11</v>
      </c>
      <c r="H8" s="364" t="s">
        <v>12</v>
      </c>
      <c r="I8" s="364" t="s">
        <v>13</v>
      </c>
      <c r="J8" s="364" t="s">
        <v>14</v>
      </c>
      <c r="K8" s="364" t="s">
        <v>11</v>
      </c>
      <c r="L8" s="364" t="s">
        <v>12</v>
      </c>
      <c r="M8" s="364" t="s">
        <v>13</v>
      </c>
      <c r="N8" s="364" t="s">
        <v>14</v>
      </c>
      <c r="O8" s="364" t="s">
        <v>11</v>
      </c>
      <c r="P8" s="364" t="s">
        <v>12</v>
      </c>
      <c r="Q8" s="364" t="s">
        <v>13</v>
      </c>
      <c r="R8" s="364" t="s">
        <v>14</v>
      </c>
      <c r="S8" s="364" t="s">
        <v>11</v>
      </c>
      <c r="T8" s="364" t="s">
        <v>12</v>
      </c>
      <c r="U8" s="364" t="s">
        <v>13</v>
      </c>
      <c r="V8" s="364" t="s">
        <v>14</v>
      </c>
      <c r="W8" s="364" t="s">
        <v>11</v>
      </c>
      <c r="X8" s="364" t="s">
        <v>12</v>
      </c>
      <c r="Y8" s="364" t="s">
        <v>13</v>
      </c>
      <c r="Z8" s="364" t="s">
        <v>14</v>
      </c>
      <c r="AA8" s="364" t="s">
        <v>11</v>
      </c>
      <c r="AB8" s="364" t="s">
        <v>12</v>
      </c>
      <c r="AC8" s="364" t="s">
        <v>13</v>
      </c>
      <c r="AD8" s="364" t="s">
        <v>14</v>
      </c>
      <c r="AE8" s="364" t="s">
        <v>11</v>
      </c>
    </row>
    <row r="9" spans="1:32">
      <c r="A9" s="24" t="s">
        <v>266</v>
      </c>
      <c r="B9" s="217">
        <v>1428913</v>
      </c>
      <c r="C9" s="217">
        <v>1367015</v>
      </c>
      <c r="D9" s="217">
        <v>1431346</v>
      </c>
      <c r="E9" s="217">
        <v>1307881</v>
      </c>
      <c r="F9" s="217">
        <v>1350712</v>
      </c>
      <c r="G9" s="217">
        <v>1313066</v>
      </c>
      <c r="H9" s="217">
        <v>1399398</v>
      </c>
      <c r="I9" s="217">
        <v>1369371.1434199999</v>
      </c>
      <c r="J9" s="217">
        <v>1376862.0390299999</v>
      </c>
      <c r="K9" s="63">
        <v>1302389.28856</v>
      </c>
      <c r="L9" s="63">
        <v>1359250.38848</v>
      </c>
      <c r="M9" s="64">
        <v>1307027.0434599998</v>
      </c>
      <c r="N9" s="63">
        <v>1242232.3242299999</v>
      </c>
      <c r="O9" s="63">
        <v>1058654.9416400001</v>
      </c>
      <c r="P9" s="63">
        <v>1050781.6130899999</v>
      </c>
      <c r="Q9" s="64">
        <v>1078090.0837000001</v>
      </c>
      <c r="R9" s="217">
        <v>1135482.7332000001</v>
      </c>
      <c r="S9" s="217">
        <v>1008246.0689699999</v>
      </c>
      <c r="T9" s="217">
        <v>1081313.5264999999</v>
      </c>
      <c r="U9" s="217">
        <v>1114608.11295</v>
      </c>
      <c r="V9" s="217">
        <v>1088705.2223399999</v>
      </c>
      <c r="W9" s="64">
        <v>1071735.76187</v>
      </c>
      <c r="X9" s="217">
        <v>1111012.06923</v>
      </c>
      <c r="Y9" s="217">
        <v>1209139.4987900003</v>
      </c>
      <c r="Z9" s="217">
        <v>1151410.3038599994</v>
      </c>
      <c r="AA9" s="217">
        <v>1107665.68719</v>
      </c>
      <c r="AB9" s="217">
        <v>1143936.33901</v>
      </c>
      <c r="AC9" s="217">
        <v>1147327.8610800002</v>
      </c>
      <c r="AD9" s="217">
        <v>1113441.0552399999</v>
      </c>
      <c r="AE9" s="217">
        <v>1058833.85418</v>
      </c>
      <c r="AF9" s="432"/>
    </row>
    <row r="10" spans="1:32">
      <c r="A10" s="152" t="s">
        <v>679</v>
      </c>
      <c r="B10" s="217">
        <v>1172123</v>
      </c>
      <c r="C10" s="217">
        <v>1138373</v>
      </c>
      <c r="D10" s="217">
        <v>1196404</v>
      </c>
      <c r="E10" s="217">
        <v>1222369</v>
      </c>
      <c r="F10" s="217">
        <v>1146045</v>
      </c>
      <c r="G10" s="217">
        <v>1106133</v>
      </c>
      <c r="H10" s="217">
        <v>1147555</v>
      </c>
      <c r="I10" s="217">
        <v>1150250.6684199998</v>
      </c>
      <c r="J10" s="217">
        <v>1116298.7440299999</v>
      </c>
      <c r="K10" s="63">
        <v>1077069.3285600001</v>
      </c>
      <c r="L10" s="63">
        <v>1103979.1464799999</v>
      </c>
      <c r="M10" s="64">
        <v>1084848.0564599999</v>
      </c>
      <c r="N10" s="63">
        <v>1020758.04823</v>
      </c>
      <c r="O10" s="63">
        <v>974254.56264000002</v>
      </c>
      <c r="P10" s="63">
        <v>1032251.52709</v>
      </c>
      <c r="Q10" s="64">
        <v>1065598.2707</v>
      </c>
      <c r="R10" s="217">
        <v>1046746.8812000001</v>
      </c>
      <c r="S10" s="217">
        <v>1008246.0599699999</v>
      </c>
      <c r="T10" s="217">
        <v>1080011.5425</v>
      </c>
      <c r="U10" s="217">
        <v>1114608.11295</v>
      </c>
      <c r="V10" s="217">
        <v>1088679.8903399999</v>
      </c>
      <c r="W10" s="64">
        <v>1071735.76187</v>
      </c>
      <c r="X10" s="217">
        <v>1111012.06923</v>
      </c>
      <c r="Y10" s="217">
        <v>1209139.4987900003</v>
      </c>
      <c r="Z10" s="217">
        <v>1151410.3038599994</v>
      </c>
      <c r="AA10" s="217">
        <v>1107665.68719</v>
      </c>
      <c r="AB10" s="217">
        <v>1143936.33901</v>
      </c>
      <c r="AC10" s="217">
        <v>1147327.8610800002</v>
      </c>
      <c r="AD10" s="217">
        <v>1113441.0552399999</v>
      </c>
      <c r="AE10" s="217">
        <v>1058833.85418</v>
      </c>
      <c r="AF10" s="432"/>
    </row>
    <row r="11" spans="1:32">
      <c r="A11" s="38" t="s">
        <v>267</v>
      </c>
      <c r="B11" s="223">
        <v>50470</v>
      </c>
      <c r="C11" s="223">
        <v>41815</v>
      </c>
      <c r="D11" s="223">
        <v>58729</v>
      </c>
      <c r="E11" s="223">
        <v>65372</v>
      </c>
      <c r="F11" s="223">
        <v>58810</v>
      </c>
      <c r="G11" s="223">
        <v>37908</v>
      </c>
      <c r="H11" s="223">
        <v>57304</v>
      </c>
      <c r="I11" s="223">
        <v>63902.639920000001</v>
      </c>
      <c r="J11" s="223">
        <v>51551.559079999999</v>
      </c>
      <c r="K11" s="69">
        <v>38307.893700000001</v>
      </c>
      <c r="L11" s="69">
        <v>57306.78757</v>
      </c>
      <c r="M11" s="115">
        <v>61662.529450000002</v>
      </c>
      <c r="N11" s="69">
        <v>52397.27794</v>
      </c>
      <c r="O11" s="69">
        <v>47085.938479999997</v>
      </c>
      <c r="P11" s="69">
        <v>60763.690439999998</v>
      </c>
      <c r="Q11" s="115">
        <v>73246.896430000008</v>
      </c>
      <c r="R11" s="223">
        <v>64087.280979999996</v>
      </c>
      <c r="S11" s="223">
        <v>47439.766020000003</v>
      </c>
      <c r="T11" s="223">
        <v>70912.778510000004</v>
      </c>
      <c r="U11" s="223">
        <v>76568.76926999999</v>
      </c>
      <c r="V11" s="223">
        <v>63682.684860000001</v>
      </c>
      <c r="W11" s="115">
        <v>56117.240619999997</v>
      </c>
      <c r="X11" s="223">
        <v>69338.721810000003</v>
      </c>
      <c r="Y11" s="223">
        <v>81672.305359999984</v>
      </c>
      <c r="Z11" s="223">
        <v>69024.971010000023</v>
      </c>
      <c r="AA11" s="223">
        <v>53749.951789999999</v>
      </c>
      <c r="AB11" s="223">
        <v>70881.751520000005</v>
      </c>
      <c r="AC11" s="223">
        <v>86081.486240000013</v>
      </c>
      <c r="AD11" s="223">
        <v>68736.417050000018</v>
      </c>
      <c r="AE11" s="223">
        <v>62603.313149999994</v>
      </c>
      <c r="AF11" s="432"/>
    </row>
    <row r="12" spans="1:32">
      <c r="A12" s="38" t="s">
        <v>741</v>
      </c>
      <c r="B12" s="223">
        <v>28275</v>
      </c>
      <c r="C12" s="223">
        <v>25793</v>
      </c>
      <c r="D12" s="223">
        <v>30142</v>
      </c>
      <c r="E12" s="223">
        <v>31503</v>
      </c>
      <c r="F12" s="223">
        <v>31755</v>
      </c>
      <c r="G12" s="223">
        <v>27322</v>
      </c>
      <c r="H12" s="223">
        <v>30487</v>
      </c>
      <c r="I12" s="223">
        <v>32191.914120000001</v>
      </c>
      <c r="J12" s="223">
        <v>31663.563679999999</v>
      </c>
      <c r="K12" s="69">
        <v>28673.496950000001</v>
      </c>
      <c r="L12" s="69">
        <v>32535.53268</v>
      </c>
      <c r="M12" s="115">
        <v>33685.996679999997</v>
      </c>
      <c r="N12" s="69">
        <v>32621.57113</v>
      </c>
      <c r="O12" s="69">
        <v>30881.606179999999</v>
      </c>
      <c r="P12" s="69">
        <v>33366.399340000004</v>
      </c>
      <c r="Q12" s="115">
        <v>35729.352050000001</v>
      </c>
      <c r="R12" s="223">
        <v>35529.136360000004</v>
      </c>
      <c r="S12" s="223">
        <v>32530.212209999998</v>
      </c>
      <c r="T12" s="223">
        <v>36369.007610000001</v>
      </c>
      <c r="U12" s="223">
        <v>37396.668660000003</v>
      </c>
      <c r="V12" s="223">
        <v>37710.633600000001</v>
      </c>
      <c r="W12" s="115">
        <v>35876.102190000005</v>
      </c>
      <c r="X12" s="223">
        <v>38058.305990000001</v>
      </c>
      <c r="Y12" s="223">
        <v>42306.322800000002</v>
      </c>
      <c r="Z12" s="223">
        <v>40223.258930000004</v>
      </c>
      <c r="AA12" s="223">
        <v>38569.258369999996</v>
      </c>
      <c r="AB12" s="223">
        <v>39334.21761</v>
      </c>
      <c r="AC12" s="223">
        <v>41515.375090000009</v>
      </c>
      <c r="AD12" s="223">
        <v>41154.458469999983</v>
      </c>
      <c r="AE12" s="223">
        <v>37655.930620000006</v>
      </c>
      <c r="AF12" s="432"/>
    </row>
    <row r="13" spans="1:32">
      <c r="A13" s="38" t="s">
        <v>261</v>
      </c>
      <c r="B13" s="223">
        <v>937275</v>
      </c>
      <c r="C13" s="223">
        <v>928145</v>
      </c>
      <c r="D13" s="223">
        <v>958996</v>
      </c>
      <c r="E13" s="223">
        <v>984268</v>
      </c>
      <c r="F13" s="223">
        <v>916867</v>
      </c>
      <c r="G13" s="223">
        <v>912916</v>
      </c>
      <c r="H13" s="223">
        <v>925819</v>
      </c>
      <c r="I13" s="223">
        <v>923452.97412999999</v>
      </c>
      <c r="J13" s="223">
        <v>905466.10855</v>
      </c>
      <c r="K13" s="69">
        <v>892333.44696000009</v>
      </c>
      <c r="L13" s="69">
        <v>886374.20491999993</v>
      </c>
      <c r="M13" s="115">
        <v>870439.53505999991</v>
      </c>
      <c r="N13" s="69">
        <v>811864.45612999995</v>
      </c>
      <c r="O13" s="69">
        <v>789674.41120000009</v>
      </c>
      <c r="P13" s="69">
        <v>820173.88522000005</v>
      </c>
      <c r="Q13" s="115">
        <v>838427.75876</v>
      </c>
      <c r="R13" s="223">
        <v>821627.44284000003</v>
      </c>
      <c r="S13" s="223">
        <v>812254.22858</v>
      </c>
      <c r="T13" s="223">
        <v>854275.88105999993</v>
      </c>
      <c r="U13" s="223">
        <v>876507.84405999992</v>
      </c>
      <c r="V13" s="223">
        <v>848268.95863999997</v>
      </c>
      <c r="W13" s="115">
        <v>860792.27526000002</v>
      </c>
      <c r="X13" s="223">
        <v>869878.99333000008</v>
      </c>
      <c r="Y13" s="223">
        <v>939660.41469000024</v>
      </c>
      <c r="Z13" s="223">
        <v>887017.47393999959</v>
      </c>
      <c r="AA13" s="223">
        <v>874100.67524000001</v>
      </c>
      <c r="AB13" s="223">
        <v>891585.99147999997</v>
      </c>
      <c r="AC13" s="223">
        <v>885333.62893000012</v>
      </c>
      <c r="AD13" s="223">
        <v>865448.71223999979</v>
      </c>
      <c r="AE13" s="223">
        <v>842671.85524000006</v>
      </c>
      <c r="AF13" s="432"/>
    </row>
    <row r="14" spans="1:32">
      <c r="A14" s="38" t="s">
        <v>268</v>
      </c>
      <c r="B14" s="223">
        <v>89344</v>
      </c>
      <c r="C14" s="223">
        <v>82659</v>
      </c>
      <c r="D14" s="223">
        <v>85401</v>
      </c>
      <c r="E14" s="223">
        <v>79450</v>
      </c>
      <c r="F14" s="223">
        <v>75547</v>
      </c>
      <c r="G14" s="223">
        <v>74891</v>
      </c>
      <c r="H14" s="223">
        <v>78086</v>
      </c>
      <c r="I14" s="223">
        <v>74910.403780000008</v>
      </c>
      <c r="J14" s="223">
        <v>71762.344639999996</v>
      </c>
      <c r="K14" s="69">
        <v>70590.882370000007</v>
      </c>
      <c r="L14" s="69">
        <v>76947.294340000008</v>
      </c>
      <c r="M14" s="115">
        <v>70834.219219999999</v>
      </c>
      <c r="N14" s="69">
        <v>74034.266680000001</v>
      </c>
      <c r="O14" s="69">
        <v>61372.741710000002</v>
      </c>
      <c r="P14" s="69">
        <v>69543.459109999996</v>
      </c>
      <c r="Q14" s="115">
        <v>68335.708989999999</v>
      </c>
      <c r="R14" s="223">
        <v>73967.357250000001</v>
      </c>
      <c r="S14" s="223">
        <v>67886.098959999988</v>
      </c>
      <c r="T14" s="223">
        <v>68435.413379999998</v>
      </c>
      <c r="U14" s="223">
        <v>73910.37758</v>
      </c>
      <c r="V14" s="223">
        <v>86391.150239999988</v>
      </c>
      <c r="W14" s="115">
        <v>70990.616840000002</v>
      </c>
      <c r="X14" s="223">
        <v>78826.205790000007</v>
      </c>
      <c r="Y14" s="223">
        <v>86245.683659999995</v>
      </c>
      <c r="Z14" s="223">
        <v>91336.213279999996</v>
      </c>
      <c r="AA14" s="223">
        <v>85015.68449</v>
      </c>
      <c r="AB14" s="223">
        <v>85318.711609999998</v>
      </c>
      <c r="AC14" s="223">
        <v>80374.463330000013</v>
      </c>
      <c r="AD14" s="223">
        <v>83091.17306999999</v>
      </c>
      <c r="AE14" s="223">
        <v>69899.355089999997</v>
      </c>
    </row>
    <row r="15" spans="1:32">
      <c r="A15" s="38" t="s">
        <v>269</v>
      </c>
      <c r="B15" s="223">
        <v>66759</v>
      </c>
      <c r="C15" s="223">
        <v>59961</v>
      </c>
      <c r="D15" s="223">
        <v>63135</v>
      </c>
      <c r="E15" s="223">
        <v>61776</v>
      </c>
      <c r="F15" s="223">
        <v>63065</v>
      </c>
      <c r="G15" s="223">
        <v>53095</v>
      </c>
      <c r="H15" s="223">
        <v>55860</v>
      </c>
      <c r="I15" s="223">
        <v>55792.736469999996</v>
      </c>
      <c r="J15" s="223">
        <v>55855.168079999996</v>
      </c>
      <c r="K15" s="69">
        <v>47163.60858</v>
      </c>
      <c r="L15" s="69">
        <v>50815.326970000002</v>
      </c>
      <c r="M15" s="115">
        <v>48225.77605</v>
      </c>
      <c r="N15" s="69">
        <v>49840.476350000004</v>
      </c>
      <c r="O15" s="69">
        <v>45239.86507</v>
      </c>
      <c r="P15" s="69">
        <v>48404.092979999994</v>
      </c>
      <c r="Q15" s="115">
        <v>49858.554469999995</v>
      </c>
      <c r="R15" s="223">
        <v>51535.663770000006</v>
      </c>
      <c r="S15" s="223">
        <v>48135.754200000003</v>
      </c>
      <c r="T15" s="223">
        <v>50018.461940000001</v>
      </c>
      <c r="U15" s="223">
        <v>50019.45738</v>
      </c>
      <c r="V15" s="223">
        <v>52626.463000000003</v>
      </c>
      <c r="W15" s="115">
        <v>47959.526960000003</v>
      </c>
      <c r="X15" s="223">
        <v>54909.84231</v>
      </c>
      <c r="Y15" s="223">
        <v>59254.772280000019</v>
      </c>
      <c r="Z15" s="223">
        <v>63808.386699999988</v>
      </c>
      <c r="AA15" s="223">
        <v>56230.117299999998</v>
      </c>
      <c r="AB15" s="223">
        <v>56815.666790000003</v>
      </c>
      <c r="AC15" s="223">
        <v>54022.907490000012</v>
      </c>
      <c r="AD15" s="223">
        <v>55010.294409999995</v>
      </c>
      <c r="AE15" s="223">
        <v>46003.400079999999</v>
      </c>
    </row>
    <row r="16" spans="1:32">
      <c r="A16" s="38" t="s">
        <v>251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115"/>
      <c r="L16" s="115"/>
      <c r="M16" s="115"/>
      <c r="N16" s="115"/>
      <c r="O16" s="115"/>
      <c r="P16" s="115"/>
      <c r="Q16" s="115"/>
      <c r="R16" s="223"/>
      <c r="S16" s="223"/>
      <c r="T16" s="223"/>
      <c r="U16" s="223">
        <v>204.99600000000001</v>
      </c>
      <c r="V16" s="223">
        <v>25.332000000000001</v>
      </c>
      <c r="W16" s="115"/>
      <c r="X16" s="223"/>
      <c r="Y16" s="223"/>
      <c r="Z16" s="223"/>
      <c r="AA16" s="223"/>
      <c r="AB16" s="223"/>
      <c r="AC16" s="223"/>
      <c r="AD16" s="223"/>
      <c r="AE16" s="223"/>
    </row>
    <row r="17" spans="1:33">
      <c r="A17" s="152" t="s">
        <v>270</v>
      </c>
      <c r="B17" s="217">
        <v>256790</v>
      </c>
      <c r="C17" s="217">
        <v>228642</v>
      </c>
      <c r="D17" s="217">
        <v>234943</v>
      </c>
      <c r="E17" s="217">
        <v>85511</v>
      </c>
      <c r="F17" s="217">
        <v>204667</v>
      </c>
      <c r="G17" s="217">
        <v>206933</v>
      </c>
      <c r="H17" s="217">
        <v>251843</v>
      </c>
      <c r="I17" s="217">
        <v>219120.47500000001</v>
      </c>
      <c r="J17" s="217">
        <v>260563.29500000001</v>
      </c>
      <c r="K17" s="63">
        <v>225319.96</v>
      </c>
      <c r="L17" s="63">
        <v>255271.242</v>
      </c>
      <c r="M17" s="64">
        <v>222178.98699999999</v>
      </c>
      <c r="N17" s="63">
        <v>221474.27600000001</v>
      </c>
      <c r="O17" s="63">
        <v>84400.379000000001</v>
      </c>
      <c r="P17" s="63">
        <v>18530.085999999999</v>
      </c>
      <c r="Q17" s="64">
        <v>12491.813</v>
      </c>
      <c r="R17" s="217">
        <v>88735.851999999999</v>
      </c>
      <c r="S17" s="217">
        <v>0</v>
      </c>
      <c r="T17" s="217">
        <v>1301.9839999999999</v>
      </c>
      <c r="U17" s="217">
        <v>0</v>
      </c>
      <c r="V17" s="217">
        <v>0</v>
      </c>
      <c r="W17" s="64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</row>
    <row r="18" spans="1:33">
      <c r="A18" s="151" t="s">
        <v>120</v>
      </c>
      <c r="B18" s="366" t="s">
        <v>393</v>
      </c>
      <c r="C18" s="366" t="s">
        <v>378</v>
      </c>
      <c r="D18" s="366" t="s">
        <v>379</v>
      </c>
      <c r="E18" s="366" t="s">
        <v>380</v>
      </c>
      <c r="F18" s="366" t="s">
        <v>381</v>
      </c>
      <c r="G18" s="366" t="s">
        <v>2</v>
      </c>
      <c r="H18" s="366" t="s">
        <v>3</v>
      </c>
      <c r="I18" s="366" t="s">
        <v>4</v>
      </c>
      <c r="J18" s="366" t="s">
        <v>5</v>
      </c>
      <c r="K18" s="366" t="s">
        <v>6</v>
      </c>
      <c r="L18" s="366" t="s">
        <v>7</v>
      </c>
      <c r="M18" s="366" t="s">
        <v>8</v>
      </c>
      <c r="N18" s="366" t="s">
        <v>9</v>
      </c>
      <c r="O18" s="366" t="s">
        <v>344</v>
      </c>
      <c r="P18" s="366" t="s">
        <v>349</v>
      </c>
      <c r="Q18" s="366" t="s">
        <v>356</v>
      </c>
      <c r="R18" s="366" t="s">
        <v>394</v>
      </c>
      <c r="S18" s="366" t="s">
        <v>397</v>
      </c>
      <c r="T18" s="366" t="s">
        <v>409</v>
      </c>
      <c r="U18" s="366" t="s">
        <v>414</v>
      </c>
      <c r="V18" s="366" t="s">
        <v>420</v>
      </c>
      <c r="W18" s="366" t="s">
        <v>423</v>
      </c>
      <c r="X18" s="366" t="s">
        <v>426</v>
      </c>
      <c r="Y18" s="366" t="s">
        <v>509</v>
      </c>
      <c r="Z18" s="366" t="s">
        <v>625</v>
      </c>
      <c r="AA18" s="366" t="s">
        <v>629</v>
      </c>
      <c r="AB18" s="366" t="s">
        <v>641</v>
      </c>
      <c r="AC18" s="366" t="s">
        <v>702</v>
      </c>
      <c r="AD18" s="366" t="s">
        <v>716</v>
      </c>
      <c r="AE18" s="366" t="s">
        <v>722</v>
      </c>
    </row>
    <row r="19" spans="1:33" ht="15" customHeight="1">
      <c r="A19" s="62" t="s">
        <v>10</v>
      </c>
      <c r="B19" s="364" t="s">
        <v>14</v>
      </c>
      <c r="C19" s="364" t="s">
        <v>11</v>
      </c>
      <c r="D19" s="364" t="s">
        <v>12</v>
      </c>
      <c r="E19" s="364" t="s">
        <v>13</v>
      </c>
      <c r="F19" s="364" t="s">
        <v>14</v>
      </c>
      <c r="G19" s="364" t="s">
        <v>11</v>
      </c>
      <c r="H19" s="364" t="s">
        <v>12</v>
      </c>
      <c r="I19" s="364" t="s">
        <v>13</v>
      </c>
      <c r="J19" s="364" t="s">
        <v>14</v>
      </c>
      <c r="K19" s="364" t="s">
        <v>11</v>
      </c>
      <c r="L19" s="364" t="s">
        <v>12</v>
      </c>
      <c r="M19" s="364" t="s">
        <v>13</v>
      </c>
      <c r="N19" s="364" t="s">
        <v>14</v>
      </c>
      <c r="O19" s="364" t="s">
        <v>11</v>
      </c>
      <c r="P19" s="364" t="s">
        <v>12</v>
      </c>
      <c r="Q19" s="364" t="s">
        <v>13</v>
      </c>
      <c r="R19" s="364" t="s">
        <v>14</v>
      </c>
      <c r="S19" s="364" t="s">
        <v>11</v>
      </c>
      <c r="T19" s="364" t="s">
        <v>12</v>
      </c>
      <c r="U19" s="364" t="s">
        <v>13</v>
      </c>
      <c r="V19" s="364" t="s">
        <v>14</v>
      </c>
      <c r="W19" s="364" t="s">
        <v>11</v>
      </c>
      <c r="X19" s="364" t="s">
        <v>12</v>
      </c>
      <c r="Y19" s="364" t="s">
        <v>13</v>
      </c>
      <c r="Z19" s="364" t="s">
        <v>14</v>
      </c>
      <c r="AA19" s="364" t="s">
        <v>11</v>
      </c>
      <c r="AB19" s="364" t="s">
        <v>12</v>
      </c>
      <c r="AC19" s="364" t="s">
        <v>13</v>
      </c>
      <c r="AD19" s="364" t="s">
        <v>14</v>
      </c>
      <c r="AE19" s="364" t="s">
        <v>11</v>
      </c>
    </row>
    <row r="20" spans="1:33">
      <c r="A20" s="24" t="s">
        <v>271</v>
      </c>
      <c r="B20" s="226">
        <v>1792</v>
      </c>
      <c r="C20" s="226">
        <v>1771.5</v>
      </c>
      <c r="D20" s="226">
        <v>1960.3</v>
      </c>
      <c r="E20" s="226">
        <v>2065.1</v>
      </c>
      <c r="F20" s="226">
        <v>1960.4</v>
      </c>
      <c r="G20" s="226">
        <v>1864.6</v>
      </c>
      <c r="H20" s="226">
        <v>1984.2</v>
      </c>
      <c r="I20" s="226">
        <v>2019.82769252</v>
      </c>
      <c r="J20" s="226">
        <v>1971.8553195100001</v>
      </c>
      <c r="K20" s="66">
        <v>1883.35617282</v>
      </c>
      <c r="L20" s="66">
        <v>2047.758</v>
      </c>
      <c r="M20" s="66">
        <v>2139.1822887600001</v>
      </c>
      <c r="N20" s="66">
        <v>2018.7616610699999</v>
      </c>
      <c r="O20" s="66">
        <v>1812.7339999999999</v>
      </c>
      <c r="P20" s="66">
        <v>1857.5993583700001</v>
      </c>
      <c r="Q20" s="122">
        <v>1719.9899254500001</v>
      </c>
      <c r="R20" s="217">
        <v>1632.1242018399989</v>
      </c>
      <c r="S20" s="217">
        <v>1432.57935045</v>
      </c>
      <c r="T20" s="217">
        <v>1753.24606804</v>
      </c>
      <c r="U20" s="217">
        <v>1983.141784780001</v>
      </c>
      <c r="V20" s="217">
        <v>1928.1891969299991</v>
      </c>
      <c r="W20" s="64">
        <v>1850.3366152599999</v>
      </c>
      <c r="X20" s="217">
        <v>2059.8723903300001</v>
      </c>
      <c r="Y20" s="217">
        <v>2460.1876506800004</v>
      </c>
      <c r="Z20" s="217">
        <v>2324.8113393900003</v>
      </c>
      <c r="AA20" s="217">
        <v>2607.4330085000001</v>
      </c>
      <c r="AB20" s="217">
        <v>2956.1669047800006</v>
      </c>
      <c r="AC20" s="217">
        <v>3271.2861710000002</v>
      </c>
      <c r="AD20" s="217">
        <v>3172.7476526400014</v>
      </c>
      <c r="AE20" s="217">
        <v>2912.6808446499999</v>
      </c>
      <c r="AF20" s="432"/>
    </row>
    <row r="21" spans="1:33">
      <c r="A21" s="152" t="s">
        <v>272</v>
      </c>
      <c r="B21" s="226">
        <v>1631.3</v>
      </c>
      <c r="C21" s="226">
        <v>1629.5</v>
      </c>
      <c r="D21" s="226">
        <v>1775.5</v>
      </c>
      <c r="E21" s="226">
        <v>1851.5</v>
      </c>
      <c r="F21" s="226">
        <v>1794</v>
      </c>
      <c r="G21" s="226">
        <v>1737.3</v>
      </c>
      <c r="H21" s="226">
        <v>1855.5</v>
      </c>
      <c r="I21" s="226">
        <v>1881.5621089600002</v>
      </c>
      <c r="J21" s="226">
        <v>1839.0251870600002</v>
      </c>
      <c r="K21" s="66">
        <v>1784.6769814400002</v>
      </c>
      <c r="L21" s="66">
        <v>1934.721</v>
      </c>
      <c r="M21" s="66">
        <v>2017.2680814599998</v>
      </c>
      <c r="N21" s="66">
        <v>1901.5021119999997</v>
      </c>
      <c r="O21" s="66">
        <v>1732.2559999999999</v>
      </c>
      <c r="P21" s="122">
        <v>1747.4639204499999</v>
      </c>
      <c r="Q21" s="122">
        <v>1632.4191987499999</v>
      </c>
      <c r="R21" s="217">
        <v>1511.2910560699997</v>
      </c>
      <c r="S21" s="217">
        <v>1362.7198334</v>
      </c>
      <c r="T21" s="217">
        <v>1646.0089745699997</v>
      </c>
      <c r="U21" s="217">
        <v>1866.0448485499999</v>
      </c>
      <c r="V21" s="217">
        <v>1793.8375462299996</v>
      </c>
      <c r="W21" s="64">
        <v>1744.8433923199998</v>
      </c>
      <c r="X21" s="217">
        <v>1946.8665379600002</v>
      </c>
      <c r="Y21" s="217">
        <v>2329.6406037099996</v>
      </c>
      <c r="Z21" s="217">
        <v>2188.3159494100005</v>
      </c>
      <c r="AA21" s="217">
        <v>2432.0499077399995</v>
      </c>
      <c r="AB21" s="217">
        <v>2759.9357068699996</v>
      </c>
      <c r="AC21" s="217">
        <v>3050.4351038699997</v>
      </c>
      <c r="AD21" s="217">
        <v>2878.5296833899997</v>
      </c>
      <c r="AE21" s="217">
        <v>2700.1662868799999</v>
      </c>
    </row>
    <row r="22" spans="1:33">
      <c r="A22" s="153" t="s">
        <v>267</v>
      </c>
      <c r="B22" s="225">
        <v>171.6</v>
      </c>
      <c r="C22" s="225">
        <v>144.69999999999999</v>
      </c>
      <c r="D22" s="225">
        <v>207.2</v>
      </c>
      <c r="E22" s="225">
        <v>239.8</v>
      </c>
      <c r="F22" s="225">
        <v>216.8</v>
      </c>
      <c r="G22" s="225">
        <v>142.4</v>
      </c>
      <c r="H22" s="225">
        <v>216.2</v>
      </c>
      <c r="I22" s="225">
        <v>245.81307146</v>
      </c>
      <c r="J22" s="225">
        <v>199.56468167</v>
      </c>
      <c r="K22" s="93">
        <v>153.47704779</v>
      </c>
      <c r="L22" s="93">
        <v>230.27199999999999</v>
      </c>
      <c r="M22" s="93">
        <v>256.98226471999999</v>
      </c>
      <c r="N22" s="93">
        <v>219.79116302999998</v>
      </c>
      <c r="O22" s="93">
        <v>197.34299999999999</v>
      </c>
      <c r="P22" s="93">
        <v>251.23624591999999</v>
      </c>
      <c r="Q22" s="93">
        <v>301.49729504000004</v>
      </c>
      <c r="R22" s="223">
        <v>257.23471365</v>
      </c>
      <c r="S22" s="223">
        <v>192.32812455000001</v>
      </c>
      <c r="T22" s="223">
        <v>301.24310048000001</v>
      </c>
      <c r="U22" s="223">
        <v>337.73727393000001</v>
      </c>
      <c r="V22" s="223">
        <v>282.45507950000001</v>
      </c>
      <c r="W22" s="115">
        <v>250.73940996000002</v>
      </c>
      <c r="X22" s="223">
        <v>315.28750761000003</v>
      </c>
      <c r="Y22" s="223">
        <v>385.13870973999991</v>
      </c>
      <c r="Z22" s="223">
        <v>327.31115436000016</v>
      </c>
      <c r="AA22" s="223">
        <v>273.96426402999998</v>
      </c>
      <c r="AB22" s="223">
        <v>399.74999392000007</v>
      </c>
      <c r="AC22" s="223">
        <v>561.18944180999995</v>
      </c>
      <c r="AD22" s="223">
        <v>445.66539147000003</v>
      </c>
      <c r="AE22" s="223">
        <v>403.55870204000001</v>
      </c>
    </row>
    <row r="23" spans="1:33">
      <c r="A23" s="153" t="s">
        <v>741</v>
      </c>
      <c r="B23" s="225">
        <v>67.2</v>
      </c>
      <c r="C23" s="225">
        <v>61.8</v>
      </c>
      <c r="D23" s="225">
        <v>74.099999999999994</v>
      </c>
      <c r="E23" s="225">
        <v>80.7</v>
      </c>
      <c r="F23" s="225">
        <v>81.8</v>
      </c>
      <c r="G23" s="225">
        <v>70.2</v>
      </c>
      <c r="H23" s="225">
        <v>81.099999999999994</v>
      </c>
      <c r="I23" s="225">
        <v>86.429052280000008</v>
      </c>
      <c r="J23" s="225">
        <v>85.240815930000011</v>
      </c>
      <c r="K23" s="93">
        <v>78.00661298</v>
      </c>
      <c r="L23" s="93">
        <v>90.914000000000001</v>
      </c>
      <c r="M23" s="93">
        <v>98.385001790000004</v>
      </c>
      <c r="N23" s="93">
        <v>95.46775744</v>
      </c>
      <c r="O23" s="93">
        <v>84.932000000000002</v>
      </c>
      <c r="P23" s="93">
        <v>92.675995720000003</v>
      </c>
      <c r="Q23" s="93">
        <v>99.200953520000013</v>
      </c>
      <c r="R23" s="223">
        <v>94.943993750000004</v>
      </c>
      <c r="S23" s="223">
        <v>85.754472710000002</v>
      </c>
      <c r="T23" s="223">
        <v>104.43947796</v>
      </c>
      <c r="U23" s="223">
        <v>113.74249367</v>
      </c>
      <c r="V23" s="223">
        <v>114.41947436000001</v>
      </c>
      <c r="W23" s="115">
        <v>107.55331417000001</v>
      </c>
      <c r="X23" s="223">
        <v>119.67140046</v>
      </c>
      <c r="Y23" s="223">
        <v>140.23705077000002</v>
      </c>
      <c r="Z23" s="223">
        <v>134.09134677</v>
      </c>
      <c r="AA23" s="223">
        <v>135.27684919000001</v>
      </c>
      <c r="AB23" s="223">
        <v>162.32252350000002</v>
      </c>
      <c r="AC23" s="223">
        <v>181.91578629999995</v>
      </c>
      <c r="AD23" s="223">
        <v>178.88533081999998</v>
      </c>
      <c r="AE23" s="223">
        <v>163.65841426999998</v>
      </c>
    </row>
    <row r="24" spans="1:33">
      <c r="A24" s="153" t="s">
        <v>261</v>
      </c>
      <c r="B24" s="225">
        <v>1148.7</v>
      </c>
      <c r="C24" s="225">
        <v>1200.9000000000001</v>
      </c>
      <c r="D24" s="225">
        <v>1268.9000000000001</v>
      </c>
      <c r="E24" s="225">
        <v>1357.2</v>
      </c>
      <c r="F24" s="225">
        <v>1268.8</v>
      </c>
      <c r="G24" s="225">
        <v>1302.2</v>
      </c>
      <c r="H24" s="225">
        <v>1316.3</v>
      </c>
      <c r="I24" s="225">
        <v>1319.49507621</v>
      </c>
      <c r="J24" s="225">
        <v>1296.7611967400001</v>
      </c>
      <c r="K24" s="93">
        <v>1303.4730887000001</v>
      </c>
      <c r="L24" s="93">
        <v>1330.4559999999999</v>
      </c>
      <c r="M24" s="93">
        <v>1392.68911789</v>
      </c>
      <c r="N24" s="93">
        <v>1307.2631562899999</v>
      </c>
      <c r="O24" s="93">
        <v>1275.077</v>
      </c>
      <c r="P24" s="93">
        <v>1263.2102808899999</v>
      </c>
      <c r="Q24" s="93">
        <v>1097.5486870100001</v>
      </c>
      <c r="R24" s="223">
        <v>978.81958832999999</v>
      </c>
      <c r="S24" s="223">
        <v>963.72661565999999</v>
      </c>
      <c r="T24" s="223">
        <v>1105.8037345999999</v>
      </c>
      <c r="U24" s="223">
        <v>1265.8020798499999</v>
      </c>
      <c r="V24" s="223">
        <v>1227.9435922499999</v>
      </c>
      <c r="W24" s="223">
        <v>1240.65331449</v>
      </c>
      <c r="X24" s="223">
        <v>1341.0297394700001</v>
      </c>
      <c r="Y24" s="223">
        <v>1606.4881358299999</v>
      </c>
      <c r="Z24" s="223">
        <v>1520.7803505100003</v>
      </c>
      <c r="AA24" s="223">
        <v>1796.2558910499999</v>
      </c>
      <c r="AB24" s="223">
        <v>1954.62339099</v>
      </c>
      <c r="AC24" s="223">
        <v>2059.9583143300001</v>
      </c>
      <c r="AD24" s="223">
        <v>1998.4740931199999</v>
      </c>
      <c r="AE24" s="223">
        <v>1918.7397876</v>
      </c>
    </row>
    <row r="25" spans="1:33">
      <c r="A25" s="153" t="s">
        <v>268</v>
      </c>
      <c r="B25" s="225">
        <v>86</v>
      </c>
      <c r="C25" s="225">
        <v>80.3</v>
      </c>
      <c r="D25" s="225">
        <v>73.900000000000006</v>
      </c>
      <c r="E25" s="225">
        <v>74</v>
      </c>
      <c r="F25" s="225">
        <v>74.5</v>
      </c>
      <c r="G25" s="225">
        <v>75.5</v>
      </c>
      <c r="H25" s="225">
        <v>74.5</v>
      </c>
      <c r="I25" s="225">
        <v>69.258679170000008</v>
      </c>
      <c r="J25" s="225">
        <v>70.841704159999992</v>
      </c>
      <c r="K25" s="93">
        <v>77.420690739999998</v>
      </c>
      <c r="L25" s="93">
        <v>84.534000000000006</v>
      </c>
      <c r="M25" s="93">
        <v>76.344522720000001</v>
      </c>
      <c r="N25" s="93">
        <v>80.262250059999985</v>
      </c>
      <c r="O25" s="93">
        <v>63.311</v>
      </c>
      <c r="P25" s="93">
        <v>65.925404939999993</v>
      </c>
      <c r="Q25" s="93">
        <v>59.993491520000006</v>
      </c>
      <c r="R25" s="223">
        <v>62.493579619999998</v>
      </c>
      <c r="S25" s="223">
        <v>55.820997049999995</v>
      </c>
      <c r="T25" s="223">
        <v>61.450348229999996</v>
      </c>
      <c r="U25" s="223">
        <v>72.545344790000001</v>
      </c>
      <c r="V25" s="223">
        <v>89.045189260000001</v>
      </c>
      <c r="W25" s="115">
        <v>73.033697769999989</v>
      </c>
      <c r="X25" s="223">
        <v>87.766350979999999</v>
      </c>
      <c r="Y25" s="223">
        <v>108.70285251999998</v>
      </c>
      <c r="Z25" s="223">
        <v>110.21473886000001</v>
      </c>
      <c r="AA25" s="223">
        <v>122.77345876000001</v>
      </c>
      <c r="AB25" s="223">
        <v>129.07642799999999</v>
      </c>
      <c r="AC25" s="223">
        <v>129.98219642000001</v>
      </c>
      <c r="AD25" s="223">
        <v>135.97337661</v>
      </c>
      <c r="AE25" s="223">
        <v>115.26844969</v>
      </c>
    </row>
    <row r="26" spans="1:33">
      <c r="A26" s="153" t="s">
        <v>269</v>
      </c>
      <c r="B26" s="225">
        <v>97</v>
      </c>
      <c r="C26" s="225">
        <v>57.1</v>
      </c>
      <c r="D26" s="225">
        <v>61.9</v>
      </c>
      <c r="E26" s="225">
        <v>64</v>
      </c>
      <c r="F26" s="225">
        <v>66.2</v>
      </c>
      <c r="G26" s="225">
        <v>59.4</v>
      </c>
      <c r="H26" s="225">
        <v>63.4</v>
      </c>
      <c r="I26" s="225">
        <v>65.128842659999989</v>
      </c>
      <c r="J26" s="225">
        <v>65.747207119999999</v>
      </c>
      <c r="K26" s="93">
        <v>57.190574700000006</v>
      </c>
      <c r="L26" s="93">
        <v>63.509</v>
      </c>
      <c r="M26" s="93">
        <v>63.82416946</v>
      </c>
      <c r="N26" s="93">
        <v>65.964137140000005</v>
      </c>
      <c r="O26" s="93">
        <v>59.872</v>
      </c>
      <c r="P26" s="93">
        <v>64.543286659999993</v>
      </c>
      <c r="Q26" s="93">
        <v>67.4662632</v>
      </c>
      <c r="R26" s="223">
        <v>69.687509769999991</v>
      </c>
      <c r="S26" s="223">
        <v>65.088414709999995</v>
      </c>
      <c r="T26" s="223">
        <v>72.208049810000006</v>
      </c>
      <c r="U26" s="223">
        <v>75.991278129999998</v>
      </c>
      <c r="V26" s="223">
        <v>79.952359099999995</v>
      </c>
      <c r="W26" s="115">
        <v>72.863655930000007</v>
      </c>
      <c r="X26" s="223">
        <v>83.111539440000001</v>
      </c>
      <c r="Y26" s="223">
        <v>89.073854849999989</v>
      </c>
      <c r="Z26" s="223">
        <v>95.918358909999995</v>
      </c>
      <c r="AA26" s="223">
        <v>103.77944470999998</v>
      </c>
      <c r="AB26" s="223">
        <v>114.16337046</v>
      </c>
      <c r="AC26" s="223">
        <v>117.38936501000002</v>
      </c>
      <c r="AD26" s="223">
        <v>119.53149137</v>
      </c>
      <c r="AE26" s="223">
        <v>98.940933279999996</v>
      </c>
    </row>
    <row r="27" spans="1:33">
      <c r="A27" s="153" t="s">
        <v>270</v>
      </c>
      <c r="B27" s="225">
        <v>60.8</v>
      </c>
      <c r="C27" s="225">
        <v>84.7</v>
      </c>
      <c r="D27" s="225">
        <v>90.5</v>
      </c>
      <c r="E27" s="225">
        <v>35.700000000000003</v>
      </c>
      <c r="F27" s="225">
        <v>85.8</v>
      </c>
      <c r="G27" s="225">
        <v>87.6</v>
      </c>
      <c r="H27" s="225">
        <v>103.8</v>
      </c>
      <c r="I27" s="225">
        <v>95.437387180000002</v>
      </c>
      <c r="J27" s="225">
        <v>120.86958144</v>
      </c>
      <c r="K27" s="93">
        <v>115.10896653</v>
      </c>
      <c r="L27" s="93">
        <v>135.036</v>
      </c>
      <c r="M27" s="93">
        <v>129.04300487999998</v>
      </c>
      <c r="N27" s="93">
        <v>132.75364804</v>
      </c>
      <c r="O27" s="93">
        <v>51.720999999999997</v>
      </c>
      <c r="P27" s="93">
        <v>9.8727063200000007</v>
      </c>
      <c r="Q27" s="93">
        <v>6.7125084599999996</v>
      </c>
      <c r="R27" s="223">
        <v>48.111670950000004</v>
      </c>
      <c r="S27" s="223">
        <v>1.2087199999999999E-3</v>
      </c>
      <c r="T27" s="223">
        <v>0.86426349000000002</v>
      </c>
      <c r="U27" s="223">
        <v>0.22637817999999998</v>
      </c>
      <c r="V27" s="223">
        <v>2.1851760000000001E-2</v>
      </c>
      <c r="W27" s="115">
        <v>0</v>
      </c>
      <c r="X27" s="223">
        <v>0</v>
      </c>
      <c r="Y27" s="223">
        <v>0</v>
      </c>
      <c r="Z27" s="223">
        <v>0</v>
      </c>
      <c r="AA27" s="223">
        <v>0</v>
      </c>
      <c r="AB27" s="223">
        <v>0</v>
      </c>
      <c r="AC27" s="223">
        <v>0</v>
      </c>
      <c r="AD27" s="223">
        <v>0</v>
      </c>
      <c r="AE27" s="223">
        <v>0</v>
      </c>
    </row>
    <row r="28" spans="1:33">
      <c r="A28" s="152" t="s">
        <v>273</v>
      </c>
      <c r="B28" s="226">
        <v>152.80000000000001</v>
      </c>
      <c r="C28" s="226">
        <v>135.19999999999999</v>
      </c>
      <c r="D28" s="226">
        <v>174.2</v>
      </c>
      <c r="E28" s="226">
        <v>204.4</v>
      </c>
      <c r="F28" s="226">
        <v>157.9</v>
      </c>
      <c r="G28" s="226">
        <v>117.6</v>
      </c>
      <c r="H28" s="226">
        <v>117.5</v>
      </c>
      <c r="I28" s="226">
        <v>126.23676576999999</v>
      </c>
      <c r="J28" s="226">
        <v>119.97317348</v>
      </c>
      <c r="K28" s="66">
        <v>90.380908209999987</v>
      </c>
      <c r="L28" s="66">
        <v>103.343</v>
      </c>
      <c r="M28" s="66">
        <v>109.9591985</v>
      </c>
      <c r="N28" s="66">
        <v>104.40276452999998</v>
      </c>
      <c r="O28" s="66">
        <v>66.191999999999993</v>
      </c>
      <c r="P28" s="122">
        <v>88.095394769999999</v>
      </c>
      <c r="Q28" s="122">
        <v>77.581997950000002</v>
      </c>
      <c r="R28" s="217">
        <v>107.15572118</v>
      </c>
      <c r="S28" s="217">
        <v>56.326733179999998</v>
      </c>
      <c r="T28" s="217">
        <v>86.787430909999998</v>
      </c>
      <c r="U28" s="217">
        <v>95.996030829999995</v>
      </c>
      <c r="V28" s="217">
        <v>112.0832017</v>
      </c>
      <c r="W28" s="64">
        <v>89.493262340000001</v>
      </c>
      <c r="X28" s="217">
        <v>96.176584050000002</v>
      </c>
      <c r="Y28" s="217">
        <v>106.78108421000003</v>
      </c>
      <c r="Z28" s="217">
        <v>123.30205548999994</v>
      </c>
      <c r="AA28" s="217">
        <v>159.93579991999999</v>
      </c>
      <c r="AB28" s="217">
        <v>182.11390398</v>
      </c>
      <c r="AC28" s="217">
        <v>199.73031310000002</v>
      </c>
      <c r="AD28" s="217">
        <v>271.56136034000002</v>
      </c>
      <c r="AE28" s="217">
        <v>197.22117369999998</v>
      </c>
    </row>
    <row r="29" spans="1:33">
      <c r="A29" s="152" t="s">
        <v>251</v>
      </c>
      <c r="B29" s="226">
        <v>7.9</v>
      </c>
      <c r="C29" s="226">
        <v>6.8</v>
      </c>
      <c r="D29" s="226">
        <v>9.6</v>
      </c>
      <c r="E29" s="226">
        <v>9.1999999999999993</v>
      </c>
      <c r="F29" s="226">
        <v>8.6</v>
      </c>
      <c r="G29" s="226">
        <v>9.6</v>
      </c>
      <c r="H29" s="226">
        <v>11.2</v>
      </c>
      <c r="I29" s="226">
        <v>12.02881779</v>
      </c>
      <c r="J29" s="226">
        <v>12.856958970000001</v>
      </c>
      <c r="K29" s="66">
        <v>8.2982831699999995</v>
      </c>
      <c r="L29" s="66">
        <v>9.6940000000000008</v>
      </c>
      <c r="M29" s="66">
        <v>11.9550088</v>
      </c>
      <c r="N29" s="66">
        <v>12.856784540000001</v>
      </c>
      <c r="O29" s="66">
        <v>14.286</v>
      </c>
      <c r="P29" s="122">
        <v>22.040043150000351</v>
      </c>
      <c r="Q29" s="122">
        <v>9.9887287499999999</v>
      </c>
      <c r="R29" s="217">
        <v>13.677424589999999</v>
      </c>
      <c r="S29" s="217">
        <v>13.532783869999999</v>
      </c>
      <c r="T29" s="217">
        <v>20.44966256</v>
      </c>
      <c r="U29" s="217">
        <v>21.100905399999998</v>
      </c>
      <c r="V29" s="217">
        <v>22.268449</v>
      </c>
      <c r="W29" s="64">
        <v>15.9999606</v>
      </c>
      <c r="X29" s="217">
        <v>16.829268320000001</v>
      </c>
      <c r="Y29" s="217">
        <v>23.765962759999997</v>
      </c>
      <c r="Z29" s="217">
        <v>13.193334490000002</v>
      </c>
      <c r="AA29" s="217">
        <v>15.44730084</v>
      </c>
      <c r="AB29" s="217">
        <v>14.117293940000001</v>
      </c>
      <c r="AC29" s="217">
        <v>21.120754030000001</v>
      </c>
      <c r="AD29" s="217">
        <v>22.656608909999996</v>
      </c>
      <c r="AE29" s="217">
        <v>15.29338407</v>
      </c>
    </row>
    <row r="30" spans="1:33">
      <c r="A30" s="152" t="s">
        <v>274</v>
      </c>
      <c r="B30" s="226">
        <v>-324.89400000000001</v>
      </c>
      <c r="C30" s="226">
        <v>-323.8</v>
      </c>
      <c r="D30" s="226">
        <v>-354.7</v>
      </c>
      <c r="E30" s="226">
        <v>-382.6</v>
      </c>
      <c r="F30" s="226">
        <v>-359.70000000000005</v>
      </c>
      <c r="G30" s="226">
        <v>-347.2</v>
      </c>
      <c r="H30" s="226">
        <v>-367.8</v>
      </c>
      <c r="I30" s="226">
        <v>-376.07845319</v>
      </c>
      <c r="J30" s="226">
        <v>-362.27089647000003</v>
      </c>
      <c r="K30" s="66">
        <v>-349.29265847000005</v>
      </c>
      <c r="L30" s="66">
        <v>-376.74613655000007</v>
      </c>
      <c r="M30" s="66">
        <v>-396.08405426999997</v>
      </c>
      <c r="N30" s="66">
        <v>-369.91788964999995</v>
      </c>
      <c r="O30" s="63">
        <v>-352.65937367000004</v>
      </c>
      <c r="P30" s="63">
        <v>-363.64111941000004</v>
      </c>
      <c r="Q30" s="64">
        <v>-340.86116998</v>
      </c>
      <c r="R30" s="217">
        <v>-308.04161966000004</v>
      </c>
      <c r="S30" s="217">
        <v>-286.31313352000001</v>
      </c>
      <c r="T30" s="217">
        <v>-393.58063227999997</v>
      </c>
      <c r="U30" s="217">
        <v>-448.05960633000001</v>
      </c>
      <c r="V30" s="217">
        <v>-431.34598432999996</v>
      </c>
      <c r="W30" s="64">
        <v>-419.46054357999998</v>
      </c>
      <c r="X30" s="217">
        <v>-467.06936179000002</v>
      </c>
      <c r="Y30" s="217">
        <v>-559.20387870999991</v>
      </c>
      <c r="Z30" s="217">
        <v>-409.46276953000017</v>
      </c>
      <c r="AA30" s="217">
        <v>-547.38138111000012</v>
      </c>
      <c r="AB30" s="217">
        <v>-617.36714631999996</v>
      </c>
      <c r="AC30" s="217">
        <v>-685.75611929000036</v>
      </c>
      <c r="AD30" s="217">
        <v>-642.90755989000002</v>
      </c>
      <c r="AE30" s="217">
        <v>-606.11084941999979</v>
      </c>
    </row>
    <row r="31" spans="1:33">
      <c r="A31" s="24" t="s">
        <v>121</v>
      </c>
      <c r="B31" s="226">
        <v>1467.2</v>
      </c>
      <c r="C31" s="226">
        <v>1447.7</v>
      </c>
      <c r="D31" s="226">
        <v>1605.7</v>
      </c>
      <c r="E31" s="226">
        <v>1682.5</v>
      </c>
      <c r="F31" s="226">
        <v>1600.7</v>
      </c>
      <c r="G31" s="226">
        <v>1517.4</v>
      </c>
      <c r="H31" s="226">
        <v>1616.4</v>
      </c>
      <c r="I31" s="226">
        <v>1643.749239330001</v>
      </c>
      <c r="J31" s="226">
        <v>1609.58442304</v>
      </c>
      <c r="K31" s="66">
        <v>1534.0635143499999</v>
      </c>
      <c r="L31" s="66">
        <v>1671.01186345</v>
      </c>
      <c r="M31" s="66">
        <v>1743.0982344900001</v>
      </c>
      <c r="N31" s="66">
        <v>1648.8437714199988</v>
      </c>
      <c r="O31" s="63">
        <v>1460.07635826</v>
      </c>
      <c r="P31" s="63">
        <v>1493.95823896</v>
      </c>
      <c r="Q31" s="64">
        <v>1379.1287554700009</v>
      </c>
      <c r="R31" s="217">
        <v>1324.0825821800001</v>
      </c>
      <c r="S31" s="217">
        <v>1146.2662169300002</v>
      </c>
      <c r="T31" s="217">
        <v>1359.66543576</v>
      </c>
      <c r="U31" s="217">
        <v>1535.082178450001</v>
      </c>
      <c r="V31" s="217">
        <v>1496.8432125999989</v>
      </c>
      <c r="W31" s="64">
        <v>1430.87607168</v>
      </c>
      <c r="X31" s="64">
        <v>1592.80302854</v>
      </c>
      <c r="Y31" s="64">
        <v>1900.9837719700006</v>
      </c>
      <c r="Z31" s="64">
        <v>1915.34856986</v>
      </c>
      <c r="AA31" s="64">
        <v>2060.0516273900002</v>
      </c>
      <c r="AB31" s="64">
        <v>2338.7997584600007</v>
      </c>
      <c r="AC31" s="64">
        <v>2585.5300517100009</v>
      </c>
      <c r="AD31" s="64">
        <v>2529.8400927500015</v>
      </c>
      <c r="AE31" s="64">
        <v>2306.5699952300001</v>
      </c>
      <c r="AF31" s="432"/>
      <c r="AG31" s="399"/>
    </row>
    <row r="32" spans="1:33">
      <c r="A32" s="38" t="s">
        <v>272</v>
      </c>
      <c r="B32" s="225">
        <v>1307.2</v>
      </c>
      <c r="C32" s="225">
        <v>1305.0999999999999</v>
      </c>
      <c r="D32" s="225">
        <v>1424</v>
      </c>
      <c r="E32" s="225">
        <v>1469.2</v>
      </c>
      <c r="F32" s="225">
        <v>1435.2</v>
      </c>
      <c r="G32" s="225">
        <v>1391.3</v>
      </c>
      <c r="H32" s="225">
        <v>1488.8</v>
      </c>
      <c r="I32" s="225">
        <v>1506.8735389599999</v>
      </c>
      <c r="J32" s="225">
        <v>1478.1454270600002</v>
      </c>
      <c r="K32" s="93">
        <v>1436.43554144</v>
      </c>
      <c r="L32" s="93">
        <v>1559.4221281700002</v>
      </c>
      <c r="M32" s="93">
        <v>1622.8533614600001</v>
      </c>
      <c r="N32" s="93">
        <v>1533.2617219999997</v>
      </c>
      <c r="O32" s="115">
        <v>1385.2627708699999</v>
      </c>
      <c r="P32" s="115">
        <v>1388.60822091</v>
      </c>
      <c r="Q32" s="115">
        <v>1289.49303857</v>
      </c>
      <c r="R32" s="223">
        <v>1205.4244060699998</v>
      </c>
      <c r="S32" s="223">
        <v>1078.4069999999999</v>
      </c>
      <c r="T32" s="223">
        <v>1254.9329745699999</v>
      </c>
      <c r="U32" s="223">
        <v>1420.565848550001</v>
      </c>
      <c r="V32" s="223">
        <v>1365.0176663399998</v>
      </c>
      <c r="W32" s="223">
        <v>1327.4960540899999</v>
      </c>
      <c r="X32" s="223">
        <v>1481.90998825</v>
      </c>
      <c r="Y32" s="223">
        <v>1773.18136484</v>
      </c>
      <c r="Z32" s="223">
        <v>1781.0284078800003</v>
      </c>
      <c r="AA32" s="223">
        <v>1886.7539704300004</v>
      </c>
      <c r="AB32" s="223">
        <v>2144.3449094999992</v>
      </c>
      <c r="AC32" s="223">
        <v>2367.02240235</v>
      </c>
      <c r="AD32" s="223">
        <v>2238.1007019399995</v>
      </c>
      <c r="AE32" s="223">
        <v>2095.7551209900007</v>
      </c>
    </row>
    <row r="33" spans="1:34">
      <c r="A33" s="38" t="s">
        <v>275</v>
      </c>
      <c r="B33" s="225">
        <v>152.80000000000001</v>
      </c>
      <c r="C33" s="225">
        <v>135.19999999999999</v>
      </c>
      <c r="D33" s="225">
        <v>174.1</v>
      </c>
      <c r="E33" s="225">
        <v>204.4</v>
      </c>
      <c r="F33" s="225">
        <v>157.9</v>
      </c>
      <c r="G33" s="225">
        <v>117.6</v>
      </c>
      <c r="H33" s="225">
        <v>117.5</v>
      </c>
      <c r="I33" s="225">
        <v>126.23676576999999</v>
      </c>
      <c r="J33" s="225">
        <v>119.97317348</v>
      </c>
      <c r="K33" s="93">
        <v>90.380908209999987</v>
      </c>
      <c r="L33" s="93">
        <v>103.34271919</v>
      </c>
      <c r="M33" s="93">
        <v>109.9591985</v>
      </c>
      <c r="N33" s="93">
        <v>104.40276453</v>
      </c>
      <c r="O33" s="69">
        <v>66.191917930000002</v>
      </c>
      <c r="P33" s="69">
        <v>88.095394769999999</v>
      </c>
      <c r="Q33" s="115">
        <v>77.581997950000002</v>
      </c>
      <c r="R33" s="223">
        <v>107.15572118</v>
      </c>
      <c r="S33" s="223">
        <v>56.326733179999998</v>
      </c>
      <c r="T33" s="223">
        <v>86.787430909999998</v>
      </c>
      <c r="U33" s="223">
        <v>95.996030829999995</v>
      </c>
      <c r="V33" s="223">
        <v>112.0832017</v>
      </c>
      <c r="W33" s="223">
        <v>89.493262340000001</v>
      </c>
      <c r="X33" s="223">
        <v>96.176584050000002</v>
      </c>
      <c r="Y33" s="223">
        <v>106.78108421000003</v>
      </c>
      <c r="Z33" s="223">
        <v>123.30205548999994</v>
      </c>
      <c r="AA33" s="223">
        <v>159.93579991999999</v>
      </c>
      <c r="AB33" s="223">
        <v>182.11390398</v>
      </c>
      <c r="AC33" s="223">
        <v>199.73031310000002</v>
      </c>
      <c r="AD33" s="223">
        <v>271.56136034000002</v>
      </c>
      <c r="AE33" s="223">
        <v>197.22117369999998</v>
      </c>
    </row>
    <row r="34" spans="1:34">
      <c r="A34" s="91" t="s">
        <v>251</v>
      </c>
      <c r="B34" s="225">
        <v>7.2</v>
      </c>
      <c r="C34" s="225">
        <v>7.4</v>
      </c>
      <c r="D34" s="225">
        <v>7.5</v>
      </c>
      <c r="E34" s="225">
        <v>8.9</v>
      </c>
      <c r="F34" s="225">
        <v>7.6</v>
      </c>
      <c r="G34" s="225">
        <v>8.5</v>
      </c>
      <c r="H34" s="225">
        <v>10.1</v>
      </c>
      <c r="I34" s="225">
        <v>10.64045724</v>
      </c>
      <c r="J34" s="225">
        <v>11.466439639999999</v>
      </c>
      <c r="K34" s="93">
        <v>7.2472454800000001</v>
      </c>
      <c r="L34" s="93">
        <v>8.2464481299999992</v>
      </c>
      <c r="M34" s="93">
        <v>10.28645489</v>
      </c>
      <c r="N34" s="93">
        <v>11.177908090000001</v>
      </c>
      <c r="O34" s="115">
        <v>8.62227356</v>
      </c>
      <c r="P34" s="115">
        <v>17.26053688</v>
      </c>
      <c r="Q34" s="115">
        <v>12.05606961</v>
      </c>
      <c r="R34" s="223">
        <v>11.548263109999999</v>
      </c>
      <c r="S34" s="225">
        <v>11.532</v>
      </c>
      <c r="T34" s="225">
        <v>17.979104979999999</v>
      </c>
      <c r="U34" s="225">
        <v>18.6167458</v>
      </c>
      <c r="V34" s="225">
        <v>19.742996780000002</v>
      </c>
      <c r="W34" s="225">
        <v>13.886918849999999</v>
      </c>
      <c r="X34" s="225">
        <v>14.717493220000001</v>
      </c>
      <c r="Y34" s="225">
        <v>21.01983529</v>
      </c>
      <c r="Z34" s="225">
        <v>11.013320200000003</v>
      </c>
      <c r="AA34" s="225">
        <v>13.361428869999999</v>
      </c>
      <c r="AB34" s="225">
        <v>12.345616849999999</v>
      </c>
      <c r="AC34" s="225">
        <v>18.776720770000004</v>
      </c>
      <c r="AD34" s="225">
        <v>20.17702439</v>
      </c>
      <c r="AE34" s="225">
        <v>13.59455706</v>
      </c>
    </row>
    <row r="35" spans="1:34">
      <c r="A35" s="24" t="s">
        <v>219</v>
      </c>
      <c r="B35" s="226">
        <v>-1083.3</v>
      </c>
      <c r="C35" s="226">
        <v>-1032.4000000000001</v>
      </c>
      <c r="D35" s="226">
        <v>-1179.4000000000001</v>
      </c>
      <c r="E35" s="226">
        <v>-1198.5999999999999</v>
      </c>
      <c r="F35" s="226">
        <v>-1146.2</v>
      </c>
      <c r="G35" s="226">
        <v>-1069</v>
      </c>
      <c r="H35" s="226">
        <v>-1091.3</v>
      </c>
      <c r="I35" s="226">
        <v>-1148.91780816</v>
      </c>
      <c r="J35" s="226">
        <v>-1185.7524584200009</v>
      </c>
      <c r="K35" s="66">
        <v>-1154.6821553499999</v>
      </c>
      <c r="L35" s="66">
        <v>-1090.9182002800001</v>
      </c>
      <c r="M35" s="66">
        <v>-1241.42419236</v>
      </c>
      <c r="N35" s="66">
        <v>-1093.1843533200008</v>
      </c>
      <c r="O35" s="63">
        <v>-828.59016970000005</v>
      </c>
      <c r="P35" s="63">
        <v>-729.43113611000001</v>
      </c>
      <c r="Q35" s="217">
        <v>-763.699891339999</v>
      </c>
      <c r="R35" s="226">
        <v>-852.41962552999996</v>
      </c>
      <c r="S35" s="226">
        <v>-720.09822478000001</v>
      </c>
      <c r="T35" s="226">
        <v>-866.81143091000001</v>
      </c>
      <c r="U35" s="217">
        <v>-935.95057345999999</v>
      </c>
      <c r="V35" s="217">
        <v>-969.49357897000004</v>
      </c>
      <c r="W35" s="217">
        <v>-942.43214780999995</v>
      </c>
      <c r="X35" s="217">
        <v>-1140.36731618</v>
      </c>
      <c r="Y35" s="217">
        <v>-1377.2876655600001</v>
      </c>
      <c r="Z35" s="217">
        <v>-1441.6274769699999</v>
      </c>
      <c r="AA35" s="217">
        <v>-1498.9265866400001</v>
      </c>
      <c r="AB35" s="217">
        <v>-1550.8712655099998</v>
      </c>
      <c r="AC35" s="217">
        <v>-1666.19115188</v>
      </c>
      <c r="AD35" s="217">
        <v>-1686.3485445900001</v>
      </c>
      <c r="AE35" s="217">
        <v>-1510.9729972600001</v>
      </c>
      <c r="AF35" s="432"/>
      <c r="AG35" s="399"/>
    </row>
    <row r="36" spans="1:34">
      <c r="A36" s="38" t="s">
        <v>276</v>
      </c>
      <c r="B36" s="225">
        <v>-930.5</v>
      </c>
      <c r="C36" s="225">
        <v>-897.2</v>
      </c>
      <c r="D36" s="225">
        <v>-1005.3</v>
      </c>
      <c r="E36" s="225">
        <v>-994.09999999999991</v>
      </c>
      <c r="F36" s="225">
        <v>-988.3</v>
      </c>
      <c r="G36" s="225">
        <v>-951.3</v>
      </c>
      <c r="H36" s="225">
        <v>-973.8</v>
      </c>
      <c r="I36" s="225">
        <v>-1022.68104239</v>
      </c>
      <c r="J36" s="225">
        <v>-1065.7792849400009</v>
      </c>
      <c r="K36" s="93">
        <v>-1064.30124714</v>
      </c>
      <c r="L36" s="93">
        <v>-987.57548109000004</v>
      </c>
      <c r="M36" s="93">
        <v>-1131.46499386</v>
      </c>
      <c r="N36" s="93">
        <v>-988.7815887900008</v>
      </c>
      <c r="O36" s="69">
        <v>-762.39825177</v>
      </c>
      <c r="P36" s="69">
        <v>-641.33574134000003</v>
      </c>
      <c r="Q36" s="223">
        <v>-686.11789338999904</v>
      </c>
      <c r="R36" s="223">
        <v>-745.26390434999996</v>
      </c>
      <c r="S36" s="223">
        <v>-663.77149159999999</v>
      </c>
      <c r="T36" s="223">
        <v>-780.024</v>
      </c>
      <c r="U36" s="223">
        <v>-839.95454262999999</v>
      </c>
      <c r="V36" s="223">
        <v>-857.41037727000003</v>
      </c>
      <c r="W36" s="223">
        <v>-852.93888546999995</v>
      </c>
      <c r="X36" s="223">
        <v>-1044.19073213</v>
      </c>
      <c r="Y36" s="223">
        <v>-1270.50658135</v>
      </c>
      <c r="Z36" s="223">
        <v>-1318.3254214799999</v>
      </c>
      <c r="AA36" s="223">
        <v>-1338.9907867200002</v>
      </c>
      <c r="AB36" s="223">
        <v>-1368.7573615299998</v>
      </c>
      <c r="AC36" s="223">
        <v>-1466.4608387799999</v>
      </c>
      <c r="AD36" s="223">
        <v>-1414.7871842500001</v>
      </c>
      <c r="AE36" s="223">
        <v>-1313.75182356</v>
      </c>
    </row>
    <row r="37" spans="1:34">
      <c r="A37" s="91" t="s">
        <v>277</v>
      </c>
      <c r="B37" s="225">
        <v>-152.80000000000001</v>
      </c>
      <c r="C37" s="225">
        <v>-135.19999999999999</v>
      </c>
      <c r="D37" s="225">
        <v>-174.1</v>
      </c>
      <c r="E37" s="225">
        <v>-204.4</v>
      </c>
      <c r="F37" s="225">
        <v>-157.9</v>
      </c>
      <c r="G37" s="225">
        <v>-117.6</v>
      </c>
      <c r="H37" s="225">
        <v>-117.5</v>
      </c>
      <c r="I37" s="225">
        <v>-126.23676576999999</v>
      </c>
      <c r="J37" s="225">
        <v>-119.97317348</v>
      </c>
      <c r="K37" s="93">
        <v>-90.380908209999987</v>
      </c>
      <c r="L37" s="93">
        <v>-103.34271919</v>
      </c>
      <c r="M37" s="93">
        <v>-109.9591985</v>
      </c>
      <c r="N37" s="93">
        <v>-104.40276453</v>
      </c>
      <c r="O37" s="69">
        <v>-66.191917930000002</v>
      </c>
      <c r="P37" s="69">
        <v>-88.095394769999999</v>
      </c>
      <c r="Q37" s="223">
        <v>-77.581997950000002</v>
      </c>
      <c r="R37" s="223">
        <v>-107.15572118</v>
      </c>
      <c r="S37" s="225">
        <v>-56.326733179999998</v>
      </c>
      <c r="T37" s="225">
        <v>-86.787430909999998</v>
      </c>
      <c r="U37" s="223">
        <v>-95.996030829999995</v>
      </c>
      <c r="V37" s="223">
        <v>-112.0832017</v>
      </c>
      <c r="W37" s="223">
        <v>-89.493262340000001</v>
      </c>
      <c r="X37" s="223">
        <v>-96.176584050000002</v>
      </c>
      <c r="Y37" s="223">
        <v>-106.78108421000003</v>
      </c>
      <c r="Z37" s="223">
        <v>-123.30205548999994</v>
      </c>
      <c r="AA37" s="223">
        <v>-159.93579991999999</v>
      </c>
      <c r="AB37" s="223">
        <v>-182.11390398</v>
      </c>
      <c r="AC37" s="223">
        <v>-199.73031310000002</v>
      </c>
      <c r="AD37" s="223">
        <v>-271.56136034000002</v>
      </c>
      <c r="AE37" s="223">
        <v>-197.22117369999998</v>
      </c>
    </row>
    <row r="38" spans="1:34">
      <c r="A38" s="24" t="s">
        <v>123</v>
      </c>
      <c r="B38" s="226">
        <v>383.91399999999999</v>
      </c>
      <c r="C38" s="226">
        <v>415.4</v>
      </c>
      <c r="D38" s="226">
        <v>426.29999999999995</v>
      </c>
      <c r="E38" s="226">
        <v>484</v>
      </c>
      <c r="F38" s="226">
        <v>454.5</v>
      </c>
      <c r="G38" s="226">
        <v>448.4</v>
      </c>
      <c r="H38" s="226">
        <v>525.1</v>
      </c>
      <c r="I38" s="226">
        <v>494.83429661000105</v>
      </c>
      <c r="J38" s="226">
        <v>423.83271394000002</v>
      </c>
      <c r="K38" s="66">
        <v>379.38656270999996</v>
      </c>
      <c r="L38" s="66">
        <v>580.09294740999997</v>
      </c>
      <c r="M38" s="66">
        <v>501.67417268000003</v>
      </c>
      <c r="N38" s="66">
        <v>555.65923163999798</v>
      </c>
      <c r="O38" s="63">
        <v>631.49251179999999</v>
      </c>
      <c r="P38" s="63">
        <v>764.5275324999991</v>
      </c>
      <c r="Q38" s="64">
        <v>615.42886412999997</v>
      </c>
      <c r="R38" s="226">
        <v>471.66295664999905</v>
      </c>
      <c r="S38" s="226">
        <v>426.14672314000001</v>
      </c>
      <c r="T38" s="217">
        <v>492.85425418</v>
      </c>
      <c r="U38" s="217">
        <v>599.13160499000003</v>
      </c>
      <c r="V38" s="217">
        <v>527.34963362999895</v>
      </c>
      <c r="W38" s="64">
        <v>488.44392386999999</v>
      </c>
      <c r="X38" s="64">
        <v>452.43571236000003</v>
      </c>
      <c r="Y38" s="64">
        <v>523.69610641000054</v>
      </c>
      <c r="Z38" s="64">
        <v>473.72109289000014</v>
      </c>
      <c r="AA38" s="64">
        <v>561.12504075000015</v>
      </c>
      <c r="AB38" s="64">
        <v>787.92849295000087</v>
      </c>
      <c r="AC38" s="64">
        <v>919.33889983000086</v>
      </c>
      <c r="AD38" s="64">
        <v>843.49154816000146</v>
      </c>
      <c r="AE38" s="64">
        <v>795.59699797000007</v>
      </c>
    </row>
    <row r="39" spans="1:34">
      <c r="A39" s="28" t="s">
        <v>124</v>
      </c>
      <c r="B39" s="154">
        <v>0.26200000000000001</v>
      </c>
      <c r="C39" s="154">
        <v>0.28699999999999998</v>
      </c>
      <c r="D39" s="154">
        <v>0.26500000000000001</v>
      </c>
      <c r="E39" s="154">
        <v>0.28800000000000003</v>
      </c>
      <c r="F39" s="154">
        <v>0.28399999999999997</v>
      </c>
      <c r="G39" s="154">
        <v>0.29600000000000004</v>
      </c>
      <c r="H39" s="154">
        <v>0.32500000000000001</v>
      </c>
      <c r="I39" s="154">
        <v>0.30104001557542776</v>
      </c>
      <c r="J39" s="154">
        <v>0.26331810116521442</v>
      </c>
      <c r="K39" s="154">
        <v>0.2473082497309444</v>
      </c>
      <c r="L39" s="154">
        <v>0.34715070556849909</v>
      </c>
      <c r="M39" s="154">
        <v>0.28780602421227341</v>
      </c>
      <c r="N39" s="154">
        <v>0.33699932114336056</v>
      </c>
      <c r="O39" s="196">
        <v>0.43250649750439168</v>
      </c>
      <c r="P39" s="155">
        <v>0.51174625405340324</v>
      </c>
      <c r="Q39" s="155">
        <v>0.44624467562513015</v>
      </c>
      <c r="R39" s="155">
        <v>0.35621868529789302</v>
      </c>
      <c r="S39" s="155">
        <v>0.37176941695213878</v>
      </c>
      <c r="T39" s="155">
        <v>0.3624820056593655</v>
      </c>
      <c r="U39" s="155">
        <v>0.39029285428546473</v>
      </c>
      <c r="V39" s="155">
        <v>0.35230786310210732</v>
      </c>
      <c r="W39" s="196">
        <v>0.341360047552207</v>
      </c>
      <c r="X39" s="155">
        <v>0.28405000759868787</v>
      </c>
      <c r="Y39" s="155">
        <v>0.27548688954208755</v>
      </c>
      <c r="Z39" s="155">
        <v>0.24732891983448538</v>
      </c>
      <c r="AA39" s="155">
        <v>0.27238397003715981</v>
      </c>
      <c r="AB39" s="155">
        <v>0.33689437930711008</v>
      </c>
      <c r="AC39" s="155">
        <v>0.35557076554649775</v>
      </c>
      <c r="AD39" s="155">
        <v>0.33341694227128182</v>
      </c>
      <c r="AE39" s="155">
        <v>0.34492644906302394</v>
      </c>
    </row>
    <row r="40" spans="1:34" s="25" customFormat="1">
      <c r="A40" s="24" t="s">
        <v>126</v>
      </c>
      <c r="B40" s="226">
        <v>-143.30000000000001</v>
      </c>
      <c r="C40" s="226">
        <v>-151.5</v>
      </c>
      <c r="D40" s="226">
        <v>-120.7</v>
      </c>
      <c r="E40" s="226">
        <v>-157.19999999999999</v>
      </c>
      <c r="F40" s="226">
        <v>-144.5</v>
      </c>
      <c r="G40" s="226">
        <v>-150.30000000000001</v>
      </c>
      <c r="H40" s="226">
        <v>-158.4</v>
      </c>
      <c r="I40" s="226">
        <v>-165.13972787</v>
      </c>
      <c r="J40" s="226">
        <v>-162.4242017</v>
      </c>
      <c r="K40" s="66">
        <v>-154.52144387000001</v>
      </c>
      <c r="L40" s="66">
        <v>-150.65432813999999</v>
      </c>
      <c r="M40" s="66">
        <v>-156.46442729</v>
      </c>
      <c r="N40" s="66">
        <v>-165.87900033000003</v>
      </c>
      <c r="O40" s="63">
        <v>-154.58349818000002</v>
      </c>
      <c r="P40" s="63">
        <v>-159.88582722999999</v>
      </c>
      <c r="Q40" s="64">
        <v>-170.63217946</v>
      </c>
      <c r="R40" s="226">
        <v>-185.45520496</v>
      </c>
      <c r="S40" s="226">
        <v>-167.78657928000001</v>
      </c>
      <c r="T40" s="217">
        <v>-164.24346327000001</v>
      </c>
      <c r="U40" s="217">
        <v>-154.51277087</v>
      </c>
      <c r="V40" s="217">
        <v>-166.35798462</v>
      </c>
      <c r="W40" s="64">
        <v>-154.46517967</v>
      </c>
      <c r="X40" s="217">
        <v>-152.09001003</v>
      </c>
      <c r="Y40" s="217">
        <v>-155.3084895800001</v>
      </c>
      <c r="Z40" s="217">
        <v>-151.18189588999999</v>
      </c>
      <c r="AA40" s="217">
        <v>-149.23786448999994</v>
      </c>
      <c r="AB40" s="217">
        <v>-152.08799779000009</v>
      </c>
      <c r="AC40" s="217">
        <v>-154.5291775</v>
      </c>
      <c r="AD40" s="217">
        <v>-158.63696082000007</v>
      </c>
      <c r="AE40" s="217">
        <v>-158.82832421999996</v>
      </c>
      <c r="AF40" s="432"/>
      <c r="AG40" s="399"/>
      <c r="AH40" s="414"/>
    </row>
    <row r="41" spans="1:34" s="25" customFormat="1">
      <c r="A41" s="24" t="s">
        <v>127</v>
      </c>
      <c r="B41" s="226">
        <v>-82.8</v>
      </c>
      <c r="C41" s="226">
        <v>-70.5</v>
      </c>
      <c r="D41" s="226">
        <v>-76.099999999999994</v>
      </c>
      <c r="E41" s="226">
        <v>-72.8</v>
      </c>
      <c r="F41" s="226">
        <v>-90.3</v>
      </c>
      <c r="G41" s="226">
        <v>-67.099999999999994</v>
      </c>
      <c r="H41" s="226">
        <v>-76</v>
      </c>
      <c r="I41" s="226">
        <v>-75.174253790000009</v>
      </c>
      <c r="J41" s="226">
        <v>-90.074251610000005</v>
      </c>
      <c r="K41" s="66">
        <v>-86.59550892</v>
      </c>
      <c r="L41" s="66">
        <v>-73.860183590000005</v>
      </c>
      <c r="M41" s="66">
        <v>-78.338150560000003</v>
      </c>
      <c r="N41" s="66">
        <v>-93.969469040000007</v>
      </c>
      <c r="O41" s="63">
        <v>-73.325809489999997</v>
      </c>
      <c r="P41" s="63">
        <v>-84.62744287999999</v>
      </c>
      <c r="Q41" s="64">
        <v>-84.631612160000003</v>
      </c>
      <c r="R41" s="226">
        <v>-89.764204819999989</v>
      </c>
      <c r="S41" s="226">
        <v>-77.112866769999997</v>
      </c>
      <c r="T41" s="217">
        <v>-81.080948739999997</v>
      </c>
      <c r="U41" s="217">
        <v>-88.301280050000003</v>
      </c>
      <c r="V41" s="217">
        <v>-98.495016550000003</v>
      </c>
      <c r="W41" s="64">
        <v>-76.77177712999999</v>
      </c>
      <c r="X41" s="217">
        <v>-81.824259150000003</v>
      </c>
      <c r="Y41" s="217">
        <v>-89.25919324000003</v>
      </c>
      <c r="Z41" s="217">
        <v>-119.81526768999997</v>
      </c>
      <c r="AA41" s="217">
        <v>-83.607296969999965</v>
      </c>
      <c r="AB41" s="217">
        <v>-89.502879879999981</v>
      </c>
      <c r="AC41" s="217">
        <v>-98.255438049999995</v>
      </c>
      <c r="AD41" s="217">
        <v>-133.07551469000006</v>
      </c>
      <c r="AE41" s="217">
        <v>-81.842033720000032</v>
      </c>
      <c r="AF41" s="445"/>
      <c r="AG41" s="445"/>
      <c r="AH41" s="413"/>
    </row>
    <row r="42" spans="1:34" s="25" customFormat="1">
      <c r="A42" s="24" t="s">
        <v>128</v>
      </c>
      <c r="B42" s="226">
        <v>-1.5209999999999999</v>
      </c>
      <c r="C42" s="226">
        <v>-1.4</v>
      </c>
      <c r="D42" s="226">
        <v>-5.0999999999999996</v>
      </c>
      <c r="E42" s="226">
        <v>0</v>
      </c>
      <c r="F42" s="226">
        <v>3.552</v>
      </c>
      <c r="G42" s="226">
        <v>-7.1</v>
      </c>
      <c r="H42" s="226">
        <v>-0.8</v>
      </c>
      <c r="I42" s="226">
        <v>-6.00005772</v>
      </c>
      <c r="J42" s="226">
        <v>-5.5664405199999996</v>
      </c>
      <c r="K42" s="66">
        <v>-2.0801092699999999</v>
      </c>
      <c r="L42" s="66">
        <v>-1.7873205400000001</v>
      </c>
      <c r="M42" s="66">
        <v>-0.67234517000000005</v>
      </c>
      <c r="N42" s="66">
        <v>-3.3610295200000002</v>
      </c>
      <c r="O42" s="63">
        <v>-2.01658998</v>
      </c>
      <c r="P42" s="63">
        <v>-0.63979540000000001</v>
      </c>
      <c r="Q42" s="64">
        <v>0.72604329000000001</v>
      </c>
      <c r="R42" s="226">
        <v>-24.506912140000001</v>
      </c>
      <c r="S42" s="226">
        <v>-0.58111862999999997</v>
      </c>
      <c r="T42" s="217">
        <v>-9.3079102899999988</v>
      </c>
      <c r="U42" s="217">
        <v>-11.634224919999999</v>
      </c>
      <c r="V42" s="217">
        <v>-4.8996028699999998</v>
      </c>
      <c r="W42" s="64">
        <v>-0.25277872000000001</v>
      </c>
      <c r="X42" s="217">
        <v>-4.0641892400000001</v>
      </c>
      <c r="Y42" s="217">
        <v>-7.8160260300000006</v>
      </c>
      <c r="Z42" s="217">
        <v>775.74243655000009</v>
      </c>
      <c r="AA42" s="217">
        <v>3.4687122799999992</v>
      </c>
      <c r="AB42" s="217">
        <v>17.450180060000001</v>
      </c>
      <c r="AC42" s="217">
        <v>-18.24273389</v>
      </c>
      <c r="AD42" s="217">
        <v>-34.209447619999999</v>
      </c>
      <c r="AE42" s="217">
        <v>10.688200170000002</v>
      </c>
      <c r="AF42" s="413"/>
    </row>
    <row r="43" spans="1:34" s="25" customForma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122"/>
      <c r="L43" s="122"/>
      <c r="M43" s="122"/>
      <c r="N43" s="122"/>
      <c r="O43" s="122"/>
      <c r="P43" s="122"/>
      <c r="Q43" s="122"/>
      <c r="R43" s="217"/>
      <c r="S43" s="217"/>
      <c r="T43" s="217"/>
      <c r="U43" s="217"/>
      <c r="V43" s="217"/>
      <c r="X43" s="217"/>
      <c r="Y43" s="217"/>
      <c r="Z43" s="217"/>
      <c r="AA43" s="217"/>
      <c r="AB43" s="217"/>
      <c r="AC43" s="217"/>
      <c r="AD43" s="217"/>
      <c r="AE43" s="217"/>
    </row>
    <row r="44" spans="1:34" s="25" customFormat="1">
      <c r="A44" s="18" t="s">
        <v>361</v>
      </c>
      <c r="B44" s="18"/>
      <c r="C44" s="18"/>
      <c r="D44" s="18"/>
      <c r="E44" s="18"/>
      <c r="F44" s="18"/>
      <c r="G44" s="18"/>
      <c r="H44" s="18"/>
      <c r="I44" s="18"/>
      <c r="J44" s="18"/>
      <c r="K44" s="225">
        <v>-96.646114150000002</v>
      </c>
      <c r="L44" s="225">
        <v>-83.123584869999959</v>
      </c>
      <c r="M44" s="225">
        <v>-81.553988430000004</v>
      </c>
      <c r="N44" s="225">
        <v>-84.681801590000006</v>
      </c>
      <c r="O44" s="225">
        <v>-122.33573178</v>
      </c>
      <c r="P44" s="225">
        <v>-110.65132876</v>
      </c>
      <c r="Q44" s="225">
        <v>-109.76530051</v>
      </c>
      <c r="R44" s="225">
        <v>-99.38134694</v>
      </c>
      <c r="S44" s="225">
        <v>-105.82728959000001</v>
      </c>
      <c r="T44" s="225">
        <v>-99.13519445</v>
      </c>
      <c r="U44" s="225">
        <v>-85.335682810000009</v>
      </c>
      <c r="V44" s="225">
        <v>-95.997319829999995</v>
      </c>
      <c r="W44" s="93">
        <v>-79.507196550000003</v>
      </c>
      <c r="X44" s="225">
        <v>-86.086042620000001</v>
      </c>
      <c r="Y44" s="225">
        <v>-86.318750880000053</v>
      </c>
      <c r="Z44" s="225">
        <v>-67.571643269999996</v>
      </c>
      <c r="AA44" s="225">
        <v>-75.108791359999998</v>
      </c>
      <c r="AB44" s="225">
        <v>-72.397722410000014</v>
      </c>
      <c r="AC44" s="225">
        <v>-59.97686319000006</v>
      </c>
      <c r="AD44" s="225">
        <v>-87.430962239999928</v>
      </c>
      <c r="AE44" s="225">
        <v>-67.838228600000008</v>
      </c>
    </row>
    <row r="45" spans="1:34" s="25" customFormat="1">
      <c r="A45" s="18" t="s">
        <v>362</v>
      </c>
      <c r="B45" s="18"/>
      <c r="C45" s="18"/>
      <c r="D45" s="18"/>
      <c r="E45" s="18"/>
      <c r="F45" s="18"/>
      <c r="G45" s="18"/>
      <c r="H45" s="18"/>
      <c r="I45" s="18"/>
      <c r="J45" s="18"/>
      <c r="K45" s="225">
        <v>31.534609829999997</v>
      </c>
      <c r="L45" s="225">
        <v>37.481287779999995</v>
      </c>
      <c r="M45" s="225">
        <v>46.896748980000005</v>
      </c>
      <c r="N45" s="225">
        <v>53.200208599999996</v>
      </c>
      <c r="O45" s="225">
        <v>50.872000909999997</v>
      </c>
      <c r="P45" s="225">
        <v>37.505942729999994</v>
      </c>
      <c r="Q45" s="225">
        <v>54.017659450000004</v>
      </c>
      <c r="R45" s="225">
        <v>58.497284840000006</v>
      </c>
      <c r="S45" s="225">
        <v>66.736234879999998</v>
      </c>
      <c r="T45" s="225">
        <v>52.464877139999999</v>
      </c>
      <c r="U45" s="225">
        <v>52.740244279999999</v>
      </c>
      <c r="V45" s="225">
        <v>44.448599789999996</v>
      </c>
      <c r="W45" s="93">
        <v>32.635399249999999</v>
      </c>
      <c r="X45" s="225">
        <v>31.90961313</v>
      </c>
      <c r="Y45" s="225">
        <v>40.453792459999988</v>
      </c>
      <c r="Z45" s="225">
        <v>35.964817440000012</v>
      </c>
      <c r="AA45" s="225">
        <v>24.17849361</v>
      </c>
      <c r="AB45" s="225">
        <v>29.817676500000001</v>
      </c>
      <c r="AC45" s="225">
        <v>36.371116569999998</v>
      </c>
      <c r="AD45" s="225">
        <v>48.604760360000007</v>
      </c>
      <c r="AE45" s="225">
        <v>12.464915080000001</v>
      </c>
    </row>
    <row r="46" spans="1:34" s="25" customFormat="1">
      <c r="A46" s="224" t="s">
        <v>363</v>
      </c>
      <c r="B46" s="224"/>
      <c r="C46" s="224"/>
      <c r="D46" s="224"/>
      <c r="E46" s="224"/>
      <c r="F46" s="224"/>
      <c r="G46" s="224"/>
      <c r="H46" s="224"/>
      <c r="I46" s="224"/>
      <c r="J46" s="224"/>
      <c r="K46" s="226">
        <v>-65.111504320000009</v>
      </c>
      <c r="L46" s="226">
        <v>-45.642297089999964</v>
      </c>
      <c r="M46" s="226">
        <v>-34.657239449999992</v>
      </c>
      <c r="N46" s="226">
        <v>-31.481592990000003</v>
      </c>
      <c r="O46" s="226">
        <v>-71.463730870000006</v>
      </c>
      <c r="P46" s="226">
        <v>-73.145386029999997</v>
      </c>
      <c r="Q46" s="226">
        <v>-55.747641059999999</v>
      </c>
      <c r="R46" s="226">
        <v>-40.884062099999994</v>
      </c>
      <c r="S46" s="226">
        <v>-39.091054710000009</v>
      </c>
      <c r="T46" s="226">
        <v>-46.670317310000001</v>
      </c>
      <c r="U46" s="226">
        <v>-32.59543853000001</v>
      </c>
      <c r="V46" s="226">
        <v>-51.548720039999999</v>
      </c>
      <c r="W46" s="122">
        <v>-46.871797300000004</v>
      </c>
      <c r="X46" s="226">
        <v>-54.176429490000004</v>
      </c>
      <c r="Y46" s="226">
        <v>-45.864958420000065</v>
      </c>
      <c r="Z46" s="226">
        <v>-31.606825829999984</v>
      </c>
      <c r="AA46" s="226">
        <v>-50.930297749999994</v>
      </c>
      <c r="AB46" s="226">
        <v>-42.58004591000001</v>
      </c>
      <c r="AC46" s="226">
        <v>-23.605746620000062</v>
      </c>
      <c r="AD46" s="226">
        <v>-38.826201879999921</v>
      </c>
      <c r="AE46" s="226">
        <v>-55.373313520000011</v>
      </c>
    </row>
    <row r="47" spans="1:34" s="25" customFormat="1">
      <c r="A47" s="18" t="s">
        <v>364</v>
      </c>
      <c r="B47" s="18"/>
      <c r="C47" s="18"/>
      <c r="D47" s="18"/>
      <c r="E47" s="18"/>
      <c r="F47" s="18"/>
      <c r="G47" s="18"/>
      <c r="H47" s="18"/>
      <c r="I47" s="18"/>
      <c r="J47" s="18"/>
      <c r="K47" s="225">
        <v>-5.4229892000000008</v>
      </c>
      <c r="L47" s="225">
        <v>-9.5229935999999977</v>
      </c>
      <c r="M47" s="225">
        <v>38.793540970000002</v>
      </c>
      <c r="N47" s="225">
        <v>-15.384371259999996</v>
      </c>
      <c r="O47" s="225">
        <v>-24.253161659999989</v>
      </c>
      <c r="P47" s="225">
        <v>27.578622350000003</v>
      </c>
      <c r="Q47" s="225">
        <v>-0.37537204000000202</v>
      </c>
      <c r="R47" s="225">
        <v>-24.444750010000007</v>
      </c>
      <c r="S47" s="225">
        <v>1.0847994600000064</v>
      </c>
      <c r="T47" s="225">
        <v>9.8450981599999992</v>
      </c>
      <c r="U47" s="225">
        <v>-20.146543669999986</v>
      </c>
      <c r="V47" s="225">
        <v>-29.864091600000002</v>
      </c>
      <c r="W47" s="93">
        <v>29.665797280000003</v>
      </c>
      <c r="X47" s="225">
        <v>-7.7008736100000021</v>
      </c>
      <c r="Y47" s="225">
        <v>-5.4021845299998796</v>
      </c>
      <c r="Z47" s="225">
        <v>255.09018724000003</v>
      </c>
      <c r="AA47" s="225">
        <v>-1.4708740100000151</v>
      </c>
      <c r="AB47" s="225">
        <v>5.7128864500000294</v>
      </c>
      <c r="AC47" s="225">
        <v>0.12327609000002226</v>
      </c>
      <c r="AD47" s="225">
        <v>-2.769020130000083</v>
      </c>
      <c r="AE47" s="225">
        <v>22.570398429999965</v>
      </c>
    </row>
    <row r="48" spans="1:34" s="25" customFormat="1">
      <c r="A48" s="18" t="s">
        <v>365</v>
      </c>
      <c r="B48" s="18"/>
      <c r="C48" s="18"/>
      <c r="D48" s="18"/>
      <c r="E48" s="18"/>
      <c r="F48" s="18"/>
      <c r="G48" s="18"/>
      <c r="H48" s="18"/>
      <c r="I48" s="18"/>
      <c r="J48" s="18"/>
      <c r="K48" s="225">
        <v>-3.422880220000001</v>
      </c>
      <c r="L48" s="225">
        <v>-3.1290101399999992</v>
      </c>
      <c r="M48" s="225">
        <v>-3.2473627500000002</v>
      </c>
      <c r="N48" s="225">
        <v>-3.6603244500000001</v>
      </c>
      <c r="O48" s="225">
        <v>-0.35880318999999999</v>
      </c>
      <c r="P48" s="225">
        <v>-0.36516082999999999</v>
      </c>
      <c r="Q48" s="225">
        <v>0.45359740000000004</v>
      </c>
      <c r="R48" s="225">
        <v>-0.16276879</v>
      </c>
      <c r="S48" s="225">
        <v>-3.4178240600000001</v>
      </c>
      <c r="T48" s="225">
        <v>-4.3671323399999995</v>
      </c>
      <c r="U48" s="225">
        <v>-4.5239421500000008</v>
      </c>
      <c r="V48" s="225">
        <v>-4.2453163600000003</v>
      </c>
      <c r="W48" s="93">
        <v>-4.4236245900000002</v>
      </c>
      <c r="X48" s="225">
        <v>-4.0479841099999998</v>
      </c>
      <c r="Y48" s="225">
        <v>-4.1633924999999996</v>
      </c>
      <c r="Z48" s="225">
        <v>-1.7250591999999987</v>
      </c>
      <c r="AA48" s="225">
        <v>-7.5431900000000024E-2</v>
      </c>
      <c r="AB48" s="225">
        <v>-3.0808749999999958E-2</v>
      </c>
      <c r="AC48" s="225">
        <v>-3.19882518</v>
      </c>
      <c r="AD48" s="225">
        <v>-22.730199850000002</v>
      </c>
      <c r="AE48" s="225">
        <v>-2.0620324499999998</v>
      </c>
    </row>
    <row r="49" spans="1:36" s="25" customFormat="1">
      <c r="A49" s="24" t="s">
        <v>366</v>
      </c>
      <c r="B49" s="226">
        <v>-28.957999999999998</v>
      </c>
      <c r="C49" s="226">
        <v>-50.024999999999991</v>
      </c>
      <c r="D49" s="226">
        <v>-56.811999999999998</v>
      </c>
      <c r="E49" s="226">
        <v>-35.324999999999996</v>
      </c>
      <c r="F49" s="226">
        <v>-48.843000000000004</v>
      </c>
      <c r="G49" s="226">
        <v>-56.548999999999992</v>
      </c>
      <c r="H49" s="226">
        <v>-47.203000000000003</v>
      </c>
      <c r="I49" s="226">
        <v>-48.121043470000004</v>
      </c>
      <c r="J49" s="226">
        <v>-41.152411939999993</v>
      </c>
      <c r="K49" s="226">
        <v>-73.957373740000008</v>
      </c>
      <c r="L49" s="226">
        <v>-58.294300829999962</v>
      </c>
      <c r="M49" s="226">
        <v>0.88893877000000798</v>
      </c>
      <c r="N49" s="226">
        <v>-50.526288700000002</v>
      </c>
      <c r="O49" s="226">
        <v>-96.075695719999999</v>
      </c>
      <c r="P49" s="226">
        <v>-45.931924509999995</v>
      </c>
      <c r="Q49" s="226">
        <v>-55.669415700000002</v>
      </c>
      <c r="R49" s="226">
        <v>-65.491580900000002</v>
      </c>
      <c r="S49" s="226">
        <v>-41.424079310000003</v>
      </c>
      <c r="T49" s="226">
        <v>-41.19235149</v>
      </c>
      <c r="U49" s="226">
        <v>-57.265924349999999</v>
      </c>
      <c r="V49" s="226">
        <v>-85.658128000000005</v>
      </c>
      <c r="W49" s="122">
        <v>-21.62962461</v>
      </c>
      <c r="X49" s="226">
        <v>-65.925287210000008</v>
      </c>
      <c r="Y49" s="226">
        <v>-55.430535449999944</v>
      </c>
      <c r="Z49" s="226">
        <v>221.75830221000004</v>
      </c>
      <c r="AA49" s="226">
        <v>-52.476603660000009</v>
      </c>
      <c r="AB49" s="226">
        <v>-36.897968209999981</v>
      </c>
      <c r="AC49" s="226">
        <v>-26.68129571000004</v>
      </c>
      <c r="AD49" s="226">
        <v>-64.325421860000006</v>
      </c>
      <c r="AE49" s="226">
        <v>-34.864947540000045</v>
      </c>
    </row>
    <row r="50" spans="1:36" s="25" customForma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122"/>
      <c r="L50" s="122"/>
      <c r="M50" s="122"/>
      <c r="N50" s="122"/>
      <c r="O50" s="64"/>
      <c r="P50" s="64"/>
      <c r="Q50" s="64"/>
      <c r="R50" s="217"/>
      <c r="S50" s="217"/>
      <c r="T50" s="217"/>
      <c r="U50" s="217"/>
      <c r="V50" s="217"/>
      <c r="W50" s="64"/>
      <c r="X50" s="217"/>
      <c r="Y50" s="217"/>
      <c r="Z50" s="217"/>
      <c r="AA50" s="217"/>
      <c r="AB50" s="217"/>
      <c r="AC50" s="217"/>
      <c r="AD50" s="217"/>
      <c r="AE50" s="217"/>
    </row>
    <row r="51" spans="1:36" s="25" customFormat="1">
      <c r="A51" s="26" t="s">
        <v>31</v>
      </c>
      <c r="B51" s="226">
        <v>-16.385000000000002</v>
      </c>
      <c r="C51" s="226">
        <v>-48.540999999999997</v>
      </c>
      <c r="D51" s="226">
        <v>-57.015999999999998</v>
      </c>
      <c r="E51" s="226">
        <v>-74.688999999999993</v>
      </c>
      <c r="F51" s="226">
        <v>-21.035</v>
      </c>
      <c r="G51" s="226">
        <v>-58.963000000000001</v>
      </c>
      <c r="H51" s="226">
        <v>-83.012</v>
      </c>
      <c r="I51" s="226">
        <v>-66.294830560000008</v>
      </c>
      <c r="J51" s="226">
        <v>4.4601857800000007</v>
      </c>
      <c r="K51" s="66">
        <v>-31.840785069999999</v>
      </c>
      <c r="L51" s="66">
        <v>-100.134356</v>
      </c>
      <c r="M51" s="66">
        <v>-94.867019499999998</v>
      </c>
      <c r="N51" s="66">
        <v>-21.511836859999999</v>
      </c>
      <c r="O51" s="63">
        <v>-104.63515317</v>
      </c>
      <c r="P51" s="63">
        <v>-163.12676330000002</v>
      </c>
      <c r="Q51" s="64">
        <v>-109.35598420000001</v>
      </c>
      <c r="R51" s="226">
        <v>7.1517459199999998</v>
      </c>
      <c r="S51" s="226">
        <v>-55.713944060000003</v>
      </c>
      <c r="T51" s="217">
        <v>-70.814906409999992</v>
      </c>
      <c r="U51" s="217">
        <v>-99.607051470000002</v>
      </c>
      <c r="V51" s="217">
        <v>-9.836328009999999</v>
      </c>
      <c r="W51" s="64">
        <v>-76.348225970000001</v>
      </c>
      <c r="X51" s="217">
        <v>-54.641201500000001</v>
      </c>
      <c r="Y51" s="217">
        <v>-48.507107449999999</v>
      </c>
      <c r="Z51" s="217">
        <v>-361.49834955000006</v>
      </c>
      <c r="AA51" s="217">
        <v>-99.331797099999974</v>
      </c>
      <c r="AB51" s="217">
        <v>-180.47282233999999</v>
      </c>
      <c r="AC51" s="217">
        <v>-202.39492832000002</v>
      </c>
      <c r="AD51" s="217">
        <v>-106.18936066999996</v>
      </c>
      <c r="AE51" s="217">
        <v>-171.94604732999997</v>
      </c>
    </row>
    <row r="52" spans="1:36">
      <c r="A52" s="24" t="s">
        <v>736</v>
      </c>
      <c r="B52" s="226">
        <v>110.94999999999999</v>
      </c>
      <c r="C52" s="226">
        <v>93.450999999999993</v>
      </c>
      <c r="D52" s="226">
        <v>110.437</v>
      </c>
      <c r="E52" s="226">
        <v>143.93899999999999</v>
      </c>
      <c r="F52" s="226">
        <v>153.328</v>
      </c>
      <c r="G52" s="226">
        <v>108.32299999999999</v>
      </c>
      <c r="H52" s="226">
        <v>159.631</v>
      </c>
      <c r="I52" s="226">
        <v>134.104383200001</v>
      </c>
      <c r="J52" s="226">
        <v>129.075593949997</v>
      </c>
      <c r="K52" s="66">
        <v>30.391341839999999</v>
      </c>
      <c r="L52" s="66">
        <v>195.36245831000099</v>
      </c>
      <c r="M52" s="66">
        <v>172.22116893</v>
      </c>
      <c r="N52" s="66">
        <v>220.41149918000099</v>
      </c>
      <c r="O52" s="63">
        <v>200.85576526</v>
      </c>
      <c r="P52" s="63">
        <v>310.31577917999999</v>
      </c>
      <c r="Q52" s="64">
        <v>195.8657159</v>
      </c>
      <c r="R52" s="226">
        <v>113.596799749997</v>
      </c>
      <c r="S52" s="226">
        <v>83.528135090000006</v>
      </c>
      <c r="T52" s="217">
        <v>126.21467398</v>
      </c>
      <c r="U52" s="217">
        <v>187.81035333000003</v>
      </c>
      <c r="V52" s="217">
        <v>162.10257358000101</v>
      </c>
      <c r="W52" s="64">
        <v>158.97633777000001</v>
      </c>
      <c r="X52" s="217">
        <v>93.890765229999005</v>
      </c>
      <c r="Y52" s="217">
        <v>167.37475466000043</v>
      </c>
      <c r="Z52" s="217">
        <v>838.72631851999972</v>
      </c>
      <c r="AA52" s="217">
        <v>179.94019081000059</v>
      </c>
      <c r="AB52" s="217">
        <v>346.41700479000019</v>
      </c>
      <c r="AC52" s="217">
        <v>419.23532636000118</v>
      </c>
      <c r="AD52" s="217">
        <v>347.05484250000097</v>
      </c>
      <c r="AE52" s="217">
        <v>358.80384533000057</v>
      </c>
    </row>
    <row r="53" spans="1:36">
      <c r="A53" s="151" t="s">
        <v>29</v>
      </c>
      <c r="B53" s="366" t="s">
        <v>393</v>
      </c>
      <c r="C53" s="366" t="s">
        <v>378</v>
      </c>
      <c r="D53" s="366" t="s">
        <v>379</v>
      </c>
      <c r="E53" s="366" t="s">
        <v>380</v>
      </c>
      <c r="F53" s="366" t="s">
        <v>381</v>
      </c>
      <c r="G53" s="366" t="s">
        <v>2</v>
      </c>
      <c r="H53" s="366" t="s">
        <v>3</v>
      </c>
      <c r="I53" s="366" t="s">
        <v>4</v>
      </c>
      <c r="J53" s="366" t="s">
        <v>5</v>
      </c>
      <c r="K53" s="366" t="s">
        <v>6</v>
      </c>
      <c r="L53" s="366" t="s">
        <v>7</v>
      </c>
      <c r="M53" s="366" t="s">
        <v>8</v>
      </c>
      <c r="N53" s="366" t="s">
        <v>9</v>
      </c>
      <c r="O53" s="366" t="s">
        <v>344</v>
      </c>
      <c r="P53" s="366" t="s">
        <v>349</v>
      </c>
      <c r="Q53" s="366" t="s">
        <v>356</v>
      </c>
      <c r="R53" s="366" t="s">
        <v>394</v>
      </c>
      <c r="S53" s="366" t="s">
        <v>397</v>
      </c>
      <c r="T53" s="366" t="s">
        <v>409</v>
      </c>
      <c r="U53" s="366" t="s">
        <v>414</v>
      </c>
      <c r="V53" s="366" t="s">
        <v>420</v>
      </c>
      <c r="W53" s="366" t="s">
        <v>423</v>
      </c>
      <c r="X53" s="366" t="s">
        <v>426</v>
      </c>
      <c r="Y53" s="366" t="s">
        <v>509</v>
      </c>
      <c r="Z53" s="366" t="s">
        <v>625</v>
      </c>
      <c r="AA53" s="366" t="s">
        <v>629</v>
      </c>
      <c r="AB53" s="366" t="s">
        <v>641</v>
      </c>
      <c r="AC53" s="366" t="s">
        <v>702</v>
      </c>
      <c r="AD53" s="366" t="s">
        <v>716</v>
      </c>
      <c r="AE53" s="366" t="s">
        <v>722</v>
      </c>
    </row>
    <row r="54" spans="1:36" ht="15" customHeight="1">
      <c r="A54" s="151" t="s">
        <v>10</v>
      </c>
      <c r="B54" s="364" t="s">
        <v>14</v>
      </c>
      <c r="C54" s="364" t="s">
        <v>11</v>
      </c>
      <c r="D54" s="364" t="s">
        <v>12</v>
      </c>
      <c r="E54" s="364" t="s">
        <v>13</v>
      </c>
      <c r="F54" s="364" t="s">
        <v>14</v>
      </c>
      <c r="G54" s="364" t="s">
        <v>11</v>
      </c>
      <c r="H54" s="364" t="s">
        <v>12</v>
      </c>
      <c r="I54" s="364" t="s">
        <v>13</v>
      </c>
      <c r="J54" s="364" t="s">
        <v>14</v>
      </c>
      <c r="K54" s="364" t="s">
        <v>11</v>
      </c>
      <c r="L54" s="364" t="s">
        <v>12</v>
      </c>
      <c r="M54" s="364" t="s">
        <v>13</v>
      </c>
      <c r="N54" s="364" t="s">
        <v>14</v>
      </c>
      <c r="O54" s="364" t="s">
        <v>11</v>
      </c>
      <c r="P54" s="364" t="s">
        <v>12</v>
      </c>
      <c r="Q54" s="364" t="s">
        <v>13</v>
      </c>
      <c r="R54" s="364" t="s">
        <v>14</v>
      </c>
      <c r="S54" s="364" t="s">
        <v>11</v>
      </c>
      <c r="T54" s="364" t="s">
        <v>12</v>
      </c>
      <c r="U54" s="364" t="s">
        <v>13</v>
      </c>
      <c r="V54" s="364" t="s">
        <v>14</v>
      </c>
      <c r="W54" s="364" t="s">
        <v>11</v>
      </c>
      <c r="X54" s="364" t="s">
        <v>12</v>
      </c>
      <c r="Y54" s="364" t="s">
        <v>13</v>
      </c>
      <c r="Z54" s="364" t="s">
        <v>14</v>
      </c>
      <c r="AA54" s="364" t="s">
        <v>11</v>
      </c>
      <c r="AB54" s="364" t="s">
        <v>12</v>
      </c>
      <c r="AC54" s="364" t="s">
        <v>13</v>
      </c>
      <c r="AD54" s="364" t="s">
        <v>14</v>
      </c>
      <c r="AE54" s="364" t="s">
        <v>11</v>
      </c>
    </row>
    <row r="55" spans="1:36" s="25" customFormat="1">
      <c r="A55" s="24" t="s">
        <v>736</v>
      </c>
      <c r="B55" s="226">
        <v>110.94999999999999</v>
      </c>
      <c r="C55" s="226">
        <v>93.450999999999993</v>
      </c>
      <c r="D55" s="226">
        <v>110.437</v>
      </c>
      <c r="E55" s="226">
        <v>143.93899999999999</v>
      </c>
      <c r="F55" s="226">
        <v>153.328</v>
      </c>
      <c r="G55" s="226">
        <v>108.32299999999999</v>
      </c>
      <c r="H55" s="226">
        <v>159.631</v>
      </c>
      <c r="I55" s="226">
        <v>134.104383200001</v>
      </c>
      <c r="J55" s="226">
        <v>129.075593949997</v>
      </c>
      <c r="K55" s="66">
        <v>30.391341839999999</v>
      </c>
      <c r="L55" s="66">
        <v>195.36245831000099</v>
      </c>
      <c r="M55" s="66">
        <v>172.22116893</v>
      </c>
      <c r="N55" s="66">
        <v>220.41149918000002</v>
      </c>
      <c r="O55" s="63">
        <v>200.85576526</v>
      </c>
      <c r="P55" s="63">
        <v>310.31577917999999</v>
      </c>
      <c r="Q55" s="64">
        <v>195.8657159</v>
      </c>
      <c r="R55" s="217">
        <v>113.596799749997</v>
      </c>
      <c r="S55" s="217">
        <v>83.528135090000006</v>
      </c>
      <c r="T55" s="217">
        <v>126.21467398</v>
      </c>
      <c r="U55" s="217">
        <v>187.81035333000003</v>
      </c>
      <c r="V55" s="217">
        <v>162.10257358000101</v>
      </c>
      <c r="W55" s="64">
        <v>158.97633777000001</v>
      </c>
      <c r="X55" s="217">
        <v>93.890765229999005</v>
      </c>
      <c r="Y55" s="217">
        <v>167.37475466000043</v>
      </c>
      <c r="Z55" s="217">
        <v>838.72631851999972</v>
      </c>
      <c r="AA55" s="217">
        <v>179.94019081000059</v>
      </c>
      <c r="AB55" s="217">
        <v>346.41700479000019</v>
      </c>
      <c r="AC55" s="217">
        <v>419.23532636000118</v>
      </c>
      <c r="AD55" s="217">
        <v>347.05484250000097</v>
      </c>
      <c r="AE55" s="217">
        <v>358.80384533000057</v>
      </c>
    </row>
    <row r="56" spans="1:36" s="25" customFormat="1">
      <c r="A56" s="26" t="s">
        <v>31</v>
      </c>
      <c r="B56" s="226">
        <v>16.385000000000002</v>
      </c>
      <c r="C56" s="226">
        <v>48.540999999999997</v>
      </c>
      <c r="D56" s="226">
        <v>57.015999999999998</v>
      </c>
      <c r="E56" s="226">
        <v>74.688999999999993</v>
      </c>
      <c r="F56" s="226">
        <v>21.035</v>
      </c>
      <c r="G56" s="226">
        <v>-58.963000000000001</v>
      </c>
      <c r="H56" s="226">
        <v>-83.012</v>
      </c>
      <c r="I56" s="226">
        <v>-66.294830560000008</v>
      </c>
      <c r="J56" s="226">
        <v>4.4601857800000007</v>
      </c>
      <c r="K56" s="66">
        <v>-31.840785069999999</v>
      </c>
      <c r="L56" s="66">
        <v>-100.134356</v>
      </c>
      <c r="M56" s="66">
        <v>-94.867019499999998</v>
      </c>
      <c r="N56" s="66">
        <v>-21.511836859999999</v>
      </c>
      <c r="O56" s="63">
        <v>-104.63515317</v>
      </c>
      <c r="P56" s="63">
        <v>-163.12676330000002</v>
      </c>
      <c r="Q56" s="64">
        <v>-109.35598420000001</v>
      </c>
      <c r="R56" s="217">
        <v>7.1517459199999998</v>
      </c>
      <c r="S56" s="217">
        <v>-55.713944060000003</v>
      </c>
      <c r="T56" s="217">
        <v>-70.814906409999992</v>
      </c>
      <c r="U56" s="217">
        <v>-99.607051470000002</v>
      </c>
      <c r="V56" s="217">
        <v>-9.836328009999999</v>
      </c>
      <c r="W56" s="64">
        <v>-76.348225970000001</v>
      </c>
      <c r="X56" s="217">
        <v>-54.641201500000001</v>
      </c>
      <c r="Y56" s="217">
        <v>-48.507107449999999</v>
      </c>
      <c r="Z56" s="217">
        <v>-361.49834955000006</v>
      </c>
      <c r="AA56" s="217">
        <v>-99.331797099999974</v>
      </c>
      <c r="AB56" s="217">
        <v>-180.47282233999999</v>
      </c>
      <c r="AC56" s="217">
        <v>-202.39492832000002</v>
      </c>
      <c r="AD56" s="217">
        <v>-106.18936066999996</v>
      </c>
      <c r="AE56" s="217">
        <v>-171.94604732999997</v>
      </c>
    </row>
    <row r="57" spans="1:36" s="25" customFormat="1">
      <c r="A57" s="24" t="s">
        <v>32</v>
      </c>
      <c r="B57" s="226">
        <v>28.957999999999998</v>
      </c>
      <c r="C57" s="226">
        <v>50.024999999999991</v>
      </c>
      <c r="D57" s="226">
        <v>56.811999999999998</v>
      </c>
      <c r="E57" s="226">
        <v>35.324999999999996</v>
      </c>
      <c r="F57" s="226">
        <v>48.843000000000004</v>
      </c>
      <c r="G57" s="226">
        <v>-56.548999999999992</v>
      </c>
      <c r="H57" s="226">
        <v>-47.203000000000003</v>
      </c>
      <c r="I57" s="226">
        <v>-48.121043469999996</v>
      </c>
      <c r="J57" s="226">
        <v>-41.15241194</v>
      </c>
      <c r="K57" s="66">
        <v>-73.957373739999994</v>
      </c>
      <c r="L57" s="66">
        <v>-58.294300829999997</v>
      </c>
      <c r="M57" s="66">
        <v>0.88893876999999999</v>
      </c>
      <c r="N57" s="66">
        <v>-50.52639671</v>
      </c>
      <c r="O57" s="63">
        <v>-96.075695719999999</v>
      </c>
      <c r="P57" s="63">
        <v>-45.931924509999995</v>
      </c>
      <c r="Q57" s="64">
        <v>-55.669415700000002</v>
      </c>
      <c r="R57" s="217">
        <v>-65.491580900000002</v>
      </c>
      <c r="S57" s="217">
        <v>-41.424079310000003</v>
      </c>
      <c r="T57" s="217">
        <v>-41.19235149</v>
      </c>
      <c r="U57" s="217">
        <v>-57.265924349999999</v>
      </c>
      <c r="V57" s="217">
        <v>-85.658128000000005</v>
      </c>
      <c r="W57" s="64">
        <v>-21.62962461</v>
      </c>
      <c r="X57" s="217">
        <v>-65.925287210000008</v>
      </c>
      <c r="Y57" s="217">
        <v>-55.430535449999944</v>
      </c>
      <c r="Z57" s="217">
        <v>221.75830221000004</v>
      </c>
      <c r="AA57" s="217">
        <v>-52.476603660000009</v>
      </c>
      <c r="AB57" s="217">
        <v>-36.897968209999981</v>
      </c>
      <c r="AC57" s="217">
        <v>-26.68129571000004</v>
      </c>
      <c r="AD57" s="217">
        <v>-64.325421860000006</v>
      </c>
      <c r="AE57" s="217">
        <v>-34.864947540000045</v>
      </c>
    </row>
    <row r="58" spans="1:36" s="27" customFormat="1">
      <c r="A58" s="24" t="s">
        <v>33</v>
      </c>
      <c r="B58" s="226">
        <v>-102.55385096000001</v>
      </c>
      <c r="C58" s="226">
        <v>-128.33799999999999</v>
      </c>
      <c r="D58" s="226">
        <v>-90</v>
      </c>
      <c r="E58" s="226">
        <v>-115.1</v>
      </c>
      <c r="F58" s="226">
        <v>-117.1</v>
      </c>
      <c r="G58" s="226">
        <v>-118.2</v>
      </c>
      <c r="H58" s="226">
        <v>-129.69999999999999</v>
      </c>
      <c r="I58" s="226">
        <v>-128.87673676</v>
      </c>
      <c r="J58" s="226">
        <v>-129.98887428</v>
      </c>
      <c r="K58" s="66">
        <v>-119.45148205</v>
      </c>
      <c r="L58" s="66">
        <v>-119.70089945999999</v>
      </c>
      <c r="M58" s="66">
        <v>-120.86492753</v>
      </c>
      <c r="N58" s="66">
        <v>-121.26963429000001</v>
      </c>
      <c r="O58" s="63">
        <v>-118.90828820999999</v>
      </c>
      <c r="P58" s="63">
        <v>-121.89808841</v>
      </c>
      <c r="Q58" s="64">
        <v>-134.06435314000001</v>
      </c>
      <c r="R58" s="217">
        <v>-136.08652058999999</v>
      </c>
      <c r="S58" s="217">
        <v>-132.74802097</v>
      </c>
      <c r="T58" s="217">
        <v>-128.06986843000001</v>
      </c>
      <c r="U58" s="217">
        <v>-118.57015668000001</v>
      </c>
      <c r="V58" s="217">
        <v>-117.36721905</v>
      </c>
      <c r="W58" s="64">
        <v>-117.41568681999999</v>
      </c>
      <c r="X58" s="217">
        <v>-116.35604131000001</v>
      </c>
      <c r="Y58" s="217">
        <v>-116.29258591000001</v>
      </c>
      <c r="Z58" s="217">
        <v>-114.45304093999998</v>
      </c>
      <c r="AA58" s="217">
        <v>-115.39473282999998</v>
      </c>
      <c r="AB58" s="217">
        <v>-115.21067704000001</v>
      </c>
      <c r="AC58" s="217">
        <v>-112.80832991999999</v>
      </c>
      <c r="AD58" s="217">
        <v>-116.17031137000001</v>
      </c>
      <c r="AE58" s="217">
        <v>-116.76225362000001</v>
      </c>
    </row>
    <row r="59" spans="1:36" s="25" customFormat="1">
      <c r="A59" s="24" t="s">
        <v>35</v>
      </c>
      <c r="B59" s="226">
        <v>258.84685095999998</v>
      </c>
      <c r="C59" s="226">
        <v>320.35500000000002</v>
      </c>
      <c r="D59" s="226">
        <v>314.26499999999999</v>
      </c>
      <c r="E59" s="226">
        <v>369.053</v>
      </c>
      <c r="F59" s="226">
        <v>340.30600000000004</v>
      </c>
      <c r="G59" s="226">
        <v>342.03500000000003</v>
      </c>
      <c r="H59" s="226">
        <v>419.54599999999999</v>
      </c>
      <c r="I59" s="226">
        <v>377.39699399000102</v>
      </c>
      <c r="J59" s="226">
        <v>295.75669438999898</v>
      </c>
      <c r="K59" s="66">
        <v>255.6409827</v>
      </c>
      <c r="L59" s="66">
        <v>473.4920146</v>
      </c>
      <c r="M59" s="66">
        <v>387.06417718999899</v>
      </c>
      <c r="N59" s="66">
        <v>413.71936703999899</v>
      </c>
      <c r="O59" s="63">
        <v>520.47490235999999</v>
      </c>
      <c r="P59" s="63">
        <v>641.27255539999908</v>
      </c>
      <c r="Q59" s="64">
        <v>494.95546894000103</v>
      </c>
      <c r="R59" s="217">
        <v>308.02315531999801</v>
      </c>
      <c r="S59" s="217">
        <v>313.41417942999999</v>
      </c>
      <c r="T59" s="217">
        <v>366.29180030999896</v>
      </c>
      <c r="U59" s="217">
        <v>463.25348582999999</v>
      </c>
      <c r="V59" s="217">
        <v>374.96424864000204</v>
      </c>
      <c r="W59" s="64">
        <v>374.36987517</v>
      </c>
      <c r="X59" s="217">
        <v>330.81329525000001</v>
      </c>
      <c r="Y59" s="217">
        <v>387.60498347000055</v>
      </c>
      <c r="Z59" s="217">
        <v>1092.9194067999995</v>
      </c>
      <c r="AA59" s="217">
        <v>447.14332440000032</v>
      </c>
      <c r="AB59" s="217">
        <v>678.99847238000063</v>
      </c>
      <c r="AC59" s="217">
        <v>761.11988031000089</v>
      </c>
      <c r="AD59" s="217">
        <v>633.73993640000117</v>
      </c>
      <c r="AE59" s="217">
        <v>682.37709382000014</v>
      </c>
      <c r="AF59" s="432"/>
      <c r="AG59" s="432"/>
    </row>
    <row r="60" spans="1:36">
      <c r="A60" s="28" t="s">
        <v>36</v>
      </c>
      <c r="B60" s="121">
        <v>0.17599999999999999</v>
      </c>
      <c r="C60" s="121">
        <v>0.217</v>
      </c>
      <c r="D60" s="121">
        <v>0.19600000000000001</v>
      </c>
      <c r="E60" s="121">
        <v>0.219</v>
      </c>
      <c r="F60" s="121">
        <v>0.21299999999999999</v>
      </c>
      <c r="G60" s="121">
        <v>0.22500000000000001</v>
      </c>
      <c r="H60" s="121">
        <v>0.26</v>
      </c>
      <c r="I60" s="121">
        <v>0.22959523567221823</v>
      </c>
      <c r="J60" s="121">
        <v>0.18374723944669355</v>
      </c>
      <c r="K60" s="121">
        <v>0.16664302377878923</v>
      </c>
      <c r="L60" s="121">
        <v>0.28335646499984757</v>
      </c>
      <c r="M60" s="121">
        <v>0.22205528611716319</v>
      </c>
      <c r="N60" s="121">
        <v>0.25091483754321986</v>
      </c>
      <c r="O60" s="197">
        <v>0.35647101565308514</v>
      </c>
      <c r="P60" s="197">
        <v>0.42924396323582165</v>
      </c>
      <c r="Q60" s="197">
        <v>0.35888996366501141</v>
      </c>
      <c r="R60" s="197">
        <v>0.23263137772937212</v>
      </c>
      <c r="S60" s="197">
        <v>0.27342180620956003</v>
      </c>
      <c r="T60" s="197">
        <v>0.26939847897601082</v>
      </c>
      <c r="U60" s="197">
        <v>0.30177764573995319</v>
      </c>
      <c r="V60" s="197">
        <v>0.25050335631925913</v>
      </c>
      <c r="W60" s="197">
        <v>0.2616368269618557</v>
      </c>
      <c r="X60" s="197">
        <v>0.20769253280063832</v>
      </c>
      <c r="Y60" s="197">
        <v>0.20389705014068754</v>
      </c>
      <c r="Z60" s="197">
        <v>0.57061123181347873</v>
      </c>
      <c r="AA60" s="197">
        <v>0.21705442643032802</v>
      </c>
      <c r="AB60" s="197">
        <v>0.29031919894976044</v>
      </c>
      <c r="AC60" s="197">
        <v>0.29437672936990866</v>
      </c>
      <c r="AD60" s="197">
        <v>0.25050592652720177</v>
      </c>
      <c r="AE60" s="197">
        <v>0.29584061842092796</v>
      </c>
    </row>
    <row r="61" spans="1:36" s="25" customFormat="1">
      <c r="A61" s="24" t="s">
        <v>278</v>
      </c>
      <c r="B61" s="226">
        <v>328.8</v>
      </c>
      <c r="C61" s="226">
        <v>262</v>
      </c>
      <c r="D61" s="226">
        <v>330.9</v>
      </c>
      <c r="E61" s="226">
        <v>348.8</v>
      </c>
      <c r="F61" s="226">
        <v>328.8</v>
      </c>
      <c r="G61" s="226">
        <v>282.82549537999995</v>
      </c>
      <c r="H61" s="226">
        <v>339.21105567000001</v>
      </c>
      <c r="I61" s="226">
        <v>357.621653640001</v>
      </c>
      <c r="J61" s="226">
        <v>323.64220753999894</v>
      </c>
      <c r="K61" s="217">
        <v>299.08701596000003</v>
      </c>
      <c r="L61" s="217">
        <v>384.45894086999999</v>
      </c>
      <c r="M61" s="217">
        <v>380.26119846999899</v>
      </c>
      <c r="N61" s="217">
        <v>314.290959039999</v>
      </c>
      <c r="O61" s="217">
        <v>323.24790976999998</v>
      </c>
      <c r="P61" s="217">
        <v>334.32149238999909</v>
      </c>
      <c r="Q61" s="217">
        <v>448.36561393000102</v>
      </c>
      <c r="R61" s="217">
        <v>358.59657094999801</v>
      </c>
      <c r="S61" s="217">
        <v>384.27147751999996</v>
      </c>
      <c r="T61" s="217">
        <v>459.82324056999897</v>
      </c>
      <c r="U61" s="217">
        <v>476.91734688000003</v>
      </c>
      <c r="V61" s="217">
        <v>416.14583639</v>
      </c>
      <c r="W61" s="64">
        <v>437.37449850999997</v>
      </c>
      <c r="X61" s="226">
        <v>490.78174555000101</v>
      </c>
      <c r="Y61" s="226">
        <v>545.58906208000064</v>
      </c>
      <c r="Z61" s="226">
        <v>1180.50615436</v>
      </c>
      <c r="AA61" s="226">
        <v>499.39533672000039</v>
      </c>
      <c r="AB61" s="226">
        <v>585.03342020000048</v>
      </c>
      <c r="AC61" s="226">
        <v>652.277334840001</v>
      </c>
      <c r="AD61" s="226">
        <v>489.61448952000137</v>
      </c>
      <c r="AE61" s="226">
        <v>579.22003614000016</v>
      </c>
      <c r="AF61" s="389"/>
      <c r="AG61" s="389"/>
      <c r="AH61" s="389"/>
      <c r="AI61" s="389"/>
      <c r="AJ61" s="389"/>
    </row>
    <row r="62" spans="1:36" s="25" customFormat="1">
      <c r="A62" s="349" t="s">
        <v>656</v>
      </c>
      <c r="B62" s="226"/>
      <c r="C62" s="226"/>
      <c r="D62" s="226"/>
      <c r="E62" s="226"/>
      <c r="F62" s="226"/>
      <c r="G62" s="226"/>
      <c r="H62" s="226"/>
      <c r="I62" s="226"/>
      <c r="J62" s="226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64"/>
      <c r="X62" s="217"/>
      <c r="Y62" s="217"/>
      <c r="Z62" s="217"/>
      <c r="AA62" s="223">
        <v>-0.76800000000000002</v>
      </c>
      <c r="AB62" s="223">
        <v>-2.077</v>
      </c>
      <c r="AC62" s="225">
        <v>0.47199999999999998</v>
      </c>
      <c r="AD62" s="225">
        <v>-0.86322783000000003</v>
      </c>
      <c r="AE62" s="225">
        <v>-0.81160281000000001</v>
      </c>
    </row>
    <row r="63" spans="1:36" s="25" customFormat="1">
      <c r="A63" s="349" t="s">
        <v>190</v>
      </c>
      <c r="B63" s="226"/>
      <c r="C63" s="226"/>
      <c r="D63" s="226"/>
      <c r="E63" s="226"/>
      <c r="F63" s="226"/>
      <c r="G63" s="226"/>
      <c r="H63" s="226"/>
      <c r="I63" s="226"/>
      <c r="J63" s="226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64"/>
      <c r="X63" s="217"/>
      <c r="Y63" s="217"/>
      <c r="Z63" s="223">
        <v>-716</v>
      </c>
      <c r="AA63" s="223"/>
      <c r="AB63" s="223"/>
      <c r="AC63" s="223"/>
      <c r="AD63" s="225">
        <v>18.399999999999999</v>
      </c>
      <c r="AE63" s="225"/>
    </row>
    <row r="64" spans="1:36" s="25" customFormat="1">
      <c r="A64" s="24" t="s">
        <v>634</v>
      </c>
      <c r="B64" s="226"/>
      <c r="C64" s="226"/>
      <c r="D64" s="226"/>
      <c r="E64" s="226"/>
      <c r="F64" s="226"/>
      <c r="G64" s="226"/>
      <c r="H64" s="226"/>
      <c r="I64" s="226"/>
      <c r="J64" s="226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26">
        <v>437.37449850999997</v>
      </c>
      <c r="X64" s="226">
        <v>490.78174555000101</v>
      </c>
      <c r="Y64" s="226">
        <v>545.58906208000064</v>
      </c>
      <c r="Z64" s="226">
        <v>464.50615435999998</v>
      </c>
      <c r="AA64" s="226">
        <v>498.62733672000041</v>
      </c>
      <c r="AB64" s="226">
        <v>582.95642020000048</v>
      </c>
      <c r="AC64" s="226">
        <v>652.74933484000098</v>
      </c>
      <c r="AD64" s="226">
        <v>507.15126169000132</v>
      </c>
      <c r="AE64" s="226">
        <v>578.40843333000021</v>
      </c>
      <c r="AF64" s="432"/>
      <c r="AG64" s="450"/>
      <c r="AH64" s="413"/>
    </row>
    <row r="65" spans="1:33">
      <c r="A65" s="28" t="s">
        <v>635</v>
      </c>
      <c r="B65" s="121">
        <v>0.185</v>
      </c>
      <c r="C65" s="121">
        <v>0.18099999999999999</v>
      </c>
      <c r="D65" s="121">
        <v>0.20599999999999999</v>
      </c>
      <c r="E65" s="121">
        <v>0.20699999999999999</v>
      </c>
      <c r="F65" s="121">
        <v>0.20499999999999999</v>
      </c>
      <c r="G65" s="121">
        <v>0.186</v>
      </c>
      <c r="H65" s="121">
        <v>0.21</v>
      </c>
      <c r="I65" s="121">
        <v>0.21756460479687831</v>
      </c>
      <c r="J65" s="121">
        <v>0.20107190583314688</v>
      </c>
      <c r="K65" s="121">
        <v>0.19496390674979752</v>
      </c>
      <c r="L65" s="121">
        <v>0.23007553044910131</v>
      </c>
      <c r="M65" s="121">
        <v>0.2181524775517065</v>
      </c>
      <c r="N65" s="121">
        <v>0.19061294010246274</v>
      </c>
      <c r="O65" s="197">
        <v>0.221391099130747</v>
      </c>
      <c r="P65" s="197">
        <v>0.22378235460097784</v>
      </c>
      <c r="Q65" s="197">
        <v>0.3251078712931339</v>
      </c>
      <c r="R65" s="197">
        <v>0.27082643920864535</v>
      </c>
      <c r="S65" s="197">
        <v>0.33523754939684008</v>
      </c>
      <c r="T65" s="197">
        <v>0.33818851937864824</v>
      </c>
      <c r="U65" s="197">
        <v>0.31067870735204006</v>
      </c>
      <c r="V65" s="197">
        <v>0.27801564845736892</v>
      </c>
      <c r="W65" s="197">
        <v>0.30566902834322751</v>
      </c>
      <c r="X65" s="197">
        <v>0.30812456829634666</v>
      </c>
      <c r="Y65" s="197">
        <v>0.28700353476168999</v>
      </c>
      <c r="Z65" s="197">
        <v>0.24</v>
      </c>
      <c r="AA65" s="197">
        <v>0.26229962826209191</v>
      </c>
      <c r="AB65" s="197">
        <v>0.30666038752970487</v>
      </c>
      <c r="AC65" s="197">
        <v>0.34337449086351379</v>
      </c>
      <c r="AD65" s="197">
        <v>0.26678358288373893</v>
      </c>
      <c r="AE65" s="197">
        <v>0.30426794897391057</v>
      </c>
    </row>
    <row r="66" spans="1:33">
      <c r="A66" s="28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</row>
    <row r="67" spans="1:33">
      <c r="A67" s="24" t="s">
        <v>673</v>
      </c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97"/>
      <c r="P67" s="197"/>
      <c r="Q67" s="197"/>
      <c r="R67" s="197"/>
      <c r="S67" s="197"/>
      <c r="T67" s="197"/>
      <c r="U67" s="197"/>
      <c r="V67" s="197"/>
      <c r="W67" s="226">
        <v>374.36987517</v>
      </c>
      <c r="X67" s="226">
        <v>330.81329525000001</v>
      </c>
      <c r="Y67" s="226">
        <v>387.60498347000055</v>
      </c>
      <c r="Z67" s="226">
        <v>1092.9194067999995</v>
      </c>
      <c r="AA67" s="226">
        <v>447.14332440000032</v>
      </c>
      <c r="AB67" s="226">
        <v>672.3</v>
      </c>
      <c r="AC67" s="226">
        <v>758.86599999999999</v>
      </c>
      <c r="AD67" s="226">
        <v>633.73900000000003</v>
      </c>
      <c r="AE67" s="226">
        <v>682.37709382000014</v>
      </c>
    </row>
    <row r="68" spans="1:33">
      <c r="A68" s="349" t="s">
        <v>674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225">
        <v>6.7</v>
      </c>
      <c r="AC68" s="225">
        <v>2.254</v>
      </c>
      <c r="AD68" s="225"/>
      <c r="AE68" s="225"/>
    </row>
    <row r="69" spans="1:33">
      <c r="A69" s="24" t="s">
        <v>646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97"/>
      <c r="P69" s="197"/>
      <c r="Q69" s="197"/>
      <c r="R69" s="197"/>
      <c r="S69" s="197"/>
      <c r="T69" s="197"/>
      <c r="U69" s="197"/>
      <c r="V69" s="197"/>
      <c r="W69" s="226">
        <v>374.36987517</v>
      </c>
      <c r="X69" s="226">
        <v>330.81329525000001</v>
      </c>
      <c r="Y69" s="226">
        <v>387.60498347000055</v>
      </c>
      <c r="Z69" s="226">
        <v>1092.9194067999995</v>
      </c>
      <c r="AA69" s="226">
        <v>447.14332440000032</v>
      </c>
      <c r="AB69" s="226">
        <v>679</v>
      </c>
      <c r="AC69" s="226">
        <v>761.12</v>
      </c>
      <c r="AD69" s="226">
        <v>633.73900000000003</v>
      </c>
      <c r="AE69" s="226">
        <v>682.37709382000014</v>
      </c>
    </row>
    <row r="70" spans="1:33">
      <c r="A70" s="28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</row>
    <row r="71" spans="1:33">
      <c r="A71" s="24" t="s">
        <v>653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97"/>
      <c r="P71" s="197"/>
      <c r="Q71" s="197"/>
      <c r="R71" s="197"/>
      <c r="S71" s="226"/>
      <c r="T71" s="226"/>
      <c r="U71" s="226"/>
      <c r="V71" s="226"/>
      <c r="W71" s="226">
        <v>179.10633777000001</v>
      </c>
      <c r="X71" s="226">
        <v>114.020765229999</v>
      </c>
      <c r="Y71" s="226">
        <v>187.50475466000043</v>
      </c>
      <c r="Z71" s="226">
        <v>858.85631851999972</v>
      </c>
      <c r="AA71" s="226">
        <v>200.07019081000058</v>
      </c>
      <c r="AB71" s="226">
        <v>362.04712479000023</v>
      </c>
      <c r="AC71" s="226">
        <v>437.8770263600012</v>
      </c>
      <c r="AD71" s="226">
        <v>367.18484250000097</v>
      </c>
      <c r="AE71" s="226">
        <v>378.93384533000057</v>
      </c>
    </row>
    <row r="72" spans="1:33">
      <c r="A72" s="349" t="s">
        <v>654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97"/>
      <c r="P72" s="197"/>
      <c r="Q72" s="197"/>
      <c r="R72" s="197"/>
      <c r="S72" s="225"/>
      <c r="T72" s="225"/>
      <c r="U72" s="225"/>
      <c r="V72" s="225"/>
      <c r="W72" s="225">
        <v>-30.5</v>
      </c>
      <c r="X72" s="225">
        <v>-30.5</v>
      </c>
      <c r="Y72" s="225">
        <v>-30.5</v>
      </c>
      <c r="Z72" s="225">
        <v>-30.5</v>
      </c>
      <c r="AA72" s="225">
        <v>-30.5</v>
      </c>
      <c r="AB72" s="225">
        <v>-23.681999999999999</v>
      </c>
      <c r="AC72" s="225">
        <v>-28.245000000000001</v>
      </c>
      <c r="AD72" s="225">
        <v>-30.5</v>
      </c>
      <c r="AE72" s="225">
        <v>-30.5</v>
      </c>
    </row>
    <row r="73" spans="1:33">
      <c r="A73" s="349" t="s">
        <v>655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97"/>
      <c r="P73" s="197"/>
      <c r="Q73" s="197"/>
      <c r="R73" s="197"/>
      <c r="S73" s="225"/>
      <c r="T73" s="225"/>
      <c r="U73" s="225"/>
      <c r="V73" s="225"/>
      <c r="W73" s="225">
        <v>10.370000000000001</v>
      </c>
      <c r="X73" s="225">
        <v>10.370000000000001</v>
      </c>
      <c r="Y73" s="225">
        <v>10.370000000000001</v>
      </c>
      <c r="Z73" s="225">
        <v>10.370000000000001</v>
      </c>
      <c r="AA73" s="225">
        <v>10.370000000000001</v>
      </c>
      <c r="AB73" s="225">
        <v>8.0518800000000006</v>
      </c>
      <c r="AC73" s="225">
        <v>9.6033000000000008</v>
      </c>
      <c r="AD73" s="225">
        <v>10.37</v>
      </c>
      <c r="AE73" s="225">
        <v>10.370000000000001</v>
      </c>
    </row>
    <row r="74" spans="1:33">
      <c r="A74" s="24" t="s">
        <v>649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97"/>
      <c r="P74" s="197"/>
      <c r="Q74" s="197"/>
      <c r="R74" s="197"/>
      <c r="S74" s="226"/>
      <c r="T74" s="226"/>
      <c r="U74" s="226"/>
      <c r="V74" s="226"/>
      <c r="W74" s="226">
        <v>158.97633777000001</v>
      </c>
      <c r="X74" s="226">
        <v>93.890765229999005</v>
      </c>
      <c r="Y74" s="226">
        <v>167.37475466000043</v>
      </c>
      <c r="Z74" s="226">
        <v>838.72631851999972</v>
      </c>
      <c r="AA74" s="226">
        <v>179.94019081000059</v>
      </c>
      <c r="AB74" s="226">
        <v>346.41700479000019</v>
      </c>
      <c r="AC74" s="226">
        <v>419.23532636000118</v>
      </c>
      <c r="AD74" s="226">
        <v>347.05484250000097</v>
      </c>
      <c r="AE74" s="226">
        <v>358.80384533000057</v>
      </c>
    </row>
    <row r="75" spans="1:33">
      <c r="A75" s="151" t="s">
        <v>230</v>
      </c>
      <c r="B75" s="366" t="s">
        <v>393</v>
      </c>
      <c r="C75" s="366" t="s">
        <v>378</v>
      </c>
      <c r="D75" s="366" t="s">
        <v>379</v>
      </c>
      <c r="E75" s="366" t="s">
        <v>380</v>
      </c>
      <c r="F75" s="366" t="s">
        <v>381</v>
      </c>
      <c r="G75" s="366" t="s">
        <v>2</v>
      </c>
      <c r="H75" s="366" t="s">
        <v>3</v>
      </c>
      <c r="I75" s="366" t="s">
        <v>4</v>
      </c>
      <c r="J75" s="366" t="s">
        <v>5</v>
      </c>
      <c r="K75" s="366" t="s">
        <v>6</v>
      </c>
      <c r="L75" s="366" t="s">
        <v>7</v>
      </c>
      <c r="M75" s="366" t="s">
        <v>8</v>
      </c>
      <c r="N75" s="366" t="s">
        <v>9</v>
      </c>
      <c r="O75" s="366" t="s">
        <v>344</v>
      </c>
      <c r="P75" s="366" t="s">
        <v>349</v>
      </c>
      <c r="Q75" s="366" t="s">
        <v>356</v>
      </c>
      <c r="R75" s="366" t="s">
        <v>394</v>
      </c>
      <c r="S75" s="366" t="s">
        <v>397</v>
      </c>
      <c r="T75" s="366" t="s">
        <v>409</v>
      </c>
      <c r="U75" s="366" t="s">
        <v>414</v>
      </c>
      <c r="V75" s="366" t="s">
        <v>420</v>
      </c>
      <c r="W75" s="366" t="s">
        <v>423</v>
      </c>
      <c r="X75" s="366" t="s">
        <v>426</v>
      </c>
      <c r="Y75" s="366" t="s">
        <v>509</v>
      </c>
      <c r="Z75" s="366" t="s">
        <v>625</v>
      </c>
      <c r="AA75" s="366" t="s">
        <v>629</v>
      </c>
      <c r="AB75" s="366" t="s">
        <v>641</v>
      </c>
      <c r="AC75" s="366" t="s">
        <v>702</v>
      </c>
      <c r="AD75" s="366" t="s">
        <v>716</v>
      </c>
      <c r="AE75" s="366" t="s">
        <v>722</v>
      </c>
    </row>
    <row r="76" spans="1:33" ht="15" customHeight="1">
      <c r="A76" s="151" t="s">
        <v>10</v>
      </c>
      <c r="B76" s="364" t="s">
        <v>14</v>
      </c>
      <c r="C76" s="364" t="s">
        <v>11</v>
      </c>
      <c r="D76" s="364" t="s">
        <v>12</v>
      </c>
      <c r="E76" s="364" t="s">
        <v>13</v>
      </c>
      <c r="F76" s="364" t="s">
        <v>14</v>
      </c>
      <c r="G76" s="364" t="s">
        <v>11</v>
      </c>
      <c r="H76" s="364" t="s">
        <v>12</v>
      </c>
      <c r="I76" s="364" t="s">
        <v>13</v>
      </c>
      <c r="J76" s="364" t="s">
        <v>14</v>
      </c>
      <c r="K76" s="364" t="s">
        <v>11</v>
      </c>
      <c r="L76" s="364" t="s">
        <v>12</v>
      </c>
      <c r="M76" s="364" t="s">
        <v>13</v>
      </c>
      <c r="N76" s="364" t="s">
        <v>14</v>
      </c>
      <c r="O76" s="364" t="s">
        <v>11</v>
      </c>
      <c r="P76" s="364" t="s">
        <v>12</v>
      </c>
      <c r="Q76" s="364" t="s">
        <v>13</v>
      </c>
      <c r="R76" s="364" t="s">
        <v>14</v>
      </c>
      <c r="S76" s="364" t="s">
        <v>11</v>
      </c>
      <c r="T76" s="364" t="s">
        <v>12</v>
      </c>
      <c r="U76" s="364" t="s">
        <v>13</v>
      </c>
      <c r="V76" s="364" t="s">
        <v>14</v>
      </c>
      <c r="W76" s="364" t="s">
        <v>11</v>
      </c>
      <c r="X76" s="364" t="s">
        <v>12</v>
      </c>
      <c r="Y76" s="364" t="s">
        <v>13</v>
      </c>
      <c r="Z76" s="364" t="s">
        <v>14</v>
      </c>
      <c r="AA76" s="364" t="s">
        <v>11</v>
      </c>
      <c r="AB76" s="364" t="s">
        <v>12</v>
      </c>
      <c r="AC76" s="364" t="s">
        <v>13</v>
      </c>
      <c r="AD76" s="364" t="s">
        <v>14</v>
      </c>
      <c r="AE76" s="364" t="s">
        <v>11</v>
      </c>
    </row>
    <row r="77" spans="1:33" s="130" customFormat="1">
      <c r="A77" s="127" t="s">
        <v>231</v>
      </c>
      <c r="B77" s="229">
        <v>189.3</v>
      </c>
      <c r="C77" s="229">
        <v>174.5</v>
      </c>
      <c r="D77" s="229">
        <v>219.9</v>
      </c>
      <c r="E77" s="229">
        <v>248.4</v>
      </c>
      <c r="F77" s="229">
        <v>209.4</v>
      </c>
      <c r="G77" s="229">
        <v>155.80000000000001</v>
      </c>
      <c r="H77" s="122">
        <v>164.3</v>
      </c>
      <c r="I77" s="122">
        <v>171.7</v>
      </c>
      <c r="J77" s="229">
        <v>169.6</v>
      </c>
      <c r="K77" s="123">
        <v>123.56553491</v>
      </c>
      <c r="L77" s="123">
        <v>122.45413943000001</v>
      </c>
      <c r="M77" s="123">
        <v>136.63886647000001</v>
      </c>
      <c r="N77" s="123">
        <v>138.65368366999999</v>
      </c>
      <c r="O77" s="123">
        <v>94.138713819999992</v>
      </c>
      <c r="P77" s="123">
        <v>109.32134936</v>
      </c>
      <c r="Q77" s="123">
        <v>102.39099999999999</v>
      </c>
      <c r="R77" s="226">
        <v>157.78944418</v>
      </c>
      <c r="S77" s="226">
        <v>74.856573209999993</v>
      </c>
      <c r="T77" s="226">
        <v>106.67049998</v>
      </c>
      <c r="U77" s="226">
        <v>126.4</v>
      </c>
      <c r="V77" s="226">
        <v>151.92573646</v>
      </c>
      <c r="W77" s="122">
        <v>111.93563981</v>
      </c>
      <c r="X77" s="122">
        <v>130.10462415000001</v>
      </c>
      <c r="Y77" s="122">
        <v>138.87980225999999</v>
      </c>
      <c r="Z77" s="122">
        <v>148.68414106</v>
      </c>
      <c r="AA77" s="122">
        <v>181.21700000000001</v>
      </c>
      <c r="AB77" s="122">
        <v>199.66314199999994</v>
      </c>
      <c r="AC77" s="122">
        <v>218.78826385000002</v>
      </c>
      <c r="AD77" s="122">
        <v>299.11134910000004</v>
      </c>
      <c r="AE77" s="122">
        <v>222.23997716000002</v>
      </c>
      <c r="AF77" s="432"/>
      <c r="AG77" s="432"/>
    </row>
    <row r="78" spans="1:33">
      <c r="A78" s="151" t="s">
        <v>37</v>
      </c>
      <c r="B78" s="366" t="s">
        <v>393</v>
      </c>
      <c r="C78" s="366" t="s">
        <v>378</v>
      </c>
      <c r="D78" s="366" t="s">
        <v>379</v>
      </c>
      <c r="E78" s="366" t="s">
        <v>380</v>
      </c>
      <c r="F78" s="366" t="s">
        <v>381</v>
      </c>
      <c r="G78" s="366" t="s">
        <v>2</v>
      </c>
      <c r="H78" s="366" t="s">
        <v>3</v>
      </c>
      <c r="I78" s="366" t="s">
        <v>4</v>
      </c>
      <c r="J78" s="366" t="s">
        <v>5</v>
      </c>
      <c r="K78" s="366" t="s">
        <v>6</v>
      </c>
      <c r="L78" s="366" t="s">
        <v>7</v>
      </c>
      <c r="M78" s="366" t="s">
        <v>8</v>
      </c>
      <c r="N78" s="366" t="s">
        <v>9</v>
      </c>
      <c r="O78" s="366" t="s">
        <v>344</v>
      </c>
      <c r="P78" s="366" t="s">
        <v>349</v>
      </c>
      <c r="Q78" s="366" t="s">
        <v>356</v>
      </c>
      <c r="R78" s="366" t="s">
        <v>394</v>
      </c>
      <c r="S78" s="366" t="s">
        <v>397</v>
      </c>
      <c r="T78" s="366" t="s">
        <v>409</v>
      </c>
      <c r="U78" s="366" t="s">
        <v>414</v>
      </c>
      <c r="V78" s="366" t="s">
        <v>420</v>
      </c>
      <c r="W78" s="366" t="s">
        <v>423</v>
      </c>
      <c r="X78" s="366" t="s">
        <v>426</v>
      </c>
      <c r="Y78" s="366" t="s">
        <v>509</v>
      </c>
      <c r="Z78" s="366" t="s">
        <v>625</v>
      </c>
      <c r="AA78" s="366" t="s">
        <v>629</v>
      </c>
      <c r="AB78" s="366" t="s">
        <v>641</v>
      </c>
      <c r="AC78" s="366" t="s">
        <v>702</v>
      </c>
      <c r="AD78" s="366" t="s">
        <v>716</v>
      </c>
      <c r="AE78" s="366" t="s">
        <v>722</v>
      </c>
    </row>
    <row r="79" spans="1:33" ht="15" customHeight="1">
      <c r="A79" s="151" t="s">
        <v>10</v>
      </c>
      <c r="B79" s="67" t="s">
        <v>14</v>
      </c>
      <c r="C79" s="67" t="s">
        <v>11</v>
      </c>
      <c r="D79" s="67" t="s">
        <v>12</v>
      </c>
      <c r="E79" s="67" t="s">
        <v>13</v>
      </c>
      <c r="F79" s="67" t="s">
        <v>14</v>
      </c>
      <c r="G79" s="67" t="s">
        <v>11</v>
      </c>
      <c r="H79" s="67" t="s">
        <v>12</v>
      </c>
      <c r="I79" s="67" t="s">
        <v>13</v>
      </c>
      <c r="J79" s="67" t="s">
        <v>14</v>
      </c>
      <c r="K79" s="67" t="s">
        <v>11</v>
      </c>
      <c r="L79" s="67" t="s">
        <v>12</v>
      </c>
      <c r="M79" s="67" t="s">
        <v>13</v>
      </c>
      <c r="N79" s="67" t="s">
        <v>14</v>
      </c>
      <c r="O79" s="67" t="s">
        <v>11</v>
      </c>
      <c r="P79" s="67" t="s">
        <v>12</v>
      </c>
      <c r="Q79" s="67" t="s">
        <v>13</v>
      </c>
      <c r="R79" s="67" t="s">
        <v>14</v>
      </c>
      <c r="S79" s="67" t="s">
        <v>11</v>
      </c>
      <c r="T79" s="67" t="s">
        <v>12</v>
      </c>
      <c r="U79" s="67" t="s">
        <v>13</v>
      </c>
      <c r="V79" s="67" t="s">
        <v>14</v>
      </c>
      <c r="W79" s="67" t="s">
        <v>11</v>
      </c>
      <c r="X79" s="67" t="s">
        <v>12</v>
      </c>
      <c r="Y79" s="67" t="s">
        <v>13</v>
      </c>
      <c r="Z79" s="67" t="s">
        <v>14</v>
      </c>
      <c r="AA79" s="67" t="s">
        <v>11</v>
      </c>
      <c r="AB79" s="67" t="s">
        <v>12</v>
      </c>
      <c r="AC79" s="67" t="s">
        <v>13</v>
      </c>
      <c r="AD79" s="67" t="s">
        <v>14</v>
      </c>
      <c r="AE79" s="67" t="s">
        <v>11</v>
      </c>
    </row>
    <row r="80" spans="1:33" s="37" customFormat="1">
      <c r="A80" s="35" t="s">
        <v>130</v>
      </c>
      <c r="B80" s="68">
        <v>11229.102000000001</v>
      </c>
      <c r="C80" s="68">
        <v>9601.6579999999994</v>
      </c>
      <c r="D80" s="68">
        <v>9906.5490000000009</v>
      </c>
      <c r="E80" s="68">
        <v>10028.615</v>
      </c>
      <c r="F80" s="68">
        <v>10272.361000000001</v>
      </c>
      <c r="G80" s="68">
        <v>10542.08</v>
      </c>
      <c r="H80" s="68">
        <v>10622.24</v>
      </c>
      <c r="I80" s="68">
        <v>10819.901277000001</v>
      </c>
      <c r="J80" s="68">
        <v>11028.34318276</v>
      </c>
      <c r="K80" s="68">
        <v>11559.048000319999</v>
      </c>
      <c r="L80" s="68">
        <v>11494.310835790002</v>
      </c>
      <c r="M80" s="68">
        <v>11863.41482102</v>
      </c>
      <c r="N80" s="68">
        <v>12339.64089429</v>
      </c>
      <c r="O80" s="68">
        <v>11133.566055540006</v>
      </c>
      <c r="P80" s="68">
        <v>11441.89463196</v>
      </c>
      <c r="Q80" s="68">
        <v>11838.364164499999</v>
      </c>
      <c r="R80" s="68">
        <v>12315.173081179999</v>
      </c>
      <c r="S80" s="68">
        <v>11923.497520729994</v>
      </c>
      <c r="T80" s="68">
        <v>12185.714416730005</v>
      </c>
      <c r="U80" s="68">
        <v>12506.065752630002</v>
      </c>
      <c r="V80" s="68">
        <v>12396.63431623</v>
      </c>
      <c r="W80" s="338">
        <v>12062.167649779998</v>
      </c>
      <c r="X80" s="68">
        <v>12806.228015949999</v>
      </c>
      <c r="Y80" s="68">
        <v>12710.80178184</v>
      </c>
      <c r="Z80" s="68">
        <v>12059.881616569997</v>
      </c>
      <c r="AA80" s="68">
        <v>12272.407346590006</v>
      </c>
      <c r="AB80" s="68">
        <v>12792.104517900001</v>
      </c>
      <c r="AC80" s="68">
        <v>13357.747095699999</v>
      </c>
      <c r="AD80" s="68">
        <v>12038.10011675</v>
      </c>
      <c r="AE80" s="68">
        <v>12028.600152680003</v>
      </c>
    </row>
    <row r="81" spans="1:31" s="37" customFormat="1">
      <c r="A81" s="57" t="s">
        <v>39</v>
      </c>
      <c r="B81" s="54">
        <v>169.726</v>
      </c>
      <c r="C81" s="54">
        <v>327.50400000000002</v>
      </c>
      <c r="D81" s="54">
        <v>359.28500000000003</v>
      </c>
      <c r="E81" s="54">
        <v>459.59800000000001</v>
      </c>
      <c r="F81" s="54">
        <v>535.95699999999999</v>
      </c>
      <c r="G81" s="54">
        <v>783.56</v>
      </c>
      <c r="H81" s="54">
        <v>857.41399999999999</v>
      </c>
      <c r="I81" s="54">
        <v>920.77363923000007</v>
      </c>
      <c r="J81" s="54">
        <v>973.70757467999999</v>
      </c>
      <c r="K81" s="54">
        <v>1328.23697105</v>
      </c>
      <c r="L81" s="54">
        <v>1306.54690282</v>
      </c>
      <c r="M81" s="54">
        <v>1476.1257522200001</v>
      </c>
      <c r="N81" s="54">
        <v>1967.64296014</v>
      </c>
      <c r="O81" s="54">
        <v>1000.16002938</v>
      </c>
      <c r="P81" s="54">
        <v>1390.7302069</v>
      </c>
      <c r="Q81" s="54">
        <v>1691.5990474800001</v>
      </c>
      <c r="R81" s="54">
        <v>2108.2535277400002</v>
      </c>
      <c r="S81" s="54">
        <v>1826.4892675399999</v>
      </c>
      <c r="T81" s="54">
        <v>1946.20011256</v>
      </c>
      <c r="U81" s="54">
        <v>2141.0610633299998</v>
      </c>
      <c r="V81" s="54">
        <v>1727.5206874800001</v>
      </c>
      <c r="W81" s="337">
        <v>1484.68599425</v>
      </c>
      <c r="X81" s="54">
        <v>1376.1915699799999</v>
      </c>
      <c r="Y81" s="54">
        <v>1324.25804892</v>
      </c>
      <c r="Z81" s="54">
        <v>602.61816322000004</v>
      </c>
      <c r="AA81" s="54">
        <v>864.90593996999996</v>
      </c>
      <c r="AB81" s="54">
        <v>1210.3378062699999</v>
      </c>
      <c r="AC81" s="54">
        <v>1715.4786802800002</v>
      </c>
      <c r="AD81" s="54">
        <v>1083.4096308399999</v>
      </c>
      <c r="AE81" s="54">
        <v>755.40143832000001</v>
      </c>
    </row>
    <row r="82" spans="1:31" s="37" customFormat="1">
      <c r="A82" s="57" t="s">
        <v>131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>
        <v>185.904</v>
      </c>
      <c r="T82" s="54">
        <v>230.79900000000001</v>
      </c>
      <c r="U82" s="54">
        <v>313.50299999999999</v>
      </c>
      <c r="V82" s="54">
        <v>509.54399999999998</v>
      </c>
      <c r="W82" s="337">
        <v>377.10700000000003</v>
      </c>
      <c r="X82" s="54">
        <v>1090.9010000000001</v>
      </c>
      <c r="Y82" s="54">
        <v>1106.78</v>
      </c>
      <c r="Z82" s="54">
        <v>1124.723</v>
      </c>
      <c r="AA82" s="54">
        <v>931.85443602999999</v>
      </c>
      <c r="AB82" s="54">
        <v>946.62341962000005</v>
      </c>
      <c r="AC82" s="54">
        <v>960.28161525999997</v>
      </c>
      <c r="AD82" s="54">
        <v>200.23326029</v>
      </c>
      <c r="AE82" s="54">
        <v>264.09681123000001</v>
      </c>
    </row>
    <row r="83" spans="1:31" s="37" customFormat="1">
      <c r="A83" s="57" t="s">
        <v>42</v>
      </c>
      <c r="B83" s="54">
        <v>568.87599999999998</v>
      </c>
      <c r="C83" s="54">
        <v>569.16800000000001</v>
      </c>
      <c r="D83" s="54">
        <v>658.80100000000004</v>
      </c>
      <c r="E83" s="54">
        <v>564.23299999999995</v>
      </c>
      <c r="F83" s="54">
        <v>582.88900000000001</v>
      </c>
      <c r="G83" s="54">
        <v>592.52</v>
      </c>
      <c r="H83" s="54">
        <v>631.62300000000005</v>
      </c>
      <c r="I83" s="54">
        <v>600.65495772000008</v>
      </c>
      <c r="J83" s="54">
        <v>605.48250535</v>
      </c>
      <c r="K83" s="54">
        <v>570.12457662999998</v>
      </c>
      <c r="L83" s="54">
        <v>633.05937310000002</v>
      </c>
      <c r="M83" s="54">
        <v>592.88779210000007</v>
      </c>
      <c r="N83" s="54">
        <v>519.08550532999993</v>
      </c>
      <c r="O83" s="54">
        <v>462.23165512999998</v>
      </c>
      <c r="P83" s="54">
        <v>541.60826135000002</v>
      </c>
      <c r="Q83" s="54">
        <v>538.93163991999995</v>
      </c>
      <c r="R83" s="54">
        <v>479.75131342999998</v>
      </c>
      <c r="S83" s="54">
        <v>462.78527822000001</v>
      </c>
      <c r="T83" s="54">
        <v>607.42222557000002</v>
      </c>
      <c r="U83" s="54">
        <v>611.58480141000007</v>
      </c>
      <c r="V83" s="54">
        <v>611.97590319999995</v>
      </c>
      <c r="W83" s="337">
        <v>607.31660674</v>
      </c>
      <c r="X83" s="54">
        <v>727.38764828000001</v>
      </c>
      <c r="Y83" s="54">
        <v>775.64116518000003</v>
      </c>
      <c r="Z83" s="54">
        <v>674.99162179000007</v>
      </c>
      <c r="AA83" s="54">
        <v>886.92170396999995</v>
      </c>
      <c r="AB83" s="54">
        <v>1038.0646613200001</v>
      </c>
      <c r="AC83" s="54">
        <v>1044.7956037399999</v>
      </c>
      <c r="AD83" s="54">
        <v>974.29629808999994</v>
      </c>
      <c r="AE83" s="54">
        <v>969.96113378000007</v>
      </c>
    </row>
    <row r="84" spans="1:31" s="37" customFormat="1">
      <c r="A84" s="57" t="s">
        <v>44</v>
      </c>
      <c r="B84" s="54">
        <v>103.4</v>
      </c>
      <c r="C84" s="54">
        <v>108.837</v>
      </c>
      <c r="D84" s="54">
        <v>114.27</v>
      </c>
      <c r="E84" s="54">
        <v>113.33</v>
      </c>
      <c r="F84" s="54">
        <v>121.253</v>
      </c>
      <c r="G84" s="54">
        <v>116.527</v>
      </c>
      <c r="H84" s="54">
        <v>112.86199999999999</v>
      </c>
      <c r="I84" s="54">
        <v>120.42203428000001</v>
      </c>
      <c r="J84" s="54">
        <v>125.40637109999999</v>
      </c>
      <c r="K84" s="54">
        <v>126.28038678</v>
      </c>
      <c r="L84" s="54">
        <v>131.13619818000001</v>
      </c>
      <c r="M84" s="54">
        <v>131.95295791999999</v>
      </c>
      <c r="N84" s="54">
        <v>134.34682030000002</v>
      </c>
      <c r="O84" s="54">
        <v>132.60783846999999</v>
      </c>
      <c r="P84" s="54">
        <v>139.03912946</v>
      </c>
      <c r="Q84" s="54">
        <v>138.78301038999999</v>
      </c>
      <c r="R84" s="54">
        <v>114.74456618000001</v>
      </c>
      <c r="S84" s="54">
        <v>112.95401541</v>
      </c>
      <c r="T84" s="54">
        <v>102.70358904000001</v>
      </c>
      <c r="U84" s="54">
        <v>92.009954550000003</v>
      </c>
      <c r="V84" s="54">
        <v>76.547782040000001</v>
      </c>
      <c r="W84" s="337">
        <v>71.451012450000007</v>
      </c>
      <c r="X84" s="54">
        <v>69.14160124</v>
      </c>
      <c r="Y84" s="54">
        <v>67.346974670000009</v>
      </c>
      <c r="Z84" s="54">
        <v>65.258558710000003</v>
      </c>
      <c r="AA84" s="54">
        <v>63.452070450000001</v>
      </c>
      <c r="AB84" s="54">
        <v>64.57804265</v>
      </c>
      <c r="AC84" s="54">
        <v>60.527422200000004</v>
      </c>
      <c r="AD84" s="54">
        <v>89.585925959999997</v>
      </c>
      <c r="AE84" s="54">
        <v>113.47525646000001</v>
      </c>
    </row>
    <row r="85" spans="1:31" s="37" customFormat="1">
      <c r="A85" s="57" t="s">
        <v>639</v>
      </c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>
        <v>391.839</v>
      </c>
      <c r="T85" s="54">
        <v>427.42500000000001</v>
      </c>
      <c r="U85" s="54">
        <v>433.54599999999999</v>
      </c>
      <c r="V85" s="54">
        <v>458.476</v>
      </c>
      <c r="W85" s="337">
        <v>388.541</v>
      </c>
      <c r="X85" s="54">
        <v>408.245</v>
      </c>
      <c r="Y85" s="54">
        <v>372.464</v>
      </c>
      <c r="Z85" s="54">
        <v>368.92700000000002</v>
      </c>
      <c r="AA85" s="54">
        <v>374.79641533</v>
      </c>
      <c r="AB85" s="54">
        <v>387.14908285000001</v>
      </c>
      <c r="AC85" s="54">
        <v>409.31979963999999</v>
      </c>
      <c r="AD85" s="54">
        <v>374.72990468</v>
      </c>
      <c r="AE85" s="54">
        <v>511.10513299000002</v>
      </c>
    </row>
    <row r="86" spans="1:31" s="37" customFormat="1">
      <c r="A86" s="57" t="s">
        <v>132</v>
      </c>
      <c r="B86" s="54">
        <v>269</v>
      </c>
      <c r="C86" s="54">
        <v>340.041</v>
      </c>
      <c r="D86" s="54">
        <v>295.52699999999999</v>
      </c>
      <c r="E86" s="54">
        <v>252.38300000000001</v>
      </c>
      <c r="F86" s="54">
        <v>248.803</v>
      </c>
      <c r="G86" s="54">
        <v>237.87899999999999</v>
      </c>
      <c r="H86" s="54">
        <v>216.45500000000001</v>
      </c>
      <c r="I86" s="54">
        <v>250.62072700999988</v>
      </c>
      <c r="J86" s="54">
        <v>137.3603241400001</v>
      </c>
      <c r="K86" s="54">
        <v>219.11008829999878</v>
      </c>
      <c r="L86" s="54">
        <v>128.6386824199999</v>
      </c>
      <c r="M86" s="54">
        <v>173.54323692999924</v>
      </c>
      <c r="N86" s="54">
        <v>159.91405084999906</v>
      </c>
      <c r="O86" s="54">
        <v>109.52790422000021</v>
      </c>
      <c r="P86" s="54">
        <v>90.302730230000179</v>
      </c>
      <c r="Q86" s="54">
        <v>126.91385664000018</v>
      </c>
      <c r="R86" s="54">
        <v>301.09656463999863</v>
      </c>
      <c r="S86" s="54">
        <v>123.145</v>
      </c>
      <c r="T86" s="54">
        <v>93.941999999999993</v>
      </c>
      <c r="U86" s="54">
        <v>84.906000000000006</v>
      </c>
      <c r="V86" s="54">
        <v>155.815</v>
      </c>
      <c r="W86" s="337">
        <v>294.37900000000002</v>
      </c>
      <c r="X86" s="54">
        <v>291.58499999999998</v>
      </c>
      <c r="Y86" s="54">
        <v>206.76</v>
      </c>
      <c r="Z86" s="54">
        <v>641.04200000000003</v>
      </c>
      <c r="AA86" s="54">
        <v>492.31289922000042</v>
      </c>
      <c r="AB86" s="54">
        <v>416.99498375999883</v>
      </c>
      <c r="AC86" s="54">
        <v>340.64912809000134</v>
      </c>
      <c r="AD86" s="54">
        <v>315.744570809999</v>
      </c>
      <c r="AE86" s="54">
        <v>326.6492717000001</v>
      </c>
    </row>
    <row r="87" spans="1:31" s="37" customFormat="1">
      <c r="A87" s="57" t="s">
        <v>60</v>
      </c>
      <c r="B87" s="54">
        <v>8885.1</v>
      </c>
      <c r="C87" s="54">
        <v>8071.8389999999999</v>
      </c>
      <c r="D87" s="54">
        <v>8200.2479999999996</v>
      </c>
      <c r="E87" s="54">
        <v>8353.8439999999991</v>
      </c>
      <c r="F87" s="54">
        <v>8450.5409999999993</v>
      </c>
      <c r="G87" s="54">
        <v>8486.1209999999992</v>
      </c>
      <c r="H87" s="54">
        <v>8518.0220000000008</v>
      </c>
      <c r="I87" s="54">
        <v>8558.6584734999997</v>
      </c>
      <c r="J87" s="54">
        <v>8595.2506870099987</v>
      </c>
      <c r="K87" s="54">
        <v>8598.2862148800032</v>
      </c>
      <c r="L87" s="54">
        <v>8598.2063575200027</v>
      </c>
      <c r="M87" s="54">
        <v>8611.8433700200003</v>
      </c>
      <c r="N87" s="54">
        <v>8620.4358453999994</v>
      </c>
      <c r="O87" s="54">
        <v>8592.7718070300016</v>
      </c>
      <c r="P87" s="54">
        <v>8574.4448523299998</v>
      </c>
      <c r="Q87" s="54">
        <v>8539.043670609999</v>
      </c>
      <c r="R87" s="54">
        <v>8550.98400812</v>
      </c>
      <c r="S87" s="54">
        <v>8487.6509999999998</v>
      </c>
      <c r="T87" s="54">
        <v>8449.7970000000005</v>
      </c>
      <c r="U87" s="54">
        <v>8444.3330000000005</v>
      </c>
      <c r="V87" s="54">
        <v>8471.0869999999995</v>
      </c>
      <c r="W87" s="337">
        <v>8460.0640000000003</v>
      </c>
      <c r="X87" s="54">
        <v>8469.6859999999997</v>
      </c>
      <c r="Y87" s="54">
        <v>8487.4560000000001</v>
      </c>
      <c r="Z87" s="54">
        <v>8279.5930000000008</v>
      </c>
      <c r="AA87" s="54">
        <v>8271.5636428999987</v>
      </c>
      <c r="AB87" s="54">
        <v>8296.9733152499994</v>
      </c>
      <c r="AC87" s="54">
        <v>8305.9772786000012</v>
      </c>
      <c r="AD87" s="54">
        <v>8291.6082761199996</v>
      </c>
      <c r="AE87" s="54">
        <v>8312.248647729999</v>
      </c>
    </row>
    <row r="88" spans="1:31" s="37" customFormat="1">
      <c r="A88" s="57" t="s">
        <v>134</v>
      </c>
      <c r="B88" s="54">
        <v>1233</v>
      </c>
      <c r="C88" s="54">
        <v>184.26900000000001</v>
      </c>
      <c r="D88" s="54">
        <v>278.41800000000001</v>
      </c>
      <c r="E88" s="54">
        <v>285.22699999999998</v>
      </c>
      <c r="F88" s="54">
        <v>332.91800000000001</v>
      </c>
      <c r="G88" s="54">
        <v>325.47300000000001</v>
      </c>
      <c r="H88" s="54">
        <v>285.86399999999998</v>
      </c>
      <c r="I88" s="54">
        <v>368.7714452600012</v>
      </c>
      <c r="J88" s="54">
        <v>591.1357204800006</v>
      </c>
      <c r="K88" s="54">
        <v>717.00976267999795</v>
      </c>
      <c r="L88" s="54">
        <v>696.72332174999974</v>
      </c>
      <c r="M88" s="54">
        <v>877.06171182999969</v>
      </c>
      <c r="N88" s="54">
        <v>938.21571227000095</v>
      </c>
      <c r="O88" s="54">
        <v>836.26682131000416</v>
      </c>
      <c r="P88" s="54">
        <v>705.76945169000101</v>
      </c>
      <c r="Q88" s="54">
        <v>803.09293945999889</v>
      </c>
      <c r="R88" s="54">
        <v>760.34310107000056</v>
      </c>
      <c r="S88" s="54">
        <v>332.73099999999999</v>
      </c>
      <c r="T88" s="54">
        <v>327.42599999999999</v>
      </c>
      <c r="U88" s="54">
        <v>385.12200000000001</v>
      </c>
      <c r="V88" s="54">
        <v>385.66800000000001</v>
      </c>
      <c r="W88" s="337">
        <v>378.62400000000002</v>
      </c>
      <c r="X88" s="54">
        <v>373.089</v>
      </c>
      <c r="Y88" s="54">
        <v>370.09500000000003</v>
      </c>
      <c r="Z88" s="54">
        <v>302.72800000000001</v>
      </c>
      <c r="AA88" s="54">
        <v>386.60023872000238</v>
      </c>
      <c r="AB88" s="54">
        <v>431.38320618000216</v>
      </c>
      <c r="AC88" s="54">
        <v>520.71756788999846</v>
      </c>
      <c r="AD88" s="54">
        <v>708.49224995999793</v>
      </c>
      <c r="AE88" s="54">
        <v>775.66246046999913</v>
      </c>
    </row>
    <row r="89" spans="1:31" s="34" customFormat="1">
      <c r="A89" s="21" t="s">
        <v>61</v>
      </c>
      <c r="B89" s="70">
        <v>11229.102000000001</v>
      </c>
      <c r="C89" s="70">
        <v>9601.6579999999994</v>
      </c>
      <c r="D89" s="70">
        <v>9906.5490000000009</v>
      </c>
      <c r="E89" s="70">
        <v>10028.615</v>
      </c>
      <c r="F89" s="70">
        <v>10272.361000000001</v>
      </c>
      <c r="G89" s="70">
        <v>10542.08</v>
      </c>
      <c r="H89" s="70">
        <v>10622.24</v>
      </c>
      <c r="I89" s="70">
        <v>10819.901277000001</v>
      </c>
      <c r="J89" s="70">
        <v>11028.34318276</v>
      </c>
      <c r="K89" s="70">
        <v>11559.048000319999</v>
      </c>
      <c r="L89" s="70">
        <v>11494.310835790002</v>
      </c>
      <c r="M89" s="70">
        <v>11863.41482102</v>
      </c>
      <c r="N89" s="70">
        <v>12339.64089429</v>
      </c>
      <c r="O89" s="70">
        <v>11133.566055540006</v>
      </c>
      <c r="P89" s="70">
        <v>11441.89463196</v>
      </c>
      <c r="Q89" s="70">
        <v>11838.364164499999</v>
      </c>
      <c r="R89" s="70">
        <v>12315.173081179999</v>
      </c>
      <c r="S89" s="70">
        <v>11923.497520729994</v>
      </c>
      <c r="T89" s="70">
        <v>12185.714416730005</v>
      </c>
      <c r="U89" s="70">
        <v>12506.065752630002</v>
      </c>
      <c r="V89" s="70">
        <v>12396.63431623</v>
      </c>
      <c r="W89" s="336">
        <v>12062.167649779998</v>
      </c>
      <c r="X89" s="70">
        <v>12806.228015949999</v>
      </c>
      <c r="Y89" s="70">
        <v>12710.801781840002</v>
      </c>
      <c r="Z89" s="70">
        <v>12059.881616569997</v>
      </c>
      <c r="AA89" s="70">
        <v>12272.407346590006</v>
      </c>
      <c r="AB89" s="70">
        <v>12792.104517900001</v>
      </c>
      <c r="AC89" s="70">
        <v>13357.747095699999</v>
      </c>
      <c r="AD89" s="70">
        <v>12038.10011675</v>
      </c>
      <c r="AE89" s="70">
        <v>12028.600152680003</v>
      </c>
    </row>
    <row r="90" spans="1:31" s="37" customFormat="1">
      <c r="A90" s="21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336"/>
      <c r="X90" s="70"/>
      <c r="Y90" s="70"/>
      <c r="Z90" s="70"/>
      <c r="AA90" s="70"/>
      <c r="AB90" s="70"/>
      <c r="AC90" s="70"/>
      <c r="AD90" s="70"/>
      <c r="AE90" s="70"/>
    </row>
    <row r="91" spans="1:31" s="37" customFormat="1">
      <c r="A91" s="35" t="s">
        <v>135</v>
      </c>
      <c r="B91" s="68">
        <v>-5362.5019999999995</v>
      </c>
      <c r="C91" s="68">
        <v>-4373.3289999999997</v>
      </c>
      <c r="D91" s="68">
        <v>-4568.45</v>
      </c>
      <c r="E91" s="68">
        <v>-4545.9570000000003</v>
      </c>
      <c r="F91" s="68">
        <v>-4772.058</v>
      </c>
      <c r="G91" s="68">
        <v>-4933.6610000000001</v>
      </c>
      <c r="H91" s="68">
        <v>-4854.84</v>
      </c>
      <c r="I91" s="68">
        <v>-4916.4089135300001</v>
      </c>
      <c r="J91" s="68">
        <v>-5156.0812854699998</v>
      </c>
      <c r="K91" s="68">
        <v>-5656.3945800699994</v>
      </c>
      <c r="L91" s="68">
        <v>-5705.3916527399997</v>
      </c>
      <c r="M91" s="68">
        <v>-5902.2752491400006</v>
      </c>
      <c r="N91" s="68">
        <v>-6475.3046116799997</v>
      </c>
      <c r="O91" s="68">
        <v>-6268.3725654999989</v>
      </c>
      <c r="P91" s="68">
        <v>-6266.3853627200006</v>
      </c>
      <c r="Q91" s="68">
        <v>-6466.9891793500028</v>
      </c>
      <c r="R91" s="68">
        <v>-7121.9530929200009</v>
      </c>
      <c r="S91" s="68">
        <v>-6976.61</v>
      </c>
      <c r="T91" s="68">
        <v>-7112.6120000000001</v>
      </c>
      <c r="U91" s="68">
        <v>-7244.5330000000004</v>
      </c>
      <c r="V91" s="68">
        <v>-7857.5460000000003</v>
      </c>
      <c r="W91" s="338">
        <v>-7370.1490000000003</v>
      </c>
      <c r="X91" s="68">
        <v>-8019.9740000000002</v>
      </c>
      <c r="Y91" s="68">
        <v>-7756.6869999999999</v>
      </c>
      <c r="Z91" s="68">
        <v>-6897.0169999999998</v>
      </c>
      <c r="AA91" s="68">
        <v>-6929.0471012300031</v>
      </c>
      <c r="AB91" s="68">
        <v>-7101.7718556299997</v>
      </c>
      <c r="AC91" s="68">
        <v>-7247.8078285800102</v>
      </c>
      <c r="AD91" s="68">
        <v>-9151.5811798099967</v>
      </c>
      <c r="AE91" s="68">
        <v>-8918.2479247500014</v>
      </c>
    </row>
    <row r="92" spans="1:31" s="37" customFormat="1">
      <c r="A92" s="57" t="s">
        <v>136</v>
      </c>
      <c r="B92" s="54">
        <v>-2520.8679999999999</v>
      </c>
      <c r="C92" s="54">
        <v>-2710.5990000000002</v>
      </c>
      <c r="D92" s="54">
        <v>-2775.5059999999999</v>
      </c>
      <c r="E92" s="54">
        <v>-2787.7669999999998</v>
      </c>
      <c r="F92" s="54">
        <v>-2841.3870000000002</v>
      </c>
      <c r="G92" s="54">
        <v>-2964.239</v>
      </c>
      <c r="H92" s="54">
        <v>-2981.8069999999998</v>
      </c>
      <c r="I92" s="54">
        <v>-2984.1711272600005</v>
      </c>
      <c r="J92" s="54">
        <v>-3133.3481110900002</v>
      </c>
      <c r="K92" s="54">
        <v>-3407.7332438699996</v>
      </c>
      <c r="L92" s="54">
        <v>-3364.2922245700001</v>
      </c>
      <c r="M92" s="54">
        <v>-3253.6710743100002</v>
      </c>
      <c r="N92" s="54">
        <v>-3823.0666567000003</v>
      </c>
      <c r="O92" s="54">
        <v>-3745.2341273099996</v>
      </c>
      <c r="P92" s="54">
        <v>-3550.7811613100002</v>
      </c>
      <c r="Q92" s="54">
        <v>-3566.1021958600004</v>
      </c>
      <c r="R92" s="54">
        <v>-4070.0746962800013</v>
      </c>
      <c r="S92" s="54">
        <v>-3988.8</v>
      </c>
      <c r="T92" s="54">
        <v>-3974.9780000000001</v>
      </c>
      <c r="U92" s="54">
        <v>-3898.1289999999999</v>
      </c>
      <c r="V92" s="54">
        <v>-4212.5039999999999</v>
      </c>
      <c r="W92" s="337">
        <v>-3783.922</v>
      </c>
      <c r="X92" s="54">
        <v>-4262.973</v>
      </c>
      <c r="Y92" s="54">
        <v>-3828.973</v>
      </c>
      <c r="Z92" s="54">
        <v>-3651.5450000000001</v>
      </c>
      <c r="AA92" s="54">
        <v>-3627.1665849199999</v>
      </c>
      <c r="AB92" s="54">
        <v>-3585.4437975000005</v>
      </c>
      <c r="AC92" s="54">
        <v>-3433.1998239100003</v>
      </c>
      <c r="AD92" s="54">
        <v>-5244.9424349199999</v>
      </c>
      <c r="AE92" s="54">
        <v>-5351.5348879200001</v>
      </c>
    </row>
    <row r="93" spans="1:31" s="37" customFormat="1">
      <c r="A93" s="57" t="s">
        <v>64</v>
      </c>
      <c r="B93" s="54">
        <v>-665.428</v>
      </c>
      <c r="C93" s="54">
        <v>-678.17200000000003</v>
      </c>
      <c r="D93" s="54">
        <v>-813</v>
      </c>
      <c r="E93" s="54">
        <v>-694.029</v>
      </c>
      <c r="F93" s="54">
        <v>-706.39700000000005</v>
      </c>
      <c r="G93" s="54">
        <v>-727.21199999999999</v>
      </c>
      <c r="H93" s="54">
        <v>-740.34299999999996</v>
      </c>
      <c r="I93" s="54">
        <v>-774.23823276999997</v>
      </c>
      <c r="J93" s="54">
        <v>-848.76981740999997</v>
      </c>
      <c r="K93" s="54">
        <v>-1084.41965334</v>
      </c>
      <c r="L93" s="54">
        <v>-1156.3685615899999</v>
      </c>
      <c r="M93" s="54">
        <v>-1347.4808287200001</v>
      </c>
      <c r="N93" s="54">
        <v>-1302.39734206</v>
      </c>
      <c r="O93" s="54">
        <v>-1143.5363552200001</v>
      </c>
      <c r="P93" s="54">
        <v>-1167.4205798399998</v>
      </c>
      <c r="Q93" s="54">
        <v>-1172.8430473000001</v>
      </c>
      <c r="R93" s="54">
        <v>-1226.6336295699998</v>
      </c>
      <c r="S93" s="54">
        <v>-1214.7049999999999</v>
      </c>
      <c r="T93" s="54">
        <v>-1318.088</v>
      </c>
      <c r="U93" s="54">
        <v>-1413.704</v>
      </c>
      <c r="V93" s="54">
        <v>-1444.835</v>
      </c>
      <c r="W93" s="337">
        <v>-1467.788</v>
      </c>
      <c r="X93" s="54">
        <v>-1606.452</v>
      </c>
      <c r="Y93" s="54">
        <v>-1744.85</v>
      </c>
      <c r="Z93" s="54">
        <v>-1012.895</v>
      </c>
      <c r="AA93" s="54">
        <v>-1052.1904012299999</v>
      </c>
      <c r="AB93" s="54">
        <v>-1058.72873164</v>
      </c>
      <c r="AC93" s="54">
        <v>-1177.1514545</v>
      </c>
      <c r="AD93" s="54">
        <v>-1154.2064105999998</v>
      </c>
      <c r="AE93" s="54">
        <v>-1057.0329602199999</v>
      </c>
    </row>
    <row r="94" spans="1:31" s="37" customFormat="1" ht="15.75" customHeight="1">
      <c r="A94" s="57" t="s">
        <v>65</v>
      </c>
      <c r="B94" s="54">
        <v>-51.156999999999996</v>
      </c>
      <c r="C94" s="54">
        <v>-34.002000000000002</v>
      </c>
      <c r="D94" s="54">
        <v>-39.167000000000002</v>
      </c>
      <c r="E94" s="54">
        <v>-49.274000000000001</v>
      </c>
      <c r="F94" s="54">
        <v>-59.417000000000002</v>
      </c>
      <c r="G94" s="54">
        <v>-35.872999999999998</v>
      </c>
      <c r="H94" s="54">
        <v>-42.978000000000002</v>
      </c>
      <c r="I94" s="54">
        <v>-52.503275960000003</v>
      </c>
      <c r="J94" s="54">
        <v>-58.954921649999996</v>
      </c>
      <c r="K94" s="54">
        <v>-35.274157000000002</v>
      </c>
      <c r="L94" s="54">
        <v>-39.786370779999999</v>
      </c>
      <c r="M94" s="54">
        <v>-50.979737479999997</v>
      </c>
      <c r="N94" s="54">
        <v>-65.522472909999991</v>
      </c>
      <c r="O94" s="54">
        <v>-34.848945360000002</v>
      </c>
      <c r="P94" s="54">
        <v>-45.511175229999999</v>
      </c>
      <c r="Q94" s="54">
        <v>-56.35190326</v>
      </c>
      <c r="R94" s="54">
        <v>-63.903917280000002</v>
      </c>
      <c r="S94" s="54">
        <v>-31.334</v>
      </c>
      <c r="T94" s="54">
        <v>-42.107999999999997</v>
      </c>
      <c r="U94" s="54">
        <v>-54.701000000000001</v>
      </c>
      <c r="V94" s="54">
        <v>-59.058999999999997</v>
      </c>
      <c r="W94" s="337">
        <v>-31.393999999999998</v>
      </c>
      <c r="X94" s="54">
        <v>-42.274999999999999</v>
      </c>
      <c r="Y94" s="54">
        <v>-58.478999999999999</v>
      </c>
      <c r="Z94" s="54">
        <v>-63.52</v>
      </c>
      <c r="AA94" s="54">
        <v>-35.699048810000001</v>
      </c>
      <c r="AB94" s="54">
        <v>-47.781357230000005</v>
      </c>
      <c r="AC94" s="54">
        <v>-59.500071039999995</v>
      </c>
      <c r="AD94" s="54">
        <v>-59.92824203</v>
      </c>
      <c r="AE94" s="54">
        <v>-48.286586310000004</v>
      </c>
    </row>
    <row r="95" spans="1:31" s="37" customFormat="1" ht="15.75" customHeight="1">
      <c r="A95" s="57" t="s">
        <v>640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 t="s">
        <v>390</v>
      </c>
      <c r="T95" s="54" t="s">
        <v>390</v>
      </c>
      <c r="U95" s="54" t="s">
        <v>390</v>
      </c>
      <c r="V95" s="54" t="s">
        <v>390</v>
      </c>
      <c r="W95" s="337" t="s">
        <v>390</v>
      </c>
      <c r="X95" s="54" t="s">
        <v>390</v>
      </c>
      <c r="Y95" s="54" t="s">
        <v>390</v>
      </c>
      <c r="Z95" s="54" t="s">
        <v>390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</row>
    <row r="96" spans="1:31" s="37" customFormat="1">
      <c r="A96" s="57" t="s">
        <v>137</v>
      </c>
      <c r="B96" s="54">
        <v>-252.57499999999999</v>
      </c>
      <c r="C96" s="54">
        <v>-105.46299999999999</v>
      </c>
      <c r="D96" s="54">
        <v>-100.85899999999999</v>
      </c>
      <c r="E96" s="54">
        <v>-160.83199999999999</v>
      </c>
      <c r="F96" s="54">
        <v>-301.089</v>
      </c>
      <c r="G96" s="54">
        <v>-300.47199999999998</v>
      </c>
      <c r="H96" s="54">
        <v>-142.06100000000001</v>
      </c>
      <c r="I96" s="54">
        <v>-120.65461162000003</v>
      </c>
      <c r="J96" s="54">
        <v>-122.98042508000015</v>
      </c>
      <c r="K96" s="54">
        <v>-98.302807440000151</v>
      </c>
      <c r="L96" s="54">
        <v>-103.93821872000012</v>
      </c>
      <c r="M96" s="54">
        <v>-117.51437036000004</v>
      </c>
      <c r="N96" s="54">
        <v>-103.33105775999979</v>
      </c>
      <c r="O96" s="54">
        <v>-137.94812551999985</v>
      </c>
      <c r="P96" s="54">
        <v>-160.20526443000028</v>
      </c>
      <c r="Q96" s="54">
        <v>-210.56905748000099</v>
      </c>
      <c r="R96" s="54">
        <v>-211.89961629000106</v>
      </c>
      <c r="S96" s="54">
        <v>-92.588999999999999</v>
      </c>
      <c r="T96" s="54">
        <v>-135.28899999999999</v>
      </c>
      <c r="U96" s="54">
        <v>-200.869</v>
      </c>
      <c r="V96" s="54">
        <v>-358.43</v>
      </c>
      <c r="W96" s="337">
        <v>-167.53100000000001</v>
      </c>
      <c r="X96" s="54">
        <v>-161.797</v>
      </c>
      <c r="Y96" s="54">
        <v>-203.27</v>
      </c>
      <c r="Z96" s="54">
        <v>-159.06</v>
      </c>
      <c r="AA96" s="54">
        <v>-209.46467547999987</v>
      </c>
      <c r="AB96" s="54">
        <v>-424.53665043000024</v>
      </c>
      <c r="AC96" s="54">
        <v>-625.21936699000071</v>
      </c>
      <c r="AD96" s="54">
        <v>-685.23437645000013</v>
      </c>
      <c r="AE96" s="54">
        <v>-411.57131475000028</v>
      </c>
    </row>
    <row r="97" spans="1:31" s="37" customFormat="1">
      <c r="A97" s="57" t="s">
        <v>138</v>
      </c>
      <c r="B97" s="54">
        <v>-1872.4739999999999</v>
      </c>
      <c r="C97" s="54">
        <v>-845.09299999999996</v>
      </c>
      <c r="D97" s="54">
        <v>-839.91800000000001</v>
      </c>
      <c r="E97" s="54">
        <v>-854.05499999999995</v>
      </c>
      <c r="F97" s="54">
        <v>-863.76800000000003</v>
      </c>
      <c r="G97" s="54">
        <v>-905.86500000000001</v>
      </c>
      <c r="H97" s="54">
        <v>-947.65099999999995</v>
      </c>
      <c r="I97" s="54">
        <v>-984.84166591999929</v>
      </c>
      <c r="J97" s="54">
        <v>-992.02801023999973</v>
      </c>
      <c r="K97" s="54">
        <v>-1030.6647184200001</v>
      </c>
      <c r="L97" s="54">
        <v>-1041.00627708</v>
      </c>
      <c r="M97" s="54">
        <v>-1132.6292382699999</v>
      </c>
      <c r="N97" s="54">
        <v>-1180.9870822499997</v>
      </c>
      <c r="O97" s="54">
        <v>-1206.8050120899998</v>
      </c>
      <c r="P97" s="54">
        <v>-1342.4671819100008</v>
      </c>
      <c r="Q97" s="54">
        <v>-1461.1229754500014</v>
      </c>
      <c r="R97" s="54">
        <v>-1549.4412334999984</v>
      </c>
      <c r="S97" s="54">
        <v>-1649.182</v>
      </c>
      <c r="T97" s="54">
        <v>-1642.15</v>
      </c>
      <c r="U97" s="54">
        <v>-1677.1310000000001</v>
      </c>
      <c r="V97" s="54">
        <v>-1782.7180000000001</v>
      </c>
      <c r="W97" s="337">
        <v>-1919.5160000000001</v>
      </c>
      <c r="X97" s="54">
        <v>-1946.4749999999999</v>
      </c>
      <c r="Y97" s="54">
        <v>-1921.115</v>
      </c>
      <c r="Z97" s="54">
        <v>-2009.9960000000001</v>
      </c>
      <c r="AA97" s="54">
        <v>-2004.5263907899996</v>
      </c>
      <c r="AB97" s="54">
        <v>-1985.2813188299999</v>
      </c>
      <c r="AC97" s="54">
        <v>-1952.7371121399999</v>
      </c>
      <c r="AD97" s="54">
        <v>-2007.2697158100013</v>
      </c>
      <c r="AE97" s="54">
        <v>-2049.8221755500003</v>
      </c>
    </row>
    <row r="98" spans="1:31" s="37" customFormat="1">
      <c r="A98" s="35" t="s">
        <v>738</v>
      </c>
      <c r="B98" s="68">
        <v>-5866.6</v>
      </c>
      <c r="C98" s="68">
        <v>-5228.3289999999997</v>
      </c>
      <c r="D98" s="68">
        <v>-5338.0990000000002</v>
      </c>
      <c r="E98" s="68">
        <v>-5482.6580000000004</v>
      </c>
      <c r="F98" s="68">
        <v>-5500.3029999999999</v>
      </c>
      <c r="G98" s="68">
        <v>-5608.4189999999999</v>
      </c>
      <c r="H98" s="68">
        <v>-5767.4</v>
      </c>
      <c r="I98" s="68">
        <v>-5903.4925842900002</v>
      </c>
      <c r="J98" s="68">
        <v>-5872.2612874799997</v>
      </c>
      <c r="K98" s="68">
        <v>-5902.6534202499997</v>
      </c>
      <c r="L98" s="68">
        <v>-5788.9178707799965</v>
      </c>
      <c r="M98" s="68">
        <v>-5961.1390397099995</v>
      </c>
      <c r="N98" s="68">
        <v>-5864.336456070002</v>
      </c>
      <c r="O98" s="68">
        <v>-4865.1934900400001</v>
      </c>
      <c r="P98" s="68">
        <v>-5175.5092692299986</v>
      </c>
      <c r="Q98" s="68">
        <v>-5371.3749851400007</v>
      </c>
      <c r="R98" s="68">
        <v>-5193.2199882600016</v>
      </c>
      <c r="S98" s="68">
        <v>-4946.8869999999997</v>
      </c>
      <c r="T98" s="68">
        <v>-5073.1019999999999</v>
      </c>
      <c r="U98" s="68">
        <v>-5261.5330000000004</v>
      </c>
      <c r="V98" s="68">
        <v>-4539.0889999999999</v>
      </c>
      <c r="W98" s="338">
        <v>-4692.018</v>
      </c>
      <c r="X98" s="68">
        <v>-4786.2539999999999</v>
      </c>
      <c r="Y98" s="68">
        <v>-4954.1139999999996</v>
      </c>
      <c r="Z98" s="68">
        <v>-5162.8649999999998</v>
      </c>
      <c r="AA98" s="68">
        <v>-5343.3602453599988</v>
      </c>
      <c r="AB98" s="68">
        <v>-5690.3326622699979</v>
      </c>
      <c r="AC98" s="68">
        <v>-6109.9392671199957</v>
      </c>
      <c r="AD98" s="68">
        <v>-2886.5189369300028</v>
      </c>
      <c r="AE98" s="68">
        <v>-3110.3522279299987</v>
      </c>
    </row>
    <row r="99" spans="1:31" s="34" customFormat="1">
      <c r="A99" s="21" t="s">
        <v>79</v>
      </c>
      <c r="B99" s="70">
        <v>-11229.102000000001</v>
      </c>
      <c r="C99" s="70">
        <v>-9601.6579999999994</v>
      </c>
      <c r="D99" s="70">
        <v>-9906.5490000000009</v>
      </c>
      <c r="E99" s="70">
        <v>-10028.615</v>
      </c>
      <c r="F99" s="70">
        <v>-10272.361000000001</v>
      </c>
      <c r="G99" s="70">
        <v>-10542.08</v>
      </c>
      <c r="H99" s="70">
        <v>-10622.24</v>
      </c>
      <c r="I99" s="70">
        <v>-10819.901497819999</v>
      </c>
      <c r="J99" s="70">
        <v>-11028.34257295</v>
      </c>
      <c r="K99" s="70">
        <v>-11559.048000319999</v>
      </c>
      <c r="L99" s="70">
        <v>-11494.309523519996</v>
      </c>
      <c r="M99" s="70">
        <v>-11863.414288849999</v>
      </c>
      <c r="N99" s="70">
        <v>-12339.641067750003</v>
      </c>
      <c r="O99" s="70">
        <v>-11133.566055539999</v>
      </c>
      <c r="P99" s="70">
        <v>-11441.894631949999</v>
      </c>
      <c r="Q99" s="70">
        <v>-11838.364164490004</v>
      </c>
      <c r="R99" s="70">
        <v>-12315.173081180003</v>
      </c>
      <c r="S99" s="70">
        <v>-11923.498</v>
      </c>
      <c r="T99" s="70">
        <v>-12185.714</v>
      </c>
      <c r="U99" s="70">
        <v>-12506.066000000001</v>
      </c>
      <c r="V99" s="70">
        <v>-12396.634</v>
      </c>
      <c r="W99" s="336">
        <v>-12062.168</v>
      </c>
      <c r="X99" s="70">
        <v>-12806.227999999999</v>
      </c>
      <c r="Y99" s="70">
        <v>-12710.802</v>
      </c>
      <c r="Z99" s="70">
        <v>-12059.882</v>
      </c>
      <c r="AA99" s="70">
        <v>-12272.407346590002</v>
      </c>
      <c r="AB99" s="70">
        <v>-12792.104517899998</v>
      </c>
      <c r="AC99" s="70">
        <v>-13357.747095700006</v>
      </c>
      <c r="AD99" s="70">
        <v>-12038.100116739999</v>
      </c>
      <c r="AE99" s="70">
        <v>-12028.600152680001</v>
      </c>
    </row>
    <row r="100" spans="1:31">
      <c r="W100" s="309"/>
    </row>
    <row r="101" spans="1:31" ht="77.25">
      <c r="A101" s="156" t="s">
        <v>279</v>
      </c>
      <c r="B101" s="156"/>
      <c r="C101" s="156"/>
      <c r="D101" s="156"/>
      <c r="E101" s="156"/>
      <c r="F101" s="156"/>
      <c r="G101" s="156"/>
      <c r="H101" s="156"/>
      <c r="I101" s="156"/>
      <c r="J101" s="156"/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24</vt:i4>
      </vt:variant>
    </vt:vector>
  </HeadingPairs>
  <TitlesOfParts>
    <vt:vector size="39" baseType="lpstr">
      <vt:lpstr>MENU</vt:lpstr>
      <vt:lpstr>COSAN SA - IFRS</vt:lpstr>
      <vt:lpstr>COSAN SA - PROFORMA</vt:lpstr>
      <vt:lpstr>RAIZEN COMBUSTIVEIS CONSOLIDADO</vt:lpstr>
      <vt:lpstr>RAIZEN COMBUSTIVEIS BRASIL</vt:lpstr>
      <vt:lpstr>RAIZEN COMBUSTIVEIS BR Contábil</vt:lpstr>
      <vt:lpstr>RAIZEN COMBUSTIVEIS ARGENTINA</vt:lpstr>
      <vt:lpstr>RAIZEN ENERGIA</vt:lpstr>
      <vt:lpstr>COMGAS</vt:lpstr>
      <vt:lpstr>COMPASS</vt:lpstr>
      <vt:lpstr>MOOVE</vt:lpstr>
      <vt:lpstr>COSAN CORPORATIVO</vt:lpstr>
      <vt:lpstr>RADAR - OPERAÇÃO DESCONTINUADA</vt:lpstr>
      <vt:lpstr>DFC POR NEGÓCIO</vt:lpstr>
      <vt:lpstr>ENDIVIDAMENTO POR NEGÓCIO</vt:lpstr>
      <vt:lpstr>COMGAS!Area_de_impressao</vt:lpstr>
      <vt:lpstr>COMPASS!Area_de_impressao</vt:lpstr>
      <vt:lpstr>'COSAN CORPORATIVO'!Area_de_impressao</vt:lpstr>
      <vt:lpstr>'COSAN SA - IFRS'!Area_de_impressao</vt:lpstr>
      <vt:lpstr>'COSAN SA - PROFORMA'!Area_de_impressao</vt:lpstr>
      <vt:lpstr>MENU!Area_de_impressao</vt:lpstr>
      <vt:lpstr>MOOVE!Area_de_impressao</vt:lpstr>
      <vt:lpstr>'RADAR - OPERAÇÃO DESCONTINUADA'!Area_de_impressao</vt:lpstr>
      <vt:lpstr>'RAIZEN COMBUSTIVEIS ARGENTINA'!Area_de_impressao</vt:lpstr>
      <vt:lpstr>'RAIZEN COMBUSTIVEIS BR Contábil'!Area_de_impressao</vt:lpstr>
      <vt:lpstr>'RAIZEN COMBUSTIVEIS BRASIL'!Area_de_impressao</vt:lpstr>
      <vt:lpstr>'RAIZEN COMBUSTIVEIS CONSOLIDADO'!Area_de_impressao</vt:lpstr>
      <vt:lpstr>'RAIZEN ENERGIA'!Area_de_impressao</vt:lpstr>
      <vt:lpstr>CosanSAProformaPlanSegmento</vt:lpstr>
      <vt:lpstr>DividaLiquidaPlanSegmento</vt:lpstr>
      <vt:lpstr>PlanSegmentoComgas</vt:lpstr>
      <vt:lpstr>COMPASS!PlanSegmentoCompass</vt:lpstr>
      <vt:lpstr>PlanSegmentoCosanConsolidado</vt:lpstr>
      <vt:lpstr>PlanSegmentoCosanCorporativo</vt:lpstr>
      <vt:lpstr>PlanSegmentoMoove</vt:lpstr>
      <vt:lpstr>PlanSegmentoRaizenArgentina</vt:lpstr>
      <vt:lpstr>PlanSegmentoRaizenCombsBrasil</vt:lpstr>
      <vt:lpstr>PlanSegmentoRaizenCombsConsol</vt:lpstr>
      <vt:lpstr>PlanSegmentoRaízenEnergia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2016-08-11T14:03:38Z</dcterms:created>
  <dcterms:modified xsi:type="dcterms:W3CDTF">2020-06-12T12:55:55Z</dcterms:modified>
</cp:coreProperties>
</file>