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Press Releases\Press Release_Controladoria\2022\1T22\Planilhas de Apoio\"/>
    </mc:Choice>
  </mc:AlternateContent>
  <bookViews>
    <workbookView showSheetTabs="0" xWindow="480" yWindow="1980" windowWidth="9870" windowHeight="5580" tabRatio="635"/>
  </bookViews>
  <sheets>
    <sheet name="Menu" sheetId="28" r:id="rId1"/>
    <sheet name="DRE" sheetId="39" r:id="rId2"/>
    <sheet name="BP" sheetId="37" r:id="rId3"/>
    <sheet name="Capex" sheetId="42" r:id="rId4"/>
    <sheet name="FCX" sheetId="22" r:id="rId5"/>
    <sheet name="Indic_Oper" sheetId="35" r:id="rId6"/>
    <sheet name="Res_Fin" sheetId="8" r:id="rId7"/>
    <sheet name="Endiv" sheetId="11" r:id="rId8"/>
    <sheet name="Res Novas Dívidas" sheetId="38" r:id="rId9"/>
    <sheet name="Ações" sheetId="16" r:id="rId10"/>
  </sheets>
  <calcPr calcId="162913"/>
</workbook>
</file>

<file path=xl/calcChain.xml><?xml version="1.0" encoding="utf-8"?>
<calcChain xmlns="http://schemas.openxmlformats.org/spreadsheetml/2006/main">
  <c r="Q17" i="42" l="1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R17" i="42" l="1"/>
  <c r="S11" i="42"/>
  <c r="AA2" i="11"/>
  <c r="S8" i="8"/>
  <c r="S2" i="8"/>
  <c r="R2" i="35"/>
  <c r="C2" i="22"/>
  <c r="S5" i="42"/>
  <c r="AA6" i="11" l="1"/>
  <c r="AA11" i="11" s="1"/>
  <c r="C21" i="22"/>
  <c r="C20" i="22"/>
  <c r="C19" i="22"/>
  <c r="C18" i="22" l="1"/>
  <c r="Z2" i="11" l="1"/>
  <c r="R2" i="8"/>
  <c r="Q2" i="35"/>
  <c r="R5" i="42"/>
  <c r="Y2" i="11" l="1"/>
  <c r="Q2" i="8"/>
  <c r="P2" i="35"/>
  <c r="Q5" i="42"/>
  <c r="X2" i="11" l="1"/>
  <c r="P2" i="8"/>
  <c r="O2" i="35"/>
  <c r="P5" i="42"/>
  <c r="W2" i="11" l="1"/>
  <c r="V2" i="11"/>
  <c r="U2" i="11"/>
  <c r="T2" i="11"/>
  <c r="S2" i="11"/>
  <c r="R2" i="11"/>
  <c r="Q2" i="11"/>
  <c r="P2" i="11"/>
  <c r="O2" i="11"/>
  <c r="N2" i="11"/>
  <c r="M2" i="11"/>
  <c r="L2" i="11"/>
  <c r="K2" i="11"/>
  <c r="O2" i="8"/>
  <c r="N2" i="8"/>
  <c r="M2" i="8"/>
  <c r="L2" i="8"/>
  <c r="K2" i="8"/>
  <c r="J2" i="8"/>
  <c r="I2" i="8"/>
  <c r="H2" i="8"/>
  <c r="G2" i="8"/>
  <c r="F2" i="8"/>
  <c r="E2" i="8"/>
  <c r="D2" i="8"/>
  <c r="C2" i="8"/>
  <c r="I13" i="35"/>
  <c r="F13" i="35"/>
  <c r="E13" i="35"/>
  <c r="C13" i="35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D13" i="35" l="1"/>
  <c r="H13" i="35"/>
  <c r="B13" i="35"/>
  <c r="G13" i="35"/>
  <c r="O6" i="11"/>
  <c r="O11" i="11" s="1"/>
  <c r="K6" i="11"/>
  <c r="K11" i="11" s="1"/>
  <c r="N6" i="11"/>
  <c r="N11" i="11" s="1"/>
  <c r="M6" i="11"/>
  <c r="M11" i="11" s="1"/>
  <c r="L6" i="11"/>
  <c r="L11" i="11" s="1"/>
  <c r="P6" i="11"/>
  <c r="P11" i="11" s="1"/>
  <c r="O5" i="42" l="1"/>
  <c r="N5" i="42" l="1"/>
  <c r="M5" i="42" l="1"/>
  <c r="L5" i="42" l="1"/>
  <c r="K5" i="42" l="1"/>
  <c r="J6" i="11" l="1"/>
  <c r="C6" i="11"/>
  <c r="G6" i="11" l="1"/>
  <c r="G11" i="11" s="1"/>
  <c r="F6" i="11"/>
  <c r="E6" i="11"/>
  <c r="E11" i="11" s="1"/>
  <c r="I6" i="11"/>
  <c r="I11" i="11" s="1"/>
  <c r="D6" i="11"/>
  <c r="D11" i="11" s="1"/>
  <c r="H6" i="11"/>
  <c r="H11" i="11" s="1"/>
  <c r="F11" i="11"/>
  <c r="J11" i="11"/>
  <c r="C11" i="11"/>
  <c r="C56" i="38" l="1"/>
  <c r="B56" i="38"/>
  <c r="D55" i="38"/>
  <c r="D54" i="38"/>
  <c r="D53" i="38"/>
  <c r="D52" i="38"/>
  <c r="D51" i="38"/>
  <c r="D50" i="38"/>
  <c r="D49" i="38"/>
  <c r="D45" i="38"/>
  <c r="C44" i="38"/>
  <c r="D44" i="38" s="1"/>
  <c r="D43" i="38"/>
  <c r="D42" i="38"/>
  <c r="D41" i="38"/>
  <c r="B40" i="38"/>
  <c r="B46" i="38" s="1"/>
  <c r="D39" i="38"/>
  <c r="C36" i="38"/>
  <c r="D35" i="38"/>
  <c r="D34" i="38"/>
  <c r="D33" i="38"/>
  <c r="D32" i="38"/>
  <c r="B31" i="38"/>
  <c r="B36" i="38" s="1"/>
  <c r="D30" i="38"/>
  <c r="J13" i="38"/>
  <c r="H13" i="38"/>
  <c r="J12" i="38"/>
  <c r="H12" i="38"/>
  <c r="J11" i="38"/>
  <c r="H11" i="38"/>
  <c r="J10" i="38"/>
  <c r="H10" i="38"/>
  <c r="J9" i="38"/>
  <c r="H9" i="38"/>
  <c r="J8" i="38"/>
  <c r="J7" i="38"/>
  <c r="H7" i="38"/>
  <c r="J6" i="38"/>
  <c r="H6" i="38"/>
  <c r="J5" i="38"/>
  <c r="D56" i="38" l="1"/>
  <c r="D36" i="38"/>
  <c r="D40" i="38"/>
  <c r="D31" i="38"/>
  <c r="C46" i="38"/>
  <c r="D46" i="38" s="1"/>
  <c r="E6" i="16" l="1"/>
  <c r="R8" i="8" l="1"/>
  <c r="Z6" i="11"/>
  <c r="Z11" i="11" s="1"/>
  <c r="D6" i="16" l="1"/>
  <c r="C6" i="16" l="1"/>
  <c r="Q8" i="8" l="1"/>
  <c r="Y6" i="11" l="1"/>
  <c r="Y11" i="11" s="1"/>
  <c r="H42" i="39" l="1"/>
  <c r="H45" i="39" s="1"/>
  <c r="H47" i="39" s="1"/>
  <c r="P8" i="8" l="1"/>
  <c r="X6" i="11" l="1"/>
  <c r="X11" i="11" s="1"/>
  <c r="G42" i="39" l="1"/>
  <c r="G45" i="39" s="1"/>
  <c r="G47" i="39" s="1"/>
  <c r="I42" i="39" l="1"/>
  <c r="I45" i="39" s="1"/>
  <c r="I47" i="39" s="1"/>
  <c r="J42" i="39" l="1"/>
  <c r="J45" i="39" s="1"/>
  <c r="J47" i="39" s="1"/>
  <c r="R17" i="35" l="1"/>
  <c r="R13" i="35" l="1"/>
  <c r="R24" i="35" l="1"/>
  <c r="R5" i="35" l="1"/>
  <c r="R4" i="35" s="1"/>
  <c r="R3" i="35" s="1"/>
  <c r="J6" i="39" l="1"/>
  <c r="J40" i="39" l="1"/>
  <c r="J48" i="39"/>
  <c r="Q17" i="35" l="1"/>
  <c r="O17" i="35"/>
  <c r="M17" i="35"/>
  <c r="J17" i="35"/>
  <c r="K17" i="35"/>
  <c r="L17" i="35"/>
  <c r="P17" i="35"/>
  <c r="N17" i="35"/>
  <c r="E17" i="35" l="1"/>
  <c r="C17" i="35"/>
  <c r="B17" i="35"/>
  <c r="H17" i="35"/>
  <c r="G17" i="35"/>
  <c r="F17" i="35"/>
  <c r="I17" i="35"/>
  <c r="D17" i="35"/>
  <c r="Q13" i="35" l="1"/>
  <c r="Q5" i="35" l="1"/>
  <c r="Q4" i="35" s="1"/>
  <c r="Q3" i="35" s="1"/>
  <c r="Q24" i="35"/>
  <c r="I6" i="39" l="1"/>
  <c r="I40" i="39" l="1"/>
  <c r="I48" i="39"/>
  <c r="P13" i="35" l="1"/>
  <c r="P24" i="35" l="1"/>
  <c r="P5" i="35" l="1"/>
  <c r="P4" i="35" s="1"/>
  <c r="P3" i="35" s="1"/>
  <c r="H6" i="39" l="1"/>
  <c r="H40" i="39" l="1"/>
  <c r="H48" i="39"/>
  <c r="O13" i="35" l="1"/>
  <c r="O24" i="35" l="1"/>
  <c r="O5" i="35" l="1"/>
  <c r="O4" i="35" s="1"/>
  <c r="O3" i="35" s="1"/>
  <c r="G6" i="39" l="1"/>
  <c r="G48" i="39" l="1"/>
  <c r="G40" i="39"/>
  <c r="O8" i="8" l="1"/>
  <c r="N13" i="35" l="1"/>
  <c r="N24" i="35" l="1"/>
  <c r="N5" i="35" l="1"/>
  <c r="N4" i="35" s="1"/>
  <c r="N3" i="35" s="1"/>
  <c r="N8" i="8" l="1"/>
  <c r="F6" i="39" l="1"/>
  <c r="M24" i="35" l="1"/>
  <c r="M13" i="35"/>
  <c r="M5" i="35" l="1"/>
  <c r="M4" i="35" s="1"/>
  <c r="M3" i="35" s="1"/>
  <c r="M8" i="8" l="1"/>
  <c r="E6" i="39"/>
  <c r="U6" i="11" l="1"/>
  <c r="U11" i="11" s="1"/>
  <c r="D42" i="39" l="1"/>
  <c r="D45" i="39" s="1"/>
  <c r="D47" i="39" s="1"/>
  <c r="L13" i="35" l="1"/>
  <c r="L24" i="35" l="1"/>
  <c r="L5" i="35" l="1"/>
  <c r="L4" i="35" s="1"/>
  <c r="D6" i="39" l="1"/>
  <c r="D40" i="39" l="1"/>
  <c r="D48" i="39"/>
  <c r="T6" i="11" l="1"/>
  <c r="T11" i="11" s="1"/>
  <c r="L8" i="8"/>
  <c r="S6" i="11" l="1"/>
  <c r="S11" i="11" s="1"/>
  <c r="C42" i="39" l="1"/>
  <c r="C45" i="39" s="1"/>
  <c r="C47" i="39" s="1"/>
  <c r="K13" i="35" l="1"/>
  <c r="K5" i="35" l="1"/>
  <c r="K4" i="35" s="1"/>
  <c r="K24" i="35"/>
  <c r="C6" i="39" l="1"/>
  <c r="C48" i="39" l="1"/>
  <c r="C40" i="39"/>
  <c r="D8" i="8" l="1"/>
  <c r="K8" i="8"/>
  <c r="G8" i="8"/>
  <c r="I8" i="8"/>
  <c r="C8" i="8"/>
  <c r="J8" i="8"/>
  <c r="F8" i="8"/>
  <c r="E8" i="8"/>
  <c r="H8" i="8"/>
  <c r="B42" i="39" l="1"/>
  <c r="B45" i="39" s="1"/>
  <c r="B47" i="39" s="1"/>
  <c r="G24" i="35" l="1"/>
  <c r="F24" i="35" l="1"/>
  <c r="J24" i="35"/>
  <c r="E24" i="35"/>
  <c r="H24" i="35"/>
  <c r="I24" i="35"/>
  <c r="D24" i="35"/>
  <c r="J13" i="35" l="1"/>
  <c r="J5" i="35" l="1"/>
  <c r="J4" i="35" s="1"/>
  <c r="B6" i="39" l="1"/>
  <c r="B5" i="35" l="1"/>
  <c r="B4" i="35" s="1"/>
  <c r="B3" i="35" s="1"/>
  <c r="D5" i="35"/>
  <c r="D4" i="35" s="1"/>
  <c r="D3" i="35" s="1"/>
  <c r="C5" i="35"/>
  <c r="C4" i="35" s="1"/>
  <c r="C3" i="35" s="1"/>
  <c r="H5" i="35"/>
  <c r="H4" i="35" s="1"/>
  <c r="H3" i="35" s="1"/>
  <c r="G5" i="35"/>
  <c r="G4" i="35" s="1"/>
  <c r="G3" i="35" s="1"/>
  <c r="B40" i="39"/>
  <c r="B48" i="39"/>
  <c r="I5" i="35" l="1"/>
  <c r="I4" i="35" s="1"/>
  <c r="I3" i="35" s="1"/>
  <c r="F5" i="35"/>
  <c r="F4" i="35" s="1"/>
  <c r="F3" i="35" s="1"/>
  <c r="E5" i="35"/>
  <c r="E4" i="35" s="1"/>
  <c r="E3" i="35" s="1"/>
  <c r="R6" i="11" l="1"/>
  <c r="R11" i="11" s="1"/>
  <c r="L3" i="35" l="1"/>
  <c r="K3" i="35"/>
  <c r="J3" i="35"/>
  <c r="V6" i="11" l="1"/>
  <c r="V11" i="11" s="1"/>
  <c r="E42" i="39" l="1"/>
  <c r="E45" i="39" s="1"/>
  <c r="E47" i="39" s="1"/>
  <c r="E48" i="39" s="1"/>
  <c r="E40" i="39"/>
  <c r="F42" i="39" l="1"/>
  <c r="F45" i="39" s="1"/>
  <c r="F40" i="39"/>
  <c r="F47" i="39" l="1"/>
  <c r="F48" i="39" s="1"/>
  <c r="W6" i="11" l="1"/>
  <c r="W11" i="11" s="1"/>
  <c r="C15" i="22" l="1"/>
</calcChain>
</file>

<file path=xl/sharedStrings.xml><?xml version="1.0" encoding="utf-8"?>
<sst xmlns="http://schemas.openxmlformats.org/spreadsheetml/2006/main" count="664" uniqueCount="276">
  <si>
    <t/>
  </si>
  <si>
    <t>EBITDA</t>
  </si>
  <si>
    <t>Margem %</t>
  </si>
  <si>
    <t>EBIT</t>
  </si>
  <si>
    <t>Despesas Financeiras</t>
  </si>
  <si>
    <t>Receitas Financeiras</t>
  </si>
  <si>
    <t>Residencial</t>
  </si>
  <si>
    <t>Margem EBITDA (%)</t>
  </si>
  <si>
    <t>(=) Dívida  Líquida</t>
  </si>
  <si>
    <t>Pessoal</t>
  </si>
  <si>
    <t>Oi S.A. Consolidado</t>
  </si>
  <si>
    <t xml:space="preserve">R$ Milhões </t>
  </si>
  <si>
    <t>Resultado Financeiro Líquido Consolidado</t>
  </si>
  <si>
    <t>Outras Receitas / Despesas Financeiras</t>
  </si>
  <si>
    <t>R$ Milhões</t>
  </si>
  <si>
    <t>Total</t>
  </si>
  <si>
    <t>Endividamento</t>
  </si>
  <si>
    <t>Curto Prazo</t>
  </si>
  <si>
    <t>Longo Prazo</t>
  </si>
  <si>
    <t>Dívida Total</t>
  </si>
  <si>
    <t>Swap</t>
  </si>
  <si>
    <t>Dívida Bruta Total</t>
  </si>
  <si>
    <t>Serviços de terceiros</t>
  </si>
  <si>
    <t>Brasil</t>
  </si>
  <si>
    <t>Interconexão</t>
  </si>
  <si>
    <t>Publicidade e propaganda</t>
  </si>
  <si>
    <t>Aluguéis e seguros</t>
  </si>
  <si>
    <t>Capex</t>
  </si>
  <si>
    <t>TOTAL DO ATIVO</t>
  </si>
  <si>
    <t>Ativo Circulante</t>
  </si>
  <si>
    <t>Caixa e Equivalentes de Caixa</t>
  </si>
  <si>
    <t>Aplicações Financeiras</t>
  </si>
  <si>
    <t xml:space="preserve">Contas a Receber </t>
  </si>
  <si>
    <t>Estoques</t>
  </si>
  <si>
    <t>Tributos Correntes e a Recuperar</t>
  </si>
  <si>
    <t>Outros Tributos</t>
  </si>
  <si>
    <t>Depósitos e Bloqueios Judiciais</t>
  </si>
  <si>
    <t>Ativos Mantidos para Venda</t>
  </si>
  <si>
    <t xml:space="preserve">Outros Ativos </t>
  </si>
  <si>
    <t>Ativo Não Circulante</t>
  </si>
  <si>
    <t>Realizável a Longo Prazo</t>
  </si>
  <si>
    <t xml:space="preserve"> .Outros Tributos</t>
  </si>
  <si>
    <t xml:space="preserve"> .Aplicações Financeiras</t>
  </si>
  <si>
    <t xml:space="preserve"> .Depósitos e Bloqueios Judiciais</t>
  </si>
  <si>
    <t xml:space="preserve"> .Outros Ativos  </t>
  </si>
  <si>
    <t>Investimentos</t>
  </si>
  <si>
    <t xml:space="preserve">Imobilizado </t>
  </si>
  <si>
    <t>Intangível</t>
  </si>
  <si>
    <t>TOTAL DO PASSIVO</t>
  </si>
  <si>
    <t>Passivo Circulante</t>
  </si>
  <si>
    <t>Fornecedores</t>
  </si>
  <si>
    <t>Empréstimos e Financiamentos</t>
  </si>
  <si>
    <t>Instrumentos Financeiros</t>
  </si>
  <si>
    <t>Pessoal, Encargos Sociais e Benefícios</t>
  </si>
  <si>
    <t>Provisões</t>
  </si>
  <si>
    <t>Provisões para Fundo de Pensão</t>
  </si>
  <si>
    <t>Tributos a Recolher e Diferidos</t>
  </si>
  <si>
    <t>Dividendos e Juros sobre Capital Próprio</t>
  </si>
  <si>
    <t>Passivos Associados a Ativos Mantidos para Venda</t>
  </si>
  <si>
    <t>Autorizações e Concessões a Pagar</t>
  </si>
  <si>
    <t>Outras Contas a Pagar</t>
  </si>
  <si>
    <t>Passivo Não Circulante</t>
  </si>
  <si>
    <t xml:space="preserve">Provisões </t>
  </si>
  <si>
    <t xml:space="preserve">Outras Contas a Pagar </t>
  </si>
  <si>
    <t>Patrimônio Líquido</t>
  </si>
  <si>
    <t>Relações com Investidores</t>
  </si>
  <si>
    <t>Depreciação e Amortização</t>
  </si>
  <si>
    <t xml:space="preserve">(-) Caixa </t>
  </si>
  <si>
    <t>B2B</t>
  </si>
  <si>
    <t>Juros Líquidos (s/ Aplicações Fin. e Emprést. e Financ.)</t>
  </si>
  <si>
    <t>Resultado Cambial Líquido (s/ Aplicações Fin. e Emprést. e Financiamentos)</t>
  </si>
  <si>
    <t>Ebitda de rotina</t>
  </si>
  <si>
    <t>Capital de giro</t>
  </si>
  <si>
    <t>Esfera legal</t>
  </si>
  <si>
    <t>Operações financeiras</t>
  </si>
  <si>
    <t>Pagamento a Credores RJ</t>
  </si>
  <si>
    <t xml:space="preserve">Tributos a Recolher e Diferidos </t>
  </si>
  <si>
    <t>www.oi.com.br/ri</t>
  </si>
  <si>
    <t>Operações Internacionais</t>
  </si>
  <si>
    <t>Custos e Despesas Operacionais de Rotina</t>
  </si>
  <si>
    <t>Ações do Capital Social</t>
  </si>
  <si>
    <t>Em Tesouraria</t>
  </si>
  <si>
    <t>Ordinárias</t>
  </si>
  <si>
    <t>Preferenciais</t>
  </si>
  <si>
    <t>BNDES</t>
  </si>
  <si>
    <t>Bonds Qualificados</t>
  </si>
  <si>
    <t>Bancos Locais</t>
  </si>
  <si>
    <t>Oferta Geral</t>
  </si>
  <si>
    <t>ECAs</t>
  </si>
  <si>
    <t>Facility "Não Qualificados"</t>
  </si>
  <si>
    <t>Amortização do ajuste a valor justo</t>
  </si>
  <si>
    <t>Outros</t>
  </si>
  <si>
    <t>4T18</t>
  </si>
  <si>
    <t>Instrumentos Financeiros Derivativos</t>
  </si>
  <si>
    <t>1T19</t>
  </si>
  <si>
    <t>1T18</t>
  </si>
  <si>
    <t>-</t>
  </si>
  <si>
    <t>Arrendamentos a Pagar</t>
  </si>
  <si>
    <t>Instrumentos Finaceiros</t>
  </si>
  <si>
    <t>1T16</t>
  </si>
  <si>
    <t>2T16</t>
  </si>
  <si>
    <t>3T16</t>
  </si>
  <si>
    <t>4T16</t>
  </si>
  <si>
    <t>1T17</t>
  </si>
  <si>
    <t>2T17</t>
  </si>
  <si>
    <t>3T17</t>
  </si>
  <si>
    <t>4T17</t>
  </si>
  <si>
    <t>2T18</t>
  </si>
  <si>
    <t>3T18</t>
  </si>
  <si>
    <t>MARKET SHARE</t>
  </si>
  <si>
    <t>ARPU (R$/mês)</t>
  </si>
  <si>
    <t xml:space="preserve">UGR - Mil </t>
  </si>
  <si>
    <t>Banda Larga</t>
  </si>
  <si>
    <t>2T19</t>
  </si>
  <si>
    <t>R$ milhões</t>
  </si>
  <si>
    <t>3T19</t>
  </si>
  <si>
    <t>DÍVIDA FACE VALUE</t>
  </si>
  <si>
    <t>AJUSTE A VALOR JUSTO (AVJ)</t>
  </si>
  <si>
    <t>DÍVIDA A FAIR VALUE</t>
  </si>
  <si>
    <t>CONDIÇÕES DAS DÍVIDAS</t>
  </si>
  <si>
    <t>Dívida Fev/18
(Mil)</t>
  </si>
  <si>
    <t>Moeda</t>
  </si>
  <si>
    <t>Principal em
moeda</t>
  </si>
  <si>
    <t>Juros</t>
  </si>
  <si>
    <t>AVJ em 
moeda (Mil)</t>
  </si>
  <si>
    <t xml:space="preserve">Meses de 
amortização </t>
  </si>
  <si>
    <t>Amortização
mensal (Mil)</t>
  </si>
  <si>
    <t>Fair Value em 
moeda - fev/2018 (Mil)</t>
  </si>
  <si>
    <t>Vencimento</t>
  </si>
  <si>
    <t>Carência 
de juros</t>
  </si>
  <si>
    <t>Pagamento
de juros</t>
  </si>
  <si>
    <t>Carência 
de principal</t>
  </si>
  <si>
    <t>BRL</t>
  </si>
  <si>
    <t>TJLP + 2,946%</t>
  </si>
  <si>
    <t>+</t>
  </si>
  <si>
    <t>=</t>
  </si>
  <si>
    <t>4 anos</t>
  </si>
  <si>
    <t>Mensal</t>
  </si>
  <si>
    <t>6 anos</t>
  </si>
  <si>
    <t>80% CDI</t>
  </si>
  <si>
    <t>5 anos</t>
  </si>
  <si>
    <t>Semestral</t>
  </si>
  <si>
    <t>TR + 0%</t>
  </si>
  <si>
    <t>24 anos</t>
  </si>
  <si>
    <t>N/A</t>
  </si>
  <si>
    <t>20 anos</t>
  </si>
  <si>
    <t>USD</t>
  </si>
  <si>
    <t>7 anos (bullet)</t>
  </si>
  <si>
    <t>EUR</t>
  </si>
  <si>
    <t>MOVIMENTAÇÃO DA DÍVIDA A FACE VALUE</t>
  </si>
  <si>
    <t>MOVIMENTAÇÃO DO AJUSTE A VALOR JUSTO</t>
  </si>
  <si>
    <t>Saldo Inicial + Juros +/- Var. Cambial - Pgmto de Juros - Pgmto de Principal = Saldo Final (SF)</t>
  </si>
  <si>
    <t>Saldo Inicial - Amortização -/+ Variação Cambial = Saldo Final (SF)</t>
  </si>
  <si>
    <t>SF Dívida a Fair Value = 
SF Dívida a Face Value + SF AVJ</t>
  </si>
  <si>
    <t>Valor de
Face</t>
  </si>
  <si>
    <t>AVJ</t>
  </si>
  <si>
    <t>Valor
Justo</t>
  </si>
  <si>
    <t>Bancos Locais¹</t>
  </si>
  <si>
    <r>
      <t>Outros</t>
    </r>
    <r>
      <rPr>
        <vertAlign val="superscript"/>
        <sz val="9"/>
        <color rgb="FF4D4D4D"/>
        <rFont val="Simplon BP Regular"/>
      </rPr>
      <t>(1)</t>
    </r>
  </si>
  <si>
    <r>
      <t>8%+4% ou 10%</t>
    </r>
    <r>
      <rPr>
        <vertAlign val="superscript"/>
        <sz val="9"/>
        <color rgb="FF4D4D4D"/>
        <rFont val="Simplon BP Regular"/>
      </rPr>
      <t>(2)</t>
    </r>
  </si>
  <si>
    <r>
      <t>(1)</t>
    </r>
    <r>
      <rPr>
        <sz val="8"/>
        <color rgb="FF4D4D4D"/>
        <rFont val="Simplon BP Regular"/>
      </rPr>
      <t>Contempla o BRB que não consta na lista de credores e, portanto, não foi reestruturada.</t>
    </r>
  </si>
  <si>
    <r>
      <rPr>
        <vertAlign val="superscript"/>
        <sz val="8"/>
        <color rgb="FF4D4D4D"/>
        <rFont val="Simplon BP Regular"/>
      </rPr>
      <t>(2)</t>
    </r>
    <r>
      <rPr>
        <sz val="8"/>
        <color rgb="FF4D4D4D"/>
        <rFont val="Simplon BP Regular"/>
      </rPr>
      <t xml:space="preserve">Taxa de Juros dos Bonds Qualificados – Durante  3 anos : 10% a.a em dinheiro ou 8% a.a  em dinheiro  + 4% a.a capitalizado ao principal (é uma opção da Cia) ; Após 3 anos: 10% a. a em dinheiro.
</t>
    </r>
  </si>
  <si>
    <r>
      <rPr>
        <b/>
        <sz val="10"/>
        <color theme="0"/>
        <rFont val="Simplon BP Regular"/>
      </rPr>
      <t>Fevereiro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</si>
  <si>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Março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</si>
  <si>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Junho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</si>
  <si>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Setembro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</si>
  <si>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Dezembro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</si>
  <si>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Março 2019</t>
    </r>
    <r>
      <rPr>
        <sz val="10"/>
        <color theme="0"/>
        <rFont val="Simplon BP Regular"/>
      </rPr>
      <t xml:space="preserve">
R$ Mil</t>
    </r>
  </si>
  <si>
    <t>Receitas Operacionais</t>
  </si>
  <si>
    <t>Serviços de manutenção de rede</t>
  </si>
  <si>
    <t>Custos das mercadorias vendidas/outros</t>
  </si>
  <si>
    <t>PDD - Provisão para devedores duvidosos</t>
  </si>
  <si>
    <t>EBITDA de rotina</t>
  </si>
  <si>
    <t>Itens não rotina</t>
  </si>
  <si>
    <t>Lucro (prejuízo) antes dos Impostos</t>
  </si>
  <si>
    <t>Impostos de Renda e Contribuição Social</t>
  </si>
  <si>
    <t>Lucro (prejuízo) do Exercício</t>
  </si>
  <si>
    <t>EBITDA de rotina por divisão</t>
  </si>
  <si>
    <t>Margem</t>
  </si>
  <si>
    <t>EBITDA por divisão</t>
  </si>
  <si>
    <t>Investimentos por divisão</t>
  </si>
  <si>
    <t>4T19</t>
  </si>
  <si>
    <t>Outros Serviços</t>
  </si>
  <si>
    <r>
      <rPr>
        <b/>
        <sz val="10"/>
        <color theme="0"/>
        <rFont val="Simplon BP Regular"/>
      </rPr>
      <t>Junho 2019</t>
    </r>
    <r>
      <rPr>
        <sz val="10"/>
        <color theme="0"/>
        <rFont val="Simplon BP Regular"/>
      </rPr>
      <t xml:space="preserve">
R$ Mil</t>
    </r>
  </si>
  <si>
    <t>Posição Inicial de Caixa</t>
  </si>
  <si>
    <t>Posição Final de Caixa</t>
  </si>
  <si>
    <t xml:space="preserve">DADOS OPERACIONAIS </t>
  </si>
  <si>
    <r>
      <rPr>
        <b/>
        <sz val="10"/>
        <color theme="0"/>
        <rFont val="Simplon BP Regular"/>
      </rPr>
      <t>Setembro 2019</t>
    </r>
    <r>
      <rPr>
        <sz val="10"/>
        <color theme="0"/>
        <rFont val="Simplon BP Regular"/>
      </rPr>
      <t xml:space="preserve">
R$ Mil</t>
    </r>
  </si>
  <si>
    <t>Voz Cobre</t>
  </si>
  <si>
    <t>Banda Larga Cobre</t>
  </si>
  <si>
    <t>Fibra</t>
  </si>
  <si>
    <r>
      <rPr>
        <b/>
        <sz val="10"/>
        <color theme="0"/>
        <rFont val="Simplon BP Regular"/>
      </rPr>
      <t>Dezembro 2019</t>
    </r>
    <r>
      <rPr>
        <sz val="10"/>
        <color theme="0"/>
        <rFont val="Simplon BP Regular"/>
      </rPr>
      <t xml:space="preserve">
R$ Mil</t>
    </r>
  </si>
  <si>
    <t>Pequenas Empresas</t>
  </si>
  <si>
    <t>Cobre</t>
  </si>
  <si>
    <r>
      <t xml:space="preserve">Efeito caixa </t>
    </r>
    <r>
      <rPr>
        <i/>
        <sz val="10"/>
        <color rgb="FF4D4D4D"/>
        <rFont val="Simplon BP Regular"/>
      </rPr>
      <t>non core</t>
    </r>
  </si>
  <si>
    <t>Telefones Públicos</t>
  </si>
  <si>
    <t>Casas Conectadas - HCs (mil)</t>
  </si>
  <si>
    <t>Casas Passadas - HPs (mil)</t>
  </si>
  <si>
    <t>Take up (%)</t>
  </si>
  <si>
    <t>n.m.</t>
  </si>
  <si>
    <r>
      <rPr>
        <b/>
        <sz val="10"/>
        <color theme="0"/>
        <rFont val="Simplon BP Regular"/>
      </rPr>
      <t>Março 2020</t>
    </r>
    <r>
      <rPr>
        <sz val="10"/>
        <color theme="0"/>
        <rFont val="Simplon BP Regular"/>
      </rPr>
      <t xml:space="preserve">
R$ Mil</t>
    </r>
  </si>
  <si>
    <t>DADOS FIBRA</t>
  </si>
  <si>
    <t>IFRS16</t>
  </si>
  <si>
    <t>Valor de Face</t>
  </si>
  <si>
    <t>Ajuste a Valor Justo (AVJ)</t>
  </si>
  <si>
    <t>Valor Justo</t>
  </si>
  <si>
    <t>Debêntures Privadas (Bridge Loan)</t>
  </si>
  <si>
    <t>DTH</t>
  </si>
  <si>
    <t>Móvel</t>
  </si>
  <si>
    <t>Outras</t>
  </si>
  <si>
    <t>Exposição moeda nacional</t>
  </si>
  <si>
    <t>Exposição moeda estrangeira</t>
  </si>
  <si>
    <r>
      <rPr>
        <b/>
        <sz val="10"/>
        <color theme="0"/>
        <rFont val="Simplon BP Regular"/>
      </rPr>
      <t>Junho 2020</t>
    </r>
    <r>
      <rPr>
        <sz val="10"/>
        <color theme="0"/>
        <rFont val="Simplon BP Regular"/>
      </rPr>
      <t xml:space="preserve">
R$ Mil</t>
    </r>
  </si>
  <si>
    <t>Cessão de Crédito - Sistel</t>
  </si>
  <si>
    <t>Voz Fixa Cobre</t>
  </si>
  <si>
    <r>
      <rPr>
        <b/>
        <sz val="10"/>
        <color theme="0"/>
        <rFont val="Simplon BP Regular"/>
      </rPr>
      <t>Setembro 2020</t>
    </r>
    <r>
      <rPr>
        <sz val="10"/>
        <color theme="0"/>
        <rFont val="Simplon BP Regular"/>
      </rPr>
      <t xml:space="preserve">
R$ Mil</t>
    </r>
  </si>
  <si>
    <t>4T20</t>
  </si>
  <si>
    <r>
      <rPr>
        <b/>
        <sz val="10"/>
        <color theme="0"/>
        <rFont val="Simplon BP Regular"/>
      </rPr>
      <t>Dezembro 2020</t>
    </r>
    <r>
      <rPr>
        <sz val="10"/>
        <color theme="0"/>
        <rFont val="Simplon BP Regular"/>
      </rPr>
      <t xml:space="preserve">
R$ Mil</t>
    </r>
  </si>
  <si>
    <t>1T20</t>
  </si>
  <si>
    <t>2T20</t>
  </si>
  <si>
    <t>3T20</t>
  </si>
  <si>
    <t>1T21</t>
  </si>
  <si>
    <t>Operações Descontinuadas</t>
  </si>
  <si>
    <t>New Oi</t>
  </si>
  <si>
    <r>
      <rPr>
        <b/>
        <sz val="10"/>
        <color theme="0"/>
        <rFont val="Simplon BP Regular"/>
      </rPr>
      <t>Março 2021</t>
    </r>
    <r>
      <rPr>
        <sz val="10"/>
        <color theme="0"/>
        <rFont val="Simplon BP Regular"/>
      </rPr>
      <t xml:space="preserve">
R$ Mil</t>
    </r>
  </si>
  <si>
    <t>Linhas fixas em serviço</t>
  </si>
  <si>
    <t>IPTV</t>
  </si>
  <si>
    <t xml:space="preserve"> .Tributos Diferidos e a Recuperar</t>
  </si>
  <si>
    <t>2T21</t>
  </si>
  <si>
    <r>
      <rPr>
        <b/>
        <sz val="10"/>
        <color theme="0"/>
        <rFont val="Simplon BP Regular"/>
      </rPr>
      <t>Junho 2021</t>
    </r>
    <r>
      <rPr>
        <sz val="10"/>
        <color theme="0"/>
        <rFont val="Simplon BP Regular"/>
      </rPr>
      <t xml:space="preserve">
R$ Mil</t>
    </r>
  </si>
  <si>
    <t>Dívidas Pós RJ</t>
  </si>
  <si>
    <t>3T21</t>
  </si>
  <si>
    <t>Bond 2026</t>
  </si>
  <si>
    <t>Empréstimo Ponte Oi Móvel</t>
  </si>
  <si>
    <r>
      <rPr>
        <b/>
        <sz val="10"/>
        <color theme="0"/>
        <rFont val="Simplon BP Regular"/>
      </rPr>
      <t>Setembro 2021</t>
    </r>
    <r>
      <rPr>
        <sz val="10"/>
        <color theme="0"/>
        <rFont val="Simplon BP Regular"/>
      </rPr>
      <t xml:space="preserve">
R$ Mil</t>
    </r>
  </si>
  <si>
    <t>Deb. Conversíveis V.Tal</t>
  </si>
  <si>
    <t>Passivo Oneroso</t>
  </si>
  <si>
    <t>4T21</t>
  </si>
  <si>
    <r>
      <rPr>
        <b/>
        <sz val="10"/>
        <color theme="0"/>
        <rFont val="Simplon BP Regular"/>
      </rPr>
      <t>Dezembro 2021</t>
    </r>
    <r>
      <rPr>
        <sz val="10"/>
        <color theme="0"/>
        <rFont val="Simplon BP Regular"/>
      </rPr>
      <t xml:space="preserve">
R$ Mil</t>
    </r>
  </si>
  <si>
    <t>Dívida
(Milhões)</t>
  </si>
  <si>
    <t>Venc.</t>
  </si>
  <si>
    <t>IPCA + 11%</t>
  </si>
  <si>
    <t>Incorporado no principal e pago no vencimento</t>
  </si>
  <si>
    <t>Bullet</t>
  </si>
  <si>
    <t>Empr. Ponte Oi Móvel</t>
  </si>
  <si>
    <t>CDI + 8%</t>
  </si>
  <si>
    <t xml:space="preserve">Semestral </t>
  </si>
  <si>
    <t>3. CÁLCULO DA DÍVIDA A VALOR JUSTO</t>
  </si>
  <si>
    <t>Legado</t>
  </si>
  <si>
    <t>Composição Saldo Caixa BP</t>
  </si>
  <si>
    <t>Aplicações Financeiras (Circulante)</t>
  </si>
  <si>
    <t>Aplicações Financeiras (Não Circulante)</t>
  </si>
  <si>
    <t>Ultra Banda Larga (FTTH)</t>
  </si>
  <si>
    <t>TV DTH</t>
  </si>
  <si>
    <t>2. RESUMO DÍVIDAS PÓS RJ</t>
  </si>
  <si>
    <t>1. RESUMO DÍVIDAS CONCURSAIS</t>
  </si>
  <si>
    <t>Others</t>
  </si>
  <si>
    <t>Contingências, Tributos e outros</t>
  </si>
  <si>
    <t>Operações Continuadas</t>
  </si>
  <si>
    <t>TI Core</t>
  </si>
  <si>
    <t>Telecom Core</t>
  </si>
  <si>
    <t>Não-Core</t>
  </si>
  <si>
    <t>Oi Soluções (Corporativo)</t>
  </si>
  <si>
    <t>Atacado</t>
  </si>
  <si>
    <t>Em circulação</t>
  </si>
  <si>
    <t>1T22</t>
  </si>
  <si>
    <r>
      <rPr>
        <b/>
        <sz val="10"/>
        <color theme="0"/>
        <rFont val="Simplon BP Regular"/>
      </rPr>
      <t>Março 2022</t>
    </r>
    <r>
      <rPr>
        <sz val="10"/>
        <color theme="0"/>
        <rFont val="Simplon BP Regular"/>
      </rPr>
      <t xml:space="preserve">
R$ Mil</t>
    </r>
  </si>
  <si>
    <t xml:space="preserve">Obs: Posição acionária em 31/03/2022.
</t>
  </si>
  <si>
    <t>LegacyCo (Cobre)</t>
  </si>
  <si>
    <t>ClientCo (Fibra)</t>
  </si>
  <si>
    <t>Oi Soluções</t>
  </si>
  <si>
    <t>Nova Oi</t>
  </si>
  <si>
    <t>Abertura até 4T21</t>
  </si>
  <si>
    <t>n/a</t>
  </si>
  <si>
    <t>Capex V.tal</t>
  </si>
  <si>
    <t>AFAC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</si>
</sst>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5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#,##0.0_);\(#,##0.0\)"/>
    <numFmt numFmtId="166" formatCode="#,##0.0"/>
    <numFmt numFmtId="167" formatCode="0.0%"/>
    <numFmt numFmtId="168" formatCode="#,##0.000_);\(#,##0.000\)"/>
    <numFmt numFmtId="169" formatCode="#,##0_ ;\-#,##0\ "/>
    <numFmt numFmtId="170" formatCode="&quot;R$&quot;_(#,##0.00_);&quot;R$&quot;\(#,##0.00\)"/>
    <numFmt numFmtId="171" formatCode="\£\ #,##0_);[Red]\(\£\ #,##0\)"/>
    <numFmt numFmtId="172" formatCode="\¥\ #,##0_);[Red]\(\¥\ #,##0\)"/>
    <numFmt numFmtId="173" formatCode="_(* #,##0,_);_(* \(#,##0,\);_(* &quot;-&quot;??_);_(@_)"/>
    <numFmt numFmtId="174" formatCode="_(* #,##0.0_);_(* \(#,##0.0\);_(* &quot;-&quot;??_);_(@_)"/>
    <numFmt numFmtId="175" formatCode="General_)"/>
    <numFmt numFmtId="176" formatCode="#,##0.0_);[Red]\(#,##0.0\)"/>
    <numFmt numFmtId="177" formatCode="0.000000000000000%"/>
    <numFmt numFmtId="178" formatCode="&quot;R$&quot;#,##0.0_);\(&quot;R$&quot;#,##0.0\)"/>
    <numFmt numFmtId="179" formatCode="&quot;R$&quot;0.00\ \ \ _);\(&quot;R$&quot;0.00\)\ \ \ "/>
    <numFmt numFmtId="180" formatCode="0.0;\(0.0\)"/>
    <numFmt numFmtId="181" formatCode="\ * #,##0\ ;\ * \(#,##0\);\ * &quot;-&quot;\ \ \ ;* \ @\ "/>
    <numFmt numFmtId="182" formatCode="[Blue]#,##0.000_);[Blue]\(#,##0.000\)"/>
    <numFmt numFmtId="183" formatCode="[Blue]&quot;R$&quot;#,##0.000_);[Blue]\(&quot;R$&quot;#,##0.000\)"/>
    <numFmt numFmtId="184" formatCode="&quot;R$&quot;#,##0.00000_);\(&quot;R$&quot;#,##0.00000\)"/>
    <numFmt numFmtId="185" formatCode="#,##0.000000_);\(#,##0.000000\)"/>
    <numFmt numFmtId="186" formatCode="&quot;R$&quot;#,##0.0000_);\(&quot;R$&quot;#,##0.0000\)"/>
    <numFmt numFmtId="187" formatCode="#,##0\ ;\(#,##0\);\-\ \ \ \ \ "/>
    <numFmt numFmtId="188" formatCode="#,##0\ ;\(#,##0\);\–\ \ \ \ \ "/>
    <numFmt numFmtId="189" formatCode="\£#,##0_);\(\£#,##0\)"/>
    <numFmt numFmtId="190" formatCode="0.00_)"/>
    <numFmt numFmtId="191" formatCode="0.000_)"/>
    <numFmt numFmtId="192" formatCode="_-* \(#,##0\);_-* #,##0_-;_-* &quot;-     &quot;_-;_-@_-"/>
    <numFmt numFmtId="193" formatCode="_(* #,##0_);_(* \(#,##0\);_(* &quot;-     &quot;_);_(@_)"/>
    <numFmt numFmtId="194" formatCode="#,##0_%_);\(#,##0\)_%;#,##0_%_);@_%_)"/>
    <numFmt numFmtId="195" formatCode="#,##0.00_%_);\(#,##0.00\)_%;#,##0.00_%_);@_%_)"/>
    <numFmt numFmtId="196" formatCode="_(&quot;R$&quot;* #,##0.0000_);_(&quot;R$&quot;* \(#,##0.0000\);_(&quot;R$&quot;* &quot;-&quot;??_);_(@_)"/>
    <numFmt numFmtId="197" formatCode="m/d/yy_)"/>
    <numFmt numFmtId="198" formatCode="_-&quot;R$&quot;* \(#,##0\);_-&quot;R$&quot;* #,##0_);_-&quot;R$&quot;* &quot;-     &quot;_-;_-@_-"/>
    <numFmt numFmtId="199" formatCode="_(&quot;R$&quot;* #,##0_);_(&quot;R$&quot;* \(#,##0\);_(&quot;R$&quot;* &quot;-     &quot;_);_(@_)"/>
    <numFmt numFmtId="200" formatCode="_-&quot;R$ &quot;* #,##0_-;\-&quot;R$ &quot;* #,##0_-;_-&quot;R$ &quot;* &quot;-&quot;_-;_-@_-"/>
    <numFmt numFmtId="201" formatCode="&quot;R$&quot;#,##0_%_);\(&quot;R$&quot;#,##0\)_%;&quot;R$&quot;#,##0_%_);@_%_)"/>
    <numFmt numFmtId="202" formatCode="&quot;R$&quot;#,##0.00_%_);\(&quot;R$&quot;#,##0.00\)_%;&quot;R$&quot;#,##0.00_%_);@_%_)"/>
    <numFmt numFmtId="203" formatCode="_-&quot;R$ &quot;* #,##0.00_-;\-&quot;R$ &quot;* #,##0.00_-;_-&quot;R$ &quot;* &quot;-&quot;??_-;_-@_-"/>
    <numFmt numFmtId="204" formatCode="_(* #,##0.000_);_(* \(#,##0.000\);_(* &quot;-&quot;?_);_(@_)"/>
    <numFmt numFmtId="205" formatCode="m/d/yy_%_)"/>
    <numFmt numFmtId="206" formatCode="0_%_);\(0\)_%;0_%_);@_%_)"/>
    <numFmt numFmtId="207" formatCode="_([$€-2]* #,##0.00_);_([$€-2]* \(#,##0.00\);_([$€-2]* &quot;-&quot;??_)"/>
    <numFmt numFmtId="208" formatCode="0.0\x"/>
    <numFmt numFmtId="209" formatCode="0.0\%_);\(0.0\%\);0.0\%_);@_%_)"/>
    <numFmt numFmtId="210" formatCode="_(&quot;R$&quot;* #,##0.0_);_(&quot;R$&quot;* \(#,##0.0\);_(&quot;R$&quot;* &quot;-&quot;_);_(@_)"/>
    <numFmt numFmtId="211" formatCode="_(* #,##0_);_(* \(#,##0\);_(* &quot;-&quot;?_);_(@_)"/>
    <numFmt numFmtId="212" formatCode="_ * #,##0_ ;_ * \-#,##0_ ;_ * &quot;-&quot;_ ;_ @_ "/>
    <numFmt numFmtId="213" formatCode="_ * #,##0.00_ ;_ * \-#,##0.00_ ;_ * &quot;-&quot;??_ ;_ @_ "/>
    <numFmt numFmtId="214" formatCode="_(&quot;R$ &quot;* #,##0.00_);_(&quot;R$ &quot;* \(#,##0.00\);_(&quot;R$ &quot;* &quot;-&quot;??_);_(@_)"/>
    <numFmt numFmtId="215" formatCode="_ &quot;S/&quot;* #,##0_ ;_ &quot;S/&quot;* \-#,##0_ ;_ &quot;S/&quot;* &quot;-&quot;_ ;_ @_ "/>
    <numFmt numFmtId="216" formatCode="_ &quot;S/&quot;* #,##0.00_ ;_ &quot;S/&quot;* \-#,##0.00_ ;_ &quot;S/&quot;* &quot;-&quot;??_ ;_ @_ "/>
    <numFmt numFmtId="217" formatCode="#,##0\ &quot;F&quot;;[Red]\-#,##0\ &quot;F&quot;"/>
    <numFmt numFmtId="218" formatCode="#,##0.00\ &quot;F&quot;;[Red]\-#,##0.00\ &quot;F&quot;"/>
    <numFmt numFmtId="219" formatCode="0.00\x"/>
    <numFmt numFmtId="220" formatCode="#,##0.000000000000_);\(#,##0.000000000000\)"/>
    <numFmt numFmtId="221" formatCode="0.0_);\(0.0\)"/>
    <numFmt numFmtId="222" formatCode="mm/dd/yy"/>
    <numFmt numFmtId="223" formatCode="&quot;R$&quot;#,##0.0000"/>
    <numFmt numFmtId="224" formatCode="0.0"/>
    <numFmt numFmtId="225" formatCode="#,##0\ \ \ ;[Red]\(#,##0\)\ \ ;\—\ \ \ \ "/>
    <numFmt numFmtId="226" formatCode="#,##0.0\%_);\(#,##0.0\%\);#,##0.0\%_);@_)"/>
    <numFmt numFmtId="227" formatCode="&quot;R$&quot;####.0,;[Red]\(&quot;R$&quot;####.0,\)"/>
    <numFmt numFmtId="228" formatCode="_(* #,##0.00_);_(* \(#,##0.00\);_(* &quot;-&quot;??_);_(@_)"/>
    <numFmt numFmtId="229" formatCode="#,##0.00;\(#,##0.00\);_(* &quot;-&quot;_)"/>
    <numFmt numFmtId="230" formatCode="#,##0.0_);\(#,##0.0\);_(* &quot;-&quot;_)"/>
    <numFmt numFmtId="231" formatCode="#,##0.0\x"/>
    <numFmt numFmtId="232" formatCode="_(&quot;R$&quot;* #,##0_);_(&quot;R$&quot;* \(#,##0\);_(&quot;R$&quot;* &quot;-&quot;??_);_(@_)"/>
    <numFmt numFmtId="233" formatCode="&quot;R$&quot;#,##0.0;\(&quot;R$&quot;#,##0.0\)"/>
    <numFmt numFmtId="234" formatCode="_(&quot;R$&quot;* #,##0.000_);_(&quot;R$&quot;* \(#,##0.000\);_(&quot;R$&quot;* &quot;-&quot;??_);_(@_)"/>
    <numFmt numFmtId="235" formatCode="0_)"/>
    <numFmt numFmtId="236" formatCode="\¥#,##0_);\(\¥#,##0\)"/>
    <numFmt numFmtId="237" formatCode="00000"/>
    <numFmt numFmtId="238" formatCode="_-* #,##0_-;\-* #,##0_-;_-* &quot;-&quot;??_-;_-@_-"/>
    <numFmt numFmtId="239" formatCode="_-* #,##0_-;* \(#,##0\)_-;_-* &quot;-&quot;??_-;_-@_-"/>
    <numFmt numFmtId="240" formatCode="[$-416]mmm\-yy;@"/>
    <numFmt numFmtId="241" formatCode="_(* #,##0_);_(* \(#,##0\);_(* &quot;-&quot;??_);_(@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adeGothic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name val="TradeGothic"/>
    </font>
    <font>
      <sz val="8"/>
      <color indexed="10"/>
      <name val="TradeGothic"/>
    </font>
    <font>
      <sz val="8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"/>
      <family val="1"/>
    </font>
    <font>
      <sz val="8"/>
      <name val="Arial MT"/>
    </font>
    <font>
      <sz val="12"/>
      <name val="Arial"/>
      <family val="2"/>
    </font>
    <font>
      <sz val="8"/>
      <name val="Times New Roman"/>
      <family val="1"/>
    </font>
    <font>
      <sz val="8"/>
      <name val="Tms Rmn"/>
    </font>
    <font>
      <sz val="9"/>
      <name val="Arial"/>
      <family val="2"/>
    </font>
    <font>
      <sz val="8"/>
      <color indexed="12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sz val="10"/>
      <name val="MS Sans Serif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8"/>
      <name val="Times New Roman"/>
      <family val="1"/>
    </font>
    <font>
      <sz val="10"/>
      <name val="Geneva"/>
    </font>
    <font>
      <sz val="10"/>
      <name val="Book Antiqua"/>
      <family val="1"/>
    </font>
    <font>
      <b/>
      <sz val="8"/>
      <name val="GillSans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10"/>
      <name val="Helv"/>
    </font>
    <font>
      <b/>
      <sz val="11"/>
      <name val="Times New Roman"/>
      <family val="1"/>
    </font>
    <font>
      <sz val="8"/>
      <name val="Helv"/>
    </font>
    <font>
      <sz val="1"/>
      <color indexed="8"/>
      <name val="Courier"/>
      <family val="3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8"/>
      <name val="Helv"/>
    </font>
    <font>
      <u/>
      <sz val="10"/>
      <color indexed="36"/>
      <name val="Arial"/>
      <family val="2"/>
    </font>
    <font>
      <sz val="9"/>
      <name val="GillSans Light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1"/>
      <color indexed="41"/>
      <name val="Times New Roman"/>
      <family val="1"/>
    </font>
    <font>
      <b/>
      <i/>
      <sz val="8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22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0"/>
      <name val="Times New Roman"/>
      <family val="1"/>
    </font>
    <font>
      <sz val="10"/>
      <color indexed="12"/>
      <name val="Arial"/>
      <family val="2"/>
    </font>
    <font>
      <sz val="8"/>
      <color indexed="12"/>
      <name val="Helv"/>
    </font>
    <font>
      <sz val="10"/>
      <name val="GillSans Light"/>
    </font>
    <font>
      <b/>
      <sz val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sz val="10"/>
      <name val="CastleT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Helv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b/>
      <sz val="8"/>
      <color indexed="56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8"/>
      <color indexed="56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Tms Rmn"/>
    </font>
    <font>
      <i/>
      <sz val="8"/>
      <name val="Times New Roman"/>
      <family val="1"/>
    </font>
    <font>
      <sz val="8"/>
      <name val="MS Serif"/>
      <family val="1"/>
    </font>
    <font>
      <b/>
      <sz val="10"/>
      <name val="Arial"/>
      <family val="2"/>
    </font>
    <font>
      <sz val="8"/>
      <color indexed="39"/>
      <name val="Arial"/>
      <family val="2"/>
    </font>
    <font>
      <b/>
      <sz val="10"/>
      <name val="GillSans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GillSans"/>
    </font>
    <font>
      <b/>
      <sz val="11"/>
      <name val="GillSans"/>
    </font>
    <font>
      <b/>
      <sz val="8"/>
      <name val="Times New Roman"/>
      <family val="1"/>
    </font>
    <font>
      <b/>
      <sz val="8"/>
      <name val="Helv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name val="Times New Roman"/>
      <family val="1"/>
    </font>
    <font>
      <b/>
      <i/>
      <sz val="24"/>
      <name val="Arial"/>
      <family val="2"/>
    </font>
    <font>
      <b/>
      <sz val="11"/>
      <color indexed="8"/>
      <name val="Calibri"/>
      <family val="2"/>
    </font>
    <font>
      <u val="double"/>
      <sz val="8"/>
      <color indexed="8"/>
      <name val="Arial"/>
      <family val="2"/>
    </font>
    <font>
      <sz val="10"/>
      <name val="Palatino"/>
    </font>
    <font>
      <b/>
      <sz val="9"/>
      <color indexed="10"/>
      <name val="Wingdings"/>
      <charset val="2"/>
    </font>
    <font>
      <b/>
      <u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/>
      <name val="Simplon Oi Headline"/>
    </font>
    <font>
      <b/>
      <sz val="9"/>
      <color theme="0"/>
      <name val="Simplon BP Regular"/>
    </font>
    <font>
      <b/>
      <sz val="9"/>
      <color indexed="9"/>
      <name val="Simplon BP Regular"/>
    </font>
    <font>
      <sz val="9"/>
      <color rgb="FF4D4D4D"/>
      <name val="Simplon BP Regular"/>
    </font>
    <font>
      <b/>
      <sz val="9"/>
      <color rgb="FFFF6D00"/>
      <name val="Simplon BP Regular"/>
    </font>
    <font>
      <b/>
      <sz val="9"/>
      <color rgb="FF4D4D4D"/>
      <name val="Simplon BP Regular"/>
    </font>
    <font>
      <sz val="8"/>
      <color rgb="FF4D4D4D"/>
      <name val="Simplon BP Regular"/>
    </font>
    <font>
      <sz val="10"/>
      <color indexed="8"/>
      <name val="Simplon BP Regular"/>
    </font>
    <font>
      <sz val="10"/>
      <color rgb="FF4D4D4D"/>
      <name val="Simplon BP Regular"/>
    </font>
    <font>
      <sz val="8"/>
      <color indexed="8"/>
      <name val="Simplon BP Regular"/>
    </font>
    <font>
      <b/>
      <sz val="10"/>
      <color rgb="FF4D4D4D"/>
      <name val="Simplon BP Regular"/>
    </font>
    <font>
      <b/>
      <sz val="9"/>
      <color rgb="FF00D318"/>
      <name val="Simplon BP Regular"/>
    </font>
    <font>
      <sz val="11"/>
      <color theme="1"/>
      <name val="Simplon BP Regular"/>
    </font>
    <font>
      <b/>
      <sz val="11"/>
      <color theme="1"/>
      <name val="Simplon BP Regular"/>
    </font>
    <font>
      <sz val="10"/>
      <name val="Simplon BP Regular"/>
    </font>
    <font>
      <b/>
      <sz val="9"/>
      <color rgb="FFFFFFFF"/>
      <name val="Simplon BP Regular"/>
    </font>
    <font>
      <b/>
      <sz val="8"/>
      <name val="Simplon BP Regular"/>
    </font>
    <font>
      <sz val="8"/>
      <name val="Simplon BP Regular"/>
    </font>
    <font>
      <vertAlign val="superscript"/>
      <sz val="8"/>
      <color rgb="FF4D4D4D"/>
      <name val="Simplon BP Regular"/>
    </font>
    <font>
      <sz val="10"/>
      <color theme="0" tint="-0.34998626667073579"/>
      <name val="Simplon BP Regular"/>
    </font>
    <font>
      <b/>
      <sz val="10"/>
      <color rgb="FFFF6D00"/>
      <name val="Simplon BP Regular"/>
    </font>
    <font>
      <vertAlign val="superscript"/>
      <sz val="9"/>
      <color rgb="FF4D4D4D"/>
      <name val="Simplon BP Regular"/>
    </font>
    <font>
      <sz val="8"/>
      <color theme="1"/>
      <name val="Simplon BP Regular"/>
    </font>
    <font>
      <b/>
      <sz val="10"/>
      <color theme="0"/>
      <name val="Simplon BP Regular"/>
    </font>
    <font>
      <sz val="10"/>
      <color theme="1"/>
      <name val="Simplon BP Regular"/>
    </font>
    <font>
      <sz val="18"/>
      <color rgb="FF00D318"/>
      <name val="Simplon BP Regular"/>
    </font>
    <font>
      <sz val="16"/>
      <color theme="1"/>
      <name val="Simplon BP Regular"/>
    </font>
    <font>
      <sz val="10"/>
      <color theme="0"/>
      <name val="Simplon BP Regular"/>
    </font>
    <font>
      <b/>
      <sz val="9"/>
      <color theme="1"/>
      <name val="Simplon BP Regular"/>
    </font>
    <font>
      <sz val="9"/>
      <color theme="1"/>
      <name val="Simplon BP Regular"/>
    </font>
    <font>
      <b/>
      <sz val="10"/>
      <name val="Simplon BP Regular"/>
    </font>
    <font>
      <i/>
      <sz val="10"/>
      <name val="Simplon BP Regular"/>
    </font>
    <font>
      <b/>
      <sz val="10"/>
      <color indexed="9"/>
      <name val="Simplon BP Regular"/>
    </font>
    <font>
      <sz val="10"/>
      <color rgb="FFFF0000"/>
      <name val="Simplon BP Regular"/>
    </font>
    <font>
      <b/>
      <sz val="10"/>
      <color rgb="FF009E0B"/>
      <name val="Simplon BP Regular"/>
    </font>
    <font>
      <sz val="14"/>
      <color rgb="FF000000"/>
      <name val="Open Sans"/>
    </font>
    <font>
      <b/>
      <sz val="14"/>
      <color rgb="FF000000"/>
      <name val="Open Sans"/>
    </font>
    <font>
      <b/>
      <sz val="12"/>
      <color rgb="FF009E0B"/>
      <name val="Simplon BP Regular"/>
    </font>
    <font>
      <b/>
      <sz val="11"/>
      <color theme="0"/>
      <name val="Simplon BP Regular"/>
    </font>
    <font>
      <b/>
      <sz val="20"/>
      <color rgb="FF009E0B"/>
      <name val="Simplon BP Regular"/>
    </font>
    <font>
      <i/>
      <sz val="10"/>
      <color rgb="FF4D4D4D"/>
      <name val="Simplon BP Regular"/>
    </font>
    <font>
      <i/>
      <sz val="8"/>
      <name val="Simplon BP Regular"/>
    </font>
    <font>
      <b/>
      <sz val="10"/>
      <color theme="1"/>
      <name val="Simplon BP Regular"/>
    </font>
    <font>
      <b/>
      <sz val="22"/>
      <color rgb="FF009E0B"/>
      <name val="Simplon Oi Headline"/>
    </font>
    <font>
      <sz val="11"/>
      <color rgb="FF009E0B"/>
      <name val="Verdana"/>
      <family val="2"/>
    </font>
    <font>
      <sz val="28"/>
      <color rgb="FF009E0B"/>
      <name val="Simplon Oi Headline"/>
    </font>
    <font>
      <u/>
      <sz val="11"/>
      <color rgb="FF009E0B"/>
      <name val="Simplon BP Regular"/>
    </font>
    <font>
      <sz val="11"/>
      <color rgb="FF009E0B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</patternFill>
    </fill>
    <fill>
      <patternFill patternType="lightGray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theme="0"/>
        <bgColor rgb="FF000000"/>
      </patternFill>
    </fill>
    <fill>
      <patternFill patternType="solid">
        <fgColor theme="0"/>
        <b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E0B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FF6D00"/>
      </top>
      <bottom style="thin">
        <color rgb="FFFF6D00"/>
      </bottom>
      <diagonal/>
    </border>
    <border>
      <left/>
      <right/>
      <top/>
      <bottom style="thin">
        <color rgb="FF00D318"/>
      </bottom>
      <diagonal/>
    </border>
    <border>
      <left/>
      <right/>
      <top/>
      <bottom style="medium">
        <color rgb="FFFF6D00"/>
      </bottom>
      <diagonal/>
    </border>
    <border>
      <left/>
      <right/>
      <top style="thin">
        <color rgb="FF009E0B"/>
      </top>
      <bottom style="medium">
        <color rgb="FF009E0B"/>
      </bottom>
      <diagonal/>
    </border>
    <border>
      <left/>
      <right/>
      <top style="thin">
        <color rgb="FFFF6D00"/>
      </top>
      <bottom/>
      <diagonal/>
    </border>
    <border>
      <left/>
      <right/>
      <top style="medium">
        <color rgb="FF009E0B"/>
      </top>
      <bottom style="thin">
        <color rgb="FF009E0B"/>
      </bottom>
      <diagonal/>
    </border>
    <border>
      <left/>
      <right/>
      <top style="thin">
        <color rgb="FF009E0B"/>
      </top>
      <bottom style="thin">
        <color rgb="FF009E0B"/>
      </bottom>
      <diagonal/>
    </border>
    <border>
      <left/>
      <right/>
      <top/>
      <bottom style="medium">
        <color rgb="FF009E0B"/>
      </bottom>
      <diagonal/>
    </border>
    <border>
      <left/>
      <right/>
      <top style="medium">
        <color rgb="FF009E0B"/>
      </top>
      <bottom style="medium">
        <color rgb="FF009E0B"/>
      </bottom>
      <diagonal/>
    </border>
    <border>
      <left/>
      <right/>
      <top style="thin">
        <color rgb="FFFF6D00"/>
      </top>
      <bottom style="medium">
        <color rgb="FF009E0B"/>
      </bottom>
      <diagonal/>
    </border>
    <border>
      <left/>
      <right/>
      <top/>
      <bottom style="thin">
        <color rgb="FF009E0B"/>
      </bottom>
      <diagonal/>
    </border>
    <border>
      <left/>
      <right/>
      <top style="thin">
        <color rgb="FF009E0B"/>
      </top>
      <bottom/>
      <diagonal/>
    </border>
  </borders>
  <cellStyleXfs count="1393">
    <xf numFmtId="207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07" fontId="4" fillId="0" borderId="0"/>
    <xf numFmtId="38" fontId="9" fillId="0" borderId="6"/>
    <xf numFmtId="173" fontId="4" fillId="0" borderId="0" applyFont="0" applyFill="0" applyBorder="0"/>
    <xf numFmtId="1" fontId="9" fillId="0" borderId="0" applyAlignment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1" fillId="0" borderId="0" applyNumberFormat="0" applyAlignment="0"/>
    <xf numFmtId="174" fontId="4" fillId="19" borderId="7">
      <alignment horizontal="center" vertical="center"/>
    </xf>
    <xf numFmtId="207" fontId="12" fillId="0" borderId="0"/>
    <xf numFmtId="175" fontId="13" fillId="0" borderId="0">
      <alignment horizontal="left"/>
    </xf>
    <xf numFmtId="207" fontId="4" fillId="0" borderId="0" applyNumberFormat="0" applyFill="0" applyBorder="0" applyAlignment="0" applyProtection="0"/>
    <xf numFmtId="207" fontId="14" fillId="0" borderId="0" applyNumberFormat="0" applyFill="0" applyBorder="0" applyAlignment="0" applyProtection="0"/>
    <xf numFmtId="176" fontId="4" fillId="20" borderId="4" applyNumberFormat="0" applyFont="0" applyAlignment="0" applyProtection="0"/>
    <xf numFmtId="207" fontId="4" fillId="0" borderId="0" applyNumberFormat="0" applyFill="0" applyBorder="0" applyAlignment="0" applyProtection="0"/>
    <xf numFmtId="177" fontId="4" fillId="0" borderId="0"/>
    <xf numFmtId="165" fontId="15" fillId="0" borderId="0"/>
    <xf numFmtId="178" fontId="15" fillId="0" borderId="1"/>
    <xf numFmtId="179" fontId="16" fillId="0" borderId="0"/>
    <xf numFmtId="180" fontId="4" fillId="0" borderId="0"/>
    <xf numFmtId="207" fontId="4" fillId="0" borderId="0"/>
    <xf numFmtId="207" fontId="4" fillId="0" borderId="0">
      <alignment horizontal="right"/>
    </xf>
    <xf numFmtId="207" fontId="4" fillId="0" borderId="0">
      <alignment horizontal="right"/>
    </xf>
    <xf numFmtId="207" fontId="16" fillId="0" borderId="0">
      <alignment horizontal="right"/>
    </xf>
    <xf numFmtId="207" fontId="4" fillId="0" borderId="0">
      <alignment horizontal="right"/>
    </xf>
    <xf numFmtId="207" fontId="4" fillId="0" borderId="0">
      <alignment horizontal="right"/>
    </xf>
    <xf numFmtId="181" fontId="17" fillId="0" borderId="0" applyBorder="0"/>
    <xf numFmtId="207" fontId="18" fillId="0" borderId="0" applyNumberFormat="0" applyFill="0" applyBorder="0" applyAlignment="0" applyProtection="0"/>
    <xf numFmtId="182" fontId="16" fillId="0" borderId="0"/>
    <xf numFmtId="183" fontId="16" fillId="0" borderId="0"/>
    <xf numFmtId="184" fontId="4" fillId="0" borderId="0"/>
    <xf numFmtId="185" fontId="4" fillId="0" borderId="0"/>
    <xf numFmtId="186" fontId="4" fillId="0" borderId="0"/>
    <xf numFmtId="7" fontId="19" fillId="0" borderId="0">
      <alignment horizontal="right"/>
      <protection locked="0"/>
    </xf>
    <xf numFmtId="207" fontId="20" fillId="0" borderId="0" applyNumberFormat="0" applyFill="0" applyBorder="0" applyAlignment="0" applyProtection="0"/>
    <xf numFmtId="207" fontId="21" fillId="0" borderId="2" applyNumberFormat="0" applyFill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15" fillId="0" borderId="5" applyNumberFormat="0" applyFont="0" applyFill="0" applyAlignment="0" applyProtection="0"/>
    <xf numFmtId="175" fontId="4" fillId="0" borderId="8" applyNumberFormat="0" applyFill="0" applyAlignment="0" applyProtection="0"/>
    <xf numFmtId="187" fontId="23" fillId="0" borderId="5" applyNumberFormat="0" applyFill="0" applyAlignment="0" applyProtection="0">
      <alignment horizontal="center"/>
    </xf>
    <xf numFmtId="188" fontId="23" fillId="0" borderId="2" applyFill="0" applyAlignment="0" applyProtection="0">
      <alignment horizontal="center"/>
    </xf>
    <xf numFmtId="189" fontId="24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25" fillId="0" borderId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7" fillId="0" borderId="0"/>
    <xf numFmtId="207" fontId="28" fillId="0" borderId="0"/>
    <xf numFmtId="190" fontId="11" fillId="22" borderId="0" applyNumberFormat="0" applyFont="0" applyBorder="0" applyAlignment="0">
      <protection locked="0"/>
    </xf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21" fillId="0" borderId="2" applyNumberFormat="0" applyFont="0" applyFill="0" applyProtection="0">
      <alignment horizontal="centerContinuous" vertical="center"/>
    </xf>
    <xf numFmtId="1" fontId="31" fillId="0" borderId="0"/>
    <xf numFmtId="3" fontId="32" fillId="0" borderId="0"/>
    <xf numFmtId="207" fontId="11" fillId="0" borderId="0" applyNumberFormat="0" applyFill="0" applyBorder="0" applyAlignment="0" applyProtection="0"/>
    <xf numFmtId="207" fontId="33" fillId="0" borderId="2" applyNumberFormat="0" applyFill="0" applyBorder="0" applyAlignment="0" applyProtection="0">
      <alignment horizontal="center"/>
    </xf>
    <xf numFmtId="207" fontId="34" fillId="0" borderId="2" applyNumberFormat="0" applyFill="0" applyProtection="0">
      <alignment horizontal="left" vertical="center"/>
    </xf>
    <xf numFmtId="207" fontId="21" fillId="0" borderId="0" applyNumberFormat="0" applyFill="0" applyBorder="0" applyProtection="0">
      <alignment horizontal="center" vertical="center"/>
    </xf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2" fontId="23" fillId="0" borderId="0" applyFont="0" applyFill="0" applyBorder="0" applyProtection="0"/>
    <xf numFmtId="193" fontId="23" fillId="0" borderId="0" applyFont="0" applyFill="0" applyBorder="0" applyProtection="0"/>
    <xf numFmtId="194" fontId="36" fillId="0" borderId="0" applyFont="0" applyFill="0" applyBorder="0" applyAlignment="0" applyProtection="0">
      <alignment horizontal="right"/>
    </xf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>
      <alignment horizontal="right"/>
    </xf>
    <xf numFmtId="195" fontId="36" fillId="0" borderId="0" applyFont="0" applyFill="0" applyBorder="0" applyAlignment="0" applyProtection="0">
      <alignment horizontal="right"/>
    </xf>
    <xf numFmtId="40" fontId="27" fillId="0" borderId="0" applyFont="0" applyFill="0" applyBorder="0" applyAlignment="0" applyProtection="0"/>
    <xf numFmtId="3" fontId="32" fillId="0" borderId="0" applyFont="0" applyFill="0" applyBorder="0" applyAlignment="0" applyProtection="0"/>
    <xf numFmtId="207" fontId="37" fillId="0" borderId="0"/>
    <xf numFmtId="207" fontId="38" fillId="0" borderId="0"/>
    <xf numFmtId="166" fontId="32" fillId="0" borderId="0" applyFont="0" applyFill="0" applyBorder="0" applyAlignment="0" applyProtection="0"/>
    <xf numFmtId="207" fontId="37" fillId="0" borderId="0"/>
    <xf numFmtId="207" fontId="38" fillId="0" borderId="0"/>
    <xf numFmtId="4" fontId="33" fillId="0" borderId="4" applyFont="0" applyFill="0" applyBorder="0" applyAlignment="0" applyProtection="0"/>
    <xf numFmtId="207" fontId="32" fillId="0" borderId="0" applyFont="0" applyFill="0" applyBorder="0" applyAlignment="0" applyProtection="0"/>
    <xf numFmtId="207" fontId="39" fillId="0" borderId="0" applyFill="0" applyBorder="0">
      <alignment horizontal="left"/>
    </xf>
    <xf numFmtId="196" fontId="9" fillId="0" borderId="0" applyFont="0" applyFill="0" applyBorder="0" applyAlignment="0" applyProtection="0">
      <protection locked="0"/>
    </xf>
    <xf numFmtId="197" fontId="9" fillId="0" borderId="0" applyFont="0" applyFill="0" applyBorder="0" applyAlignment="0" applyProtection="0">
      <protection locked="0"/>
    </xf>
    <xf numFmtId="198" fontId="23" fillId="0" borderId="0" applyFont="0" applyFill="0" applyBorder="0" applyProtection="0"/>
    <xf numFmtId="199" fontId="23" fillId="0" borderId="0" applyFont="0" applyFill="0" applyBorder="0" applyProtection="0"/>
    <xf numFmtId="200" fontId="4" fillId="0" borderId="0" applyFont="0" applyFill="0" applyBorder="0" applyAlignment="0" applyProtection="0"/>
    <xf numFmtId="8" fontId="33" fillId="0" borderId="12">
      <protection locked="0"/>
    </xf>
    <xf numFmtId="201" fontId="36" fillId="0" borderId="0" applyFont="0" applyFill="0" applyBorder="0" applyAlignment="0" applyProtection="0">
      <alignment horizontal="right"/>
    </xf>
    <xf numFmtId="202" fontId="36" fillId="0" borderId="0" applyFont="0" applyFill="0" applyBorder="0" applyAlignment="0" applyProtection="0">
      <alignment horizontal="right"/>
    </xf>
    <xf numFmtId="203" fontId="4" fillId="0" borderId="0" applyFont="0" applyFill="0" applyBorder="0" applyAlignment="0" applyProtection="0"/>
    <xf numFmtId="3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204" fontId="4" fillId="0" borderId="0"/>
    <xf numFmtId="168" fontId="32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4" fillId="0" borderId="0" applyFont="0" applyFill="0" applyBorder="0" applyAlignment="0" applyProtection="0"/>
    <xf numFmtId="205" fontId="36" fillId="0" borderId="0" applyFont="0" applyFill="0" applyBorder="0" applyAlignment="0" applyProtection="0"/>
    <xf numFmtId="175" fontId="15" fillId="0" borderId="0" applyFont="0" applyFill="0" applyBorder="0" applyProtection="0">
      <alignment horizontal="right"/>
    </xf>
    <xf numFmtId="14" fontId="9" fillId="0" borderId="0">
      <alignment horizontal="right"/>
      <protection locked="0"/>
    </xf>
    <xf numFmtId="175" fontId="9" fillId="0" borderId="0" applyFont="0" applyFill="0" applyBorder="0" applyAlignment="0" applyProtection="0"/>
    <xf numFmtId="3" fontId="40" fillId="0" borderId="0" applyFont="0" applyFill="0" applyBorder="0" applyAlignment="0" applyProtection="0"/>
    <xf numFmtId="207" fontId="41" fillId="0" borderId="0">
      <protection locked="0"/>
    </xf>
    <xf numFmtId="7" fontId="4" fillId="0" borderId="0" applyFont="0" applyFill="0" applyBorder="0" applyAlignment="0" applyProtection="0"/>
    <xf numFmtId="207" fontId="38" fillId="0" borderId="0"/>
    <xf numFmtId="207" fontId="9" fillId="0" borderId="0"/>
    <xf numFmtId="178" fontId="15" fillId="0" borderId="0"/>
    <xf numFmtId="178" fontId="42" fillId="0" borderId="0">
      <protection locked="0"/>
    </xf>
    <xf numFmtId="7" fontId="15" fillId="0" borderId="0"/>
    <xf numFmtId="206" fontId="36" fillId="0" borderId="13" applyNumberFormat="0" applyFont="0" applyFill="0" applyAlignment="0" applyProtection="0"/>
    <xf numFmtId="42" fontId="43" fillId="0" borderId="0" applyFill="0" applyBorder="0" applyAlignment="0" applyProtection="0"/>
    <xf numFmtId="207" fontId="44" fillId="0" borderId="0">
      <protection locked="0"/>
    </xf>
    <xf numFmtId="207" fontId="44" fillId="0" borderId="0">
      <protection locked="0"/>
    </xf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" fillId="0" borderId="0"/>
    <xf numFmtId="207" fontId="4" fillId="0" borderId="0" applyFont="0" applyFill="0" applyBorder="0" applyAlignment="0" applyProtection="0"/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" fontId="4" fillId="0" borderId="0" applyFont="0" applyFill="0" applyBorder="0" applyAlignment="0" applyProtection="0"/>
    <xf numFmtId="1" fontId="32" fillId="0" borderId="0" applyFont="0" applyFill="0" applyBorder="0" applyAlignment="0" applyProtection="0"/>
    <xf numFmtId="207" fontId="46" fillId="0" borderId="0"/>
    <xf numFmtId="207" fontId="47" fillId="0" borderId="0" applyNumberFormat="0" applyFill="0" applyBorder="0" applyAlignment="0" applyProtection="0">
      <alignment vertical="top"/>
      <protection locked="0"/>
    </xf>
    <xf numFmtId="207" fontId="48" fillId="0" borderId="0" applyNumberFormat="0" applyFill="0" applyBorder="0" applyProtection="0">
      <alignment horizontal="left" vertical="center"/>
    </xf>
    <xf numFmtId="208" fontId="4" fillId="0" borderId="14" applyFont="0" applyFill="0" applyBorder="0" applyAlignment="0" applyProtection="0"/>
    <xf numFmtId="167" fontId="32" fillId="0" borderId="0" applyFont="0" applyFill="0" applyBorder="0" applyAlignment="0" applyProtection="0"/>
    <xf numFmtId="208" fontId="4" fillId="0" borderId="15" applyFont="0" applyFill="0" applyBorder="0" applyAlignment="0" applyProtection="0"/>
    <xf numFmtId="38" fontId="11" fillId="28" borderId="0" applyNumberFormat="0" applyBorder="0" applyAlignment="0" applyProtection="0"/>
    <xf numFmtId="209" fontId="36" fillId="0" borderId="0" applyFont="0" applyFill="0" applyBorder="0" applyAlignment="0" applyProtection="0">
      <alignment horizontal="right"/>
    </xf>
    <xf numFmtId="207" fontId="49" fillId="0" borderId="0" applyProtection="0">
      <alignment horizontal="right"/>
    </xf>
    <xf numFmtId="207" fontId="50" fillId="0" borderId="16" applyNumberFormat="0" applyAlignment="0" applyProtection="0">
      <alignment horizontal="left" vertical="center"/>
    </xf>
    <xf numFmtId="207" fontId="50" fillId="0" borderId="17">
      <alignment horizontal="left" vertical="center"/>
    </xf>
    <xf numFmtId="207" fontId="51" fillId="29" borderId="2"/>
    <xf numFmtId="207" fontId="33" fillId="0" borderId="0"/>
    <xf numFmtId="207" fontId="52" fillId="0" borderId="2">
      <alignment horizontal="center"/>
    </xf>
    <xf numFmtId="165" fontId="11" fillId="0" borderId="2">
      <alignment horizontal="right" vertical="center"/>
    </xf>
    <xf numFmtId="175" fontId="53" fillId="0" borderId="0">
      <alignment horizontal="right"/>
    </xf>
    <xf numFmtId="175" fontId="53" fillId="0" borderId="0">
      <alignment horizontal="left"/>
    </xf>
    <xf numFmtId="207" fontId="54" fillId="0" borderId="0" applyNumberFormat="0" applyFill="0" applyBorder="0" applyAlignment="0" applyProtection="0">
      <alignment horizontal="left"/>
    </xf>
    <xf numFmtId="207" fontId="55" fillId="0" borderId="18" applyNumberFormat="0" applyFill="0" applyBorder="0" applyAlignment="0" applyProtection="0">
      <alignment horizontal="left"/>
    </xf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7" fillId="0" borderId="0"/>
    <xf numFmtId="165" fontId="58" fillId="11" borderId="0"/>
    <xf numFmtId="10" fontId="11" fillId="2" borderId="4" applyNumberFormat="0" applyBorder="0" applyAlignment="0" applyProtection="0"/>
    <xf numFmtId="167" fontId="33" fillId="0" borderId="4" applyNumberFormat="0" applyFill="0" applyAlignment="0" applyProtection="0"/>
    <xf numFmtId="207" fontId="45" fillId="10" borderId="9" applyNumberFormat="0" applyAlignment="0" applyProtection="0"/>
    <xf numFmtId="210" fontId="4" fillId="0" borderId="0"/>
    <xf numFmtId="207" fontId="59" fillId="0" borderId="0" applyNumberFormat="0" applyFill="0" applyBorder="0" applyAlignment="0">
      <protection locked="0"/>
    </xf>
    <xf numFmtId="211" fontId="4" fillId="0" borderId="0"/>
    <xf numFmtId="204" fontId="4" fillId="0" borderId="0"/>
    <xf numFmtId="210" fontId="4" fillId="0" borderId="0"/>
    <xf numFmtId="167" fontId="60" fillId="0" borderId="0"/>
    <xf numFmtId="207" fontId="4" fillId="0" borderId="0"/>
    <xf numFmtId="40" fontId="9" fillId="0" borderId="0"/>
    <xf numFmtId="207" fontId="61" fillId="0" borderId="0" applyNumberFormat="0" applyFill="0" applyBorder="0" applyProtection="0">
      <alignment horizontal="left" vertical="center"/>
    </xf>
    <xf numFmtId="190" fontId="15" fillId="0" borderId="0">
      <alignment horizontal="left"/>
    </xf>
    <xf numFmtId="207" fontId="4" fillId="0" borderId="0">
      <alignment horizontal="left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21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07" fontId="41" fillId="0" borderId="0">
      <protection locked="0"/>
    </xf>
    <xf numFmtId="219" fontId="62" fillId="30" borderId="0" applyFont="0" applyFill="0" applyBorder="0" applyAlignment="0" applyProtection="0">
      <alignment horizontal="centerContinuous" vertical="center"/>
    </xf>
    <xf numFmtId="220" fontId="4" fillId="0" borderId="0"/>
    <xf numFmtId="207" fontId="33" fillId="0" borderId="0"/>
    <xf numFmtId="221" fontId="4" fillId="0" borderId="0" applyFont="0" applyFill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23" fillId="0" borderId="0" applyNumberFormat="0" applyFill="0" applyAlignment="0" applyProtection="0"/>
    <xf numFmtId="37" fontId="64" fillId="0" borderId="0"/>
    <xf numFmtId="190" fontId="65" fillId="0" borderId="0"/>
    <xf numFmtId="207" fontId="38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6" fillId="0" borderId="0"/>
    <xf numFmtId="207" fontId="66" fillId="0" borderId="0"/>
    <xf numFmtId="207" fontId="4" fillId="0" borderId="0"/>
    <xf numFmtId="207" fontId="66" fillId="0" borderId="0"/>
    <xf numFmtId="4" fontId="67" fillId="0" borderId="0">
      <alignment horizontal="center" vertical="center"/>
    </xf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6" fillId="0" borderId="0"/>
    <xf numFmtId="207" fontId="66" fillId="0" borderId="0"/>
    <xf numFmtId="207" fontId="3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10" fontId="4" fillId="0" borderId="0"/>
    <xf numFmtId="222" fontId="4" fillId="0" borderId="0"/>
    <xf numFmtId="223" fontId="4" fillId="0" borderId="0"/>
    <xf numFmtId="211" fontId="4" fillId="0" borderId="0"/>
    <xf numFmtId="207" fontId="27" fillId="0" borderId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4" fillId="32" borderId="19" applyNumberFormat="0" applyFont="0" applyAlignment="0" applyProtection="0"/>
    <xf numFmtId="207" fontId="4" fillId="32" borderId="19" applyNumberFormat="0" applyFont="0" applyAlignment="0" applyProtection="0"/>
    <xf numFmtId="207" fontId="4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1" fontId="42" fillId="0" borderId="0">
      <alignment horizontal="right"/>
      <protection locked="0"/>
    </xf>
    <xf numFmtId="224" fontId="68" fillId="0" borderId="0">
      <alignment horizontal="right"/>
      <protection locked="0"/>
    </xf>
    <xf numFmtId="165" fontId="42" fillId="0" borderId="0">
      <protection locked="0"/>
    </xf>
    <xf numFmtId="2" fontId="68" fillId="0" borderId="0">
      <alignment horizontal="right"/>
      <protection locked="0"/>
    </xf>
    <xf numFmtId="2" fontId="42" fillId="0" borderId="0">
      <alignment horizontal="right"/>
      <protection locked="0"/>
    </xf>
    <xf numFmtId="225" fontId="23" fillId="0" borderId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0" fontId="69" fillId="33" borderId="0">
      <alignment horizontal="right"/>
    </xf>
    <xf numFmtId="207" fontId="70" fillId="34" borderId="0">
      <alignment horizontal="center"/>
    </xf>
    <xf numFmtId="207" fontId="71" fillId="35" borderId="0"/>
    <xf numFmtId="207" fontId="72" fillId="33" borderId="0" applyBorder="0">
      <alignment horizontal="centerContinuous"/>
    </xf>
    <xf numFmtId="207" fontId="73" fillId="35" borderId="0" applyBorder="0">
      <alignment horizontal="centerContinuous"/>
    </xf>
    <xf numFmtId="207" fontId="74" fillId="0" borderId="0" applyProtection="0">
      <alignment horizontal="left"/>
    </xf>
    <xf numFmtId="207" fontId="74" fillId="0" borderId="0" applyFill="0" applyBorder="0" applyProtection="0">
      <alignment horizontal="left"/>
    </xf>
    <xf numFmtId="207" fontId="75" fillId="0" borderId="0" applyFill="0" applyBorder="0" applyProtection="0">
      <alignment horizontal="left"/>
    </xf>
    <xf numFmtId="1" fontId="76" fillId="0" borderId="0" applyProtection="0">
      <alignment horizontal="right" vertical="center"/>
    </xf>
    <xf numFmtId="207" fontId="40" fillId="0" borderId="0">
      <alignment horizontal="center"/>
    </xf>
    <xf numFmtId="207" fontId="77" fillId="0" borderId="0">
      <alignment horizontal="center"/>
    </xf>
    <xf numFmtId="167" fontId="15" fillId="0" borderId="0">
      <alignment horizontal="right"/>
    </xf>
    <xf numFmtId="10" fontId="4" fillId="0" borderId="0" applyFont="0" applyFill="0" applyBorder="0" applyAlignment="0" applyProtection="0"/>
    <xf numFmtId="226" fontId="15" fillId="0" borderId="0" applyFont="0" applyFill="0" applyBorder="0" applyProtection="0">
      <alignment horizontal="right"/>
    </xf>
    <xf numFmtId="167" fontId="32" fillId="0" borderId="0" applyFont="0" applyFill="0" applyBorder="0" applyAlignment="0" applyProtection="0"/>
    <xf numFmtId="167" fontId="42" fillId="0" borderId="0"/>
    <xf numFmtId="10" fontId="32" fillId="0" borderId="0" applyFont="0" applyFill="0" applyBorder="0" applyAlignment="0" applyProtection="0"/>
    <xf numFmtId="10" fontId="42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207" fontId="41" fillId="0" borderId="0">
      <protection locked="0"/>
    </xf>
    <xf numFmtId="207" fontId="4" fillId="0" borderId="0"/>
    <xf numFmtId="15" fontId="4" fillId="0" borderId="0" applyProtection="0">
      <alignment horizontal="right"/>
    </xf>
    <xf numFmtId="15" fontId="4" fillId="0" borderId="0">
      <alignment horizontal="right"/>
      <protection locked="0"/>
    </xf>
    <xf numFmtId="227" fontId="14" fillId="0" borderId="0">
      <alignment horizontal="left"/>
    </xf>
    <xf numFmtId="20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207" fontId="78" fillId="0" borderId="5">
      <alignment horizontal="center"/>
    </xf>
    <xf numFmtId="3" fontId="27" fillId="0" borderId="0" applyFont="0" applyFill="0" applyBorder="0" applyAlignment="0" applyProtection="0"/>
    <xf numFmtId="207" fontId="27" fillId="36" borderId="0" applyNumberFormat="0" applyFont="0" applyBorder="0" applyAlignment="0" applyProtection="0"/>
    <xf numFmtId="5" fontId="9" fillId="0" borderId="0" applyFill="0" applyBorder="0" applyProtection="0">
      <alignment horizontal="right"/>
    </xf>
    <xf numFmtId="207" fontId="61" fillId="0" borderId="0" applyNumberFormat="0" applyFill="0" applyBorder="0" applyProtection="0">
      <alignment horizontal="right" vertical="center"/>
    </xf>
    <xf numFmtId="38" fontId="40" fillId="0" borderId="0"/>
    <xf numFmtId="207" fontId="79" fillId="0" borderId="0"/>
    <xf numFmtId="207" fontId="79" fillId="0" borderId="20">
      <alignment horizontal="centerContinuous"/>
    </xf>
    <xf numFmtId="207" fontId="79" fillId="0" borderId="20">
      <alignment horizontal="centerContinuous"/>
    </xf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3" fontId="81" fillId="37" borderId="22" applyNumberFormat="0" applyProtection="0">
      <alignment vertical="center"/>
    </xf>
    <xf numFmtId="4" fontId="82" fillId="38" borderId="21" applyNumberFormat="0" applyProtection="0">
      <alignment vertical="center"/>
    </xf>
    <xf numFmtId="4" fontId="69" fillId="38" borderId="21" applyNumberFormat="0" applyProtection="0">
      <alignment horizontal="left" vertical="center" indent="1"/>
    </xf>
    <xf numFmtId="4" fontId="69" fillId="38" borderId="21" applyNumberFormat="0" applyProtection="0">
      <alignment horizontal="left" vertical="center" indent="1"/>
    </xf>
    <xf numFmtId="4" fontId="83" fillId="39" borderId="0" applyNumberFormat="0" applyProtection="0">
      <alignment horizontal="left" vertical="center" indent="1"/>
    </xf>
    <xf numFmtId="4" fontId="69" fillId="40" borderId="21" applyNumberFormat="0" applyProtection="0">
      <alignment horizontal="right" vertical="center"/>
    </xf>
    <xf numFmtId="4" fontId="69" fillId="41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4" borderId="21" applyNumberFormat="0" applyProtection="0">
      <alignment horizontal="right" vertical="center"/>
    </xf>
    <xf numFmtId="4" fontId="69" fillId="3" borderId="21" applyNumberFormat="0" applyProtection="0">
      <alignment horizontal="right" vertical="center"/>
    </xf>
    <xf numFmtId="4" fontId="69" fillId="45" borderId="21" applyNumberFormat="0" applyProtection="0">
      <alignment horizontal="right" vertical="center"/>
    </xf>
    <xf numFmtId="4" fontId="69" fillId="46" borderId="21" applyNumberFormat="0" applyProtection="0">
      <alignment horizontal="right" vertical="center"/>
    </xf>
    <xf numFmtId="4" fontId="69" fillId="47" borderId="21" applyNumberFormat="0" applyProtection="0">
      <alignment horizontal="right" vertical="center"/>
    </xf>
    <xf numFmtId="4" fontId="84" fillId="48" borderId="21" applyNumberFormat="0" applyProtection="0">
      <alignment horizontal="left" vertical="center" indent="1"/>
    </xf>
    <xf numFmtId="4" fontId="69" fillId="49" borderId="23" applyNumberFormat="0" applyProtection="0">
      <alignment horizontal="left" vertical="center" indent="1"/>
    </xf>
    <xf numFmtId="4" fontId="85" fillId="39" borderId="0" applyNumberFormat="0" applyProtection="0">
      <alignment horizontal="left" vertical="center" indent="1"/>
    </xf>
    <xf numFmtId="207" fontId="86" fillId="50" borderId="21" applyNumberFormat="0" applyProtection="0">
      <alignment horizontal="left" vertical="center" indent="1"/>
    </xf>
    <xf numFmtId="4" fontId="69" fillId="49" borderId="21" applyNumberFormat="0" applyProtection="0">
      <alignment horizontal="left" vertical="center" indent="1"/>
    </xf>
    <xf numFmtId="4" fontId="69" fillId="51" borderId="21" applyNumberFormat="0" applyProtection="0">
      <alignment horizontal="left" vertical="center" indent="1"/>
    </xf>
    <xf numFmtId="207" fontId="4" fillId="51" borderId="21" applyNumberFormat="0" applyProtection="0">
      <alignment horizontal="left" vertical="center" indent="1"/>
    </xf>
    <xf numFmtId="207" fontId="4" fillId="51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28" borderId="21" applyNumberFormat="0" applyProtection="0">
      <alignment horizontal="left" vertical="center" indent="1"/>
    </xf>
    <xf numFmtId="207" fontId="4" fillId="28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4" fontId="69" fillId="2" borderId="21" applyNumberFormat="0" applyProtection="0">
      <alignment vertical="center"/>
    </xf>
    <xf numFmtId="4" fontId="82" fillId="2" borderId="21" applyNumberFormat="0" applyProtection="0">
      <alignment vertical="center"/>
    </xf>
    <xf numFmtId="4" fontId="69" fillId="2" borderId="21" applyNumberFormat="0" applyProtection="0">
      <alignment horizontal="left" vertical="center" indent="1"/>
    </xf>
    <xf numFmtId="4" fontId="69" fillId="2" borderId="21" applyNumberFormat="0" applyProtection="0">
      <alignment horizontal="left" vertical="center" indent="1"/>
    </xf>
    <xf numFmtId="4" fontId="87" fillId="54" borderId="24" applyNumberFormat="0" applyProtection="0">
      <alignment vertical="center"/>
    </xf>
    <xf numFmtId="4" fontId="82" fillId="49" borderId="21" applyNumberFormat="0" applyProtection="0">
      <alignment horizontal="right" vertical="center"/>
    </xf>
    <xf numFmtId="4" fontId="85" fillId="19" borderId="25" applyNumberFormat="0" applyProtection="0">
      <alignment horizontal="left" vertical="center" indent="1"/>
    </xf>
    <xf numFmtId="207" fontId="86" fillId="50" borderId="21" applyNumberFormat="0" applyProtection="0">
      <alignment horizontal="left" vertical="center" indent="1"/>
    </xf>
    <xf numFmtId="207" fontId="88" fillId="0" borderId="0"/>
    <xf numFmtId="4" fontId="89" fillId="49" borderId="21" applyNumberFormat="0" applyProtection="0">
      <alignment horizontal="right" vertical="center"/>
    </xf>
    <xf numFmtId="207" fontId="90" fillId="0" borderId="26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22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9" fillId="55" borderId="0" applyNumberFormat="0" applyFont="0" applyBorder="0" applyAlignment="0" applyProtection="0"/>
    <xf numFmtId="42" fontId="24" fillId="0" borderId="0" applyFill="0" applyBorder="0" applyAlignment="0" applyProtection="0"/>
    <xf numFmtId="207" fontId="23" fillId="0" borderId="2" applyNumberFormat="0" applyFill="0" applyAlignment="0" applyProtection="0"/>
    <xf numFmtId="207" fontId="91" fillId="0" borderId="20"/>
    <xf numFmtId="207" fontId="4" fillId="0" borderId="0"/>
    <xf numFmtId="38" fontId="92" fillId="0" borderId="0">
      <alignment horizontal="right" vertical="center"/>
    </xf>
    <xf numFmtId="207" fontId="33" fillId="56" borderId="0"/>
    <xf numFmtId="207" fontId="33" fillId="0" borderId="0"/>
    <xf numFmtId="207" fontId="33" fillId="0" borderId="0"/>
    <xf numFmtId="207" fontId="33" fillId="57" borderId="0"/>
    <xf numFmtId="207" fontId="33" fillId="57" borderId="0"/>
    <xf numFmtId="207" fontId="93" fillId="0" borderId="0" applyNumberFormat="0" applyFill="0" applyBorder="0" applyAlignment="0" applyProtection="0"/>
    <xf numFmtId="41" fontId="4" fillId="0" borderId="0" applyFont="0" applyFill="0" applyBorder="0" applyAlignment="0" applyProtection="0"/>
    <xf numFmtId="229" fontId="11" fillId="0" borderId="0" applyFill="0" applyBorder="0" applyProtection="0">
      <alignment horizontal="right" wrapText="1"/>
    </xf>
    <xf numFmtId="230" fontId="11" fillId="0" borderId="0" applyFill="0" applyBorder="0" applyProtection="0">
      <alignment horizontal="right" wrapText="1"/>
    </xf>
    <xf numFmtId="231" fontId="11" fillId="0" borderId="0" applyFill="0" applyBorder="0" applyProtection="0">
      <alignment horizontal="right" wrapText="1"/>
    </xf>
    <xf numFmtId="4" fontId="11" fillId="0" borderId="0" applyFill="0" applyBorder="0" applyProtection="0">
      <alignment wrapText="1"/>
    </xf>
    <xf numFmtId="207" fontId="11" fillId="0" borderId="0" applyNumberFormat="0" applyFill="0" applyBorder="0" applyProtection="0">
      <alignment horizontal="left" vertical="top" wrapText="1"/>
    </xf>
    <xf numFmtId="37" fontId="94" fillId="0" borderId="0" applyFill="0" applyBorder="0" applyProtection="0">
      <alignment horizontal="center" wrapText="1"/>
    </xf>
    <xf numFmtId="207" fontId="62" fillId="0" borderId="18" applyNumberFormat="0" applyFill="0" applyProtection="0">
      <alignment wrapText="1"/>
    </xf>
    <xf numFmtId="207" fontId="62" fillId="0" borderId="18" applyNumberFormat="0" applyFill="0" applyProtection="0">
      <alignment horizontal="center" wrapText="1"/>
    </xf>
    <xf numFmtId="207" fontId="75" fillId="0" borderId="0"/>
    <xf numFmtId="207" fontId="95" fillId="0" borderId="17" applyNumberFormat="0" applyFill="0" applyProtection="0">
      <alignment horizontal="left" vertical="center"/>
    </xf>
    <xf numFmtId="207" fontId="96" fillId="0" borderId="0" applyFill="0" applyBorder="0" applyProtection="0">
      <alignment horizontal="center" vertical="center"/>
    </xf>
    <xf numFmtId="207" fontId="97" fillId="0" borderId="0" applyBorder="0" applyProtection="0">
      <alignment vertical="center"/>
    </xf>
    <xf numFmtId="206" fontId="97" fillId="0" borderId="2" applyBorder="0" applyProtection="0">
      <alignment horizontal="right" vertical="center"/>
    </xf>
    <xf numFmtId="207" fontId="98" fillId="58" borderId="0" applyBorder="0" applyProtection="0">
      <alignment horizontal="centerContinuous" vertical="center"/>
    </xf>
    <xf numFmtId="207" fontId="98" fillId="59" borderId="2" applyBorder="0" applyProtection="0">
      <alignment horizontal="centerContinuous" vertical="center"/>
    </xf>
    <xf numFmtId="207" fontId="62" fillId="0" borderId="0" applyBorder="0" applyProtection="0">
      <alignment horizontal="left"/>
    </xf>
    <xf numFmtId="207" fontId="96" fillId="0" borderId="0" applyFill="0" applyBorder="0" applyProtection="0"/>
    <xf numFmtId="207" fontId="93" fillId="0" borderId="0" applyFill="0" applyBorder="0" applyProtection="0">
      <alignment horizontal="left"/>
    </xf>
    <xf numFmtId="207" fontId="99" fillId="0" borderId="0" applyFill="0" applyBorder="0" applyProtection="0">
      <alignment horizontal="left" vertical="top"/>
    </xf>
    <xf numFmtId="207" fontId="100" fillId="0" borderId="0">
      <alignment horizontal="centerContinuous"/>
    </xf>
    <xf numFmtId="175" fontId="42" fillId="0" borderId="0">
      <alignment horizontal="left"/>
      <protection locked="0"/>
    </xf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9" fillId="0" borderId="0" applyNumberFormat="0" applyFill="0" applyBorder="0" applyAlignment="0" applyProtection="0"/>
    <xf numFmtId="207" fontId="8" fillId="0" borderId="0" applyNumberFormat="0" applyFill="0" applyBorder="0" applyAlignment="0" applyProtection="0"/>
    <xf numFmtId="207" fontId="103" fillId="60" borderId="0" applyNumberFormat="0" applyBorder="0" applyProtection="0">
      <alignment horizontal="left" vertical="center"/>
    </xf>
    <xf numFmtId="190" fontId="100" fillId="0" borderId="0">
      <alignment horizontal="centerContinuous"/>
    </xf>
    <xf numFmtId="207" fontId="104" fillId="1" borderId="0" applyNumberFormat="0" applyBorder="0" applyProtection="0">
      <alignment horizontal="left" vertical="center"/>
    </xf>
    <xf numFmtId="190" fontId="105" fillId="0" borderId="0">
      <alignment horizontal="centerContinuous"/>
      <protection locked="0"/>
    </xf>
    <xf numFmtId="190" fontId="105" fillId="0" borderId="0">
      <alignment horizontal="left"/>
    </xf>
    <xf numFmtId="175" fontId="106" fillId="0" borderId="0">
      <alignment horizontal="center"/>
    </xf>
    <xf numFmtId="175" fontId="106" fillId="0" borderId="0">
      <alignment horizontal="left"/>
    </xf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32" fontId="111" fillId="0" borderId="29" applyNumberFormat="0" applyFont="0" applyFill="0" applyAlignment="0" applyProtection="0"/>
    <xf numFmtId="207" fontId="112" fillId="0" borderId="0"/>
    <xf numFmtId="207" fontId="41" fillId="0" borderId="3">
      <protection locked="0"/>
    </xf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41" fillId="0" borderId="3">
      <protection locked="0"/>
    </xf>
    <xf numFmtId="233" fontId="15" fillId="0" borderId="0">
      <alignment horizontal="right"/>
    </xf>
    <xf numFmtId="207" fontId="114" fillId="0" borderId="0">
      <alignment horizontal="fill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07" fontId="115" fillId="0" borderId="0" applyNumberFormat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07" fontId="116" fillId="28" borderId="0">
      <alignment horizontal="center"/>
    </xf>
    <xf numFmtId="235" fontId="117" fillId="0" borderId="0">
      <alignment horizontal="right"/>
      <protection locked="0"/>
    </xf>
    <xf numFmtId="236" fontId="24" fillId="0" borderId="0" applyFont="0" applyFill="0" applyBorder="0" applyAlignment="0" applyProtection="0"/>
    <xf numFmtId="207" fontId="1" fillId="0" borderId="0"/>
    <xf numFmtId="0" fontId="1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7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7" fillId="0" borderId="0"/>
  </cellStyleXfs>
  <cellXfs count="279">
    <xf numFmtId="207" fontId="0" fillId="0" borderId="0" xfId="0"/>
    <xf numFmtId="207" fontId="2" fillId="0" borderId="0" xfId="0" applyFont="1"/>
    <xf numFmtId="207" fontId="2" fillId="0" borderId="0" xfId="0" applyFont="1" applyBorder="1"/>
    <xf numFmtId="207" fontId="6" fillId="0" borderId="0" xfId="0" applyFont="1" applyFill="1" applyBorder="1"/>
    <xf numFmtId="207" fontId="5" fillId="0" borderId="0" xfId="0" applyFont="1" applyFill="1" applyBorder="1"/>
    <xf numFmtId="207" fontId="121" fillId="0" borderId="0" xfId="0" applyFont="1" applyFill="1" applyBorder="1" applyAlignment="1">
      <alignment vertical="center" wrapText="1"/>
    </xf>
    <xf numFmtId="207" fontId="123" fillId="0" borderId="0" xfId="0" applyFont="1" applyFill="1" applyBorder="1" applyAlignment="1">
      <alignment horizontal="left" vertical="center"/>
    </xf>
    <xf numFmtId="3" fontId="128" fillId="0" borderId="0" xfId="0" applyNumberFormat="1" applyFont="1" applyFill="1" applyBorder="1" applyAlignment="1">
      <alignment horizontal="center" vertical="center"/>
    </xf>
    <xf numFmtId="207" fontId="126" fillId="0" borderId="0" xfId="0" applyFont="1" applyAlignment="1">
      <alignment vertical="center"/>
    </xf>
    <xf numFmtId="207" fontId="131" fillId="0" borderId="0" xfId="0" applyFont="1"/>
    <xf numFmtId="207" fontId="133" fillId="0" borderId="0" xfId="0" applyFont="1"/>
    <xf numFmtId="207" fontId="130" fillId="4" borderId="0" xfId="0" applyFont="1" applyFill="1" applyBorder="1" applyAlignment="1">
      <alignment horizontal="left" vertical="center"/>
    </xf>
    <xf numFmtId="0" fontId="130" fillId="4" borderId="0" xfId="0" applyNumberFormat="1" applyFont="1" applyFill="1" applyBorder="1" applyAlignment="1">
      <alignment horizontal="center" vertical="center"/>
    </xf>
    <xf numFmtId="0" fontId="130" fillId="4" borderId="0" xfId="0" applyNumberFormat="1" applyFont="1" applyFill="1" applyBorder="1" applyAlignment="1">
      <alignment horizontal="center" vertical="top" wrapText="1"/>
    </xf>
    <xf numFmtId="207" fontId="134" fillId="61" borderId="0" xfId="0" applyFont="1" applyFill="1" applyBorder="1" applyAlignment="1">
      <alignment vertical="center" wrapText="1"/>
    </xf>
    <xf numFmtId="166" fontId="134" fillId="62" borderId="0" xfId="0" applyNumberFormat="1" applyFont="1" applyFill="1" applyBorder="1" applyAlignment="1">
      <alignment horizontal="center" vertical="center" wrapText="1"/>
    </xf>
    <xf numFmtId="207" fontId="130" fillId="4" borderId="0" xfId="0" applyFont="1" applyFill="1" applyBorder="1" applyAlignment="1">
      <alignment vertical="center" wrapText="1"/>
    </xf>
    <xf numFmtId="166" fontId="130" fillId="61" borderId="0" xfId="0" applyNumberFormat="1" applyFont="1" applyFill="1" applyBorder="1" applyAlignment="1">
      <alignment horizontal="center" vertical="center" wrapText="1"/>
    </xf>
    <xf numFmtId="166" fontId="130" fillId="4" borderId="0" xfId="0" applyNumberFormat="1" applyFont="1" applyFill="1" applyBorder="1" applyAlignment="1">
      <alignment horizontal="center" vertical="center" wrapText="1"/>
    </xf>
    <xf numFmtId="207" fontId="124" fillId="4" borderId="0" xfId="0" applyFont="1" applyFill="1" applyBorder="1" applyAlignment="1">
      <alignment horizontal="left" vertical="center" wrapText="1" indent="2"/>
    </xf>
    <xf numFmtId="166" fontId="124" fillId="61" borderId="0" xfId="0" applyNumberFormat="1" applyFont="1" applyFill="1" applyBorder="1" applyAlignment="1">
      <alignment horizontal="center" vertical="center" wrapText="1"/>
    </xf>
    <xf numFmtId="166" fontId="124" fillId="4" borderId="0" xfId="0" applyNumberFormat="1" applyFont="1" applyFill="1" applyBorder="1" applyAlignment="1">
      <alignment horizontal="center" vertical="center" wrapText="1"/>
    </xf>
    <xf numFmtId="207" fontId="122" fillId="4" borderId="0" xfId="0" applyFont="1" applyFill="1" applyBorder="1" applyAlignment="1">
      <alignment horizontal="left" vertical="center" wrapText="1" indent="5"/>
    </xf>
    <xf numFmtId="166" fontId="125" fillId="61" borderId="0" xfId="0" applyNumberFormat="1" applyFont="1" applyFill="1" applyBorder="1" applyAlignment="1">
      <alignment horizontal="center" vertical="center"/>
    </xf>
    <xf numFmtId="3" fontId="125" fillId="4" borderId="0" xfId="0" applyNumberFormat="1" applyFont="1" applyFill="1" applyBorder="1" applyAlignment="1">
      <alignment horizontal="center" vertical="center"/>
    </xf>
    <xf numFmtId="166" fontId="125" fillId="4" borderId="0" xfId="0" applyNumberFormat="1" applyFont="1" applyFill="1" applyBorder="1" applyAlignment="1">
      <alignment horizontal="center" vertical="center"/>
    </xf>
    <xf numFmtId="207" fontId="122" fillId="4" borderId="0" xfId="0" applyFont="1" applyFill="1" applyBorder="1" applyAlignment="1">
      <alignment horizontal="left" vertical="center" wrapText="1" indent="4"/>
    </xf>
    <xf numFmtId="3" fontId="130" fillId="4" borderId="0" xfId="0" applyNumberFormat="1" applyFont="1" applyFill="1" applyBorder="1" applyAlignment="1">
      <alignment horizontal="center" vertical="center" wrapText="1"/>
    </xf>
    <xf numFmtId="207" fontId="122" fillId="4" borderId="0" xfId="0" applyFont="1" applyFill="1" applyBorder="1" applyAlignment="1">
      <alignment horizontal="left" vertical="center" wrapText="1" indent="2"/>
    </xf>
    <xf numFmtId="238" fontId="138" fillId="0" borderId="0" xfId="1" applyNumberFormat="1" applyFont="1" applyAlignment="1">
      <alignment vertical="center"/>
    </xf>
    <xf numFmtId="207" fontId="126" fillId="0" borderId="0" xfId="0" applyFont="1" applyBorder="1" applyAlignment="1">
      <alignment vertical="center"/>
    </xf>
    <xf numFmtId="207" fontId="126" fillId="0" borderId="0" xfId="0" applyFont="1" applyAlignment="1">
      <alignment horizontal="center" vertical="center"/>
    </xf>
    <xf numFmtId="207" fontId="141" fillId="0" borderId="0" xfId="934" applyFont="1" applyAlignment="1">
      <alignment vertical="center"/>
    </xf>
    <xf numFmtId="207" fontId="136" fillId="0" borderId="0" xfId="911" applyFont="1" applyFill="1" applyBorder="1" applyAlignment="1">
      <alignment horizontal="left" vertical="center" indent="3"/>
    </xf>
    <xf numFmtId="3" fontId="136" fillId="0" borderId="0" xfId="1385" applyNumberFormat="1" applyFont="1" applyFill="1" applyBorder="1" applyAlignment="1">
      <alignment horizontal="right" vertical="center"/>
    </xf>
    <xf numFmtId="207" fontId="136" fillId="0" borderId="0" xfId="911" applyFont="1" applyFill="1" applyBorder="1" applyAlignment="1">
      <alignment horizontal="left" vertical="center" indent="1"/>
    </xf>
    <xf numFmtId="167" fontId="136" fillId="0" borderId="0" xfId="1386" applyNumberFormat="1" applyFont="1" applyFill="1" applyBorder="1" applyAlignment="1">
      <alignment horizontal="right" vertical="center"/>
    </xf>
    <xf numFmtId="224" fontId="136" fillId="0" borderId="0" xfId="1385" applyNumberFormat="1" applyFont="1" applyFill="1" applyBorder="1" applyAlignment="1">
      <alignment horizontal="right" vertical="center"/>
    </xf>
    <xf numFmtId="0" fontId="143" fillId="0" borderId="0" xfId="1389" applyFont="1" applyAlignment="1"/>
    <xf numFmtId="0" fontId="143" fillId="0" borderId="0" xfId="1389" applyFont="1"/>
    <xf numFmtId="207" fontId="127" fillId="0" borderId="0" xfId="1387" applyFont="1" applyBorder="1" applyAlignment="1">
      <alignment horizontal="left" vertical="center" wrapText="1"/>
    </xf>
    <xf numFmtId="238" fontId="127" fillId="0" borderId="0" xfId="1388" applyNumberFormat="1" applyFont="1" applyBorder="1" applyAlignment="1">
      <alignment horizontal="center" vertical="center" wrapText="1"/>
    </xf>
    <xf numFmtId="207" fontId="127" fillId="0" borderId="32" xfId="1387" applyFont="1" applyBorder="1" applyAlignment="1">
      <alignment horizontal="left" vertical="center" wrapText="1"/>
    </xf>
    <xf numFmtId="238" fontId="127" fillId="0" borderId="32" xfId="1388" applyNumberFormat="1" applyFont="1" applyBorder="1" applyAlignment="1">
      <alignment horizontal="center" vertical="center" wrapText="1"/>
    </xf>
    <xf numFmtId="238" fontId="143" fillId="0" borderId="0" xfId="1388" applyNumberFormat="1" applyFont="1" applyAlignment="1">
      <alignment horizontal="center"/>
    </xf>
    <xf numFmtId="0" fontId="131" fillId="0" borderId="0" xfId="1389" applyFont="1"/>
    <xf numFmtId="0" fontId="132" fillId="0" borderId="0" xfId="1389" applyFont="1"/>
    <xf numFmtId="0" fontId="131" fillId="0" borderId="33" xfId="1389" applyFont="1" applyBorder="1"/>
    <xf numFmtId="238" fontId="122" fillId="0" borderId="31" xfId="1388" applyNumberFormat="1" applyFont="1" applyFill="1" applyBorder="1" applyAlignment="1">
      <alignment horizontal="center" vertical="center"/>
    </xf>
    <xf numFmtId="0" fontId="122" fillId="0" borderId="0" xfId="1389" applyFont="1" applyBorder="1" applyAlignment="1">
      <alignment horizontal="left" vertical="center" wrapText="1"/>
    </xf>
    <xf numFmtId="0" fontId="122" fillId="0" borderId="0" xfId="1389" applyFont="1" applyBorder="1" applyAlignment="1">
      <alignment horizontal="center" vertical="center" wrapText="1"/>
    </xf>
    <xf numFmtId="239" fontId="122" fillId="0" borderId="0" xfId="1388" applyNumberFormat="1" applyFont="1" applyFill="1" applyBorder="1" applyAlignment="1">
      <alignment vertical="center"/>
    </xf>
    <xf numFmtId="240" fontId="122" fillId="0" borderId="0" xfId="1389" applyNumberFormat="1" applyFont="1" applyBorder="1" applyAlignment="1">
      <alignment horizontal="center" vertical="center" wrapText="1"/>
    </xf>
    <xf numFmtId="9" fontId="122" fillId="0" borderId="0" xfId="1389" applyNumberFormat="1" applyFont="1" applyBorder="1" applyAlignment="1">
      <alignment horizontal="center" vertical="center"/>
    </xf>
    <xf numFmtId="0" fontId="137" fillId="0" borderId="0" xfId="1389" applyFont="1" applyAlignment="1">
      <alignment horizontal="left"/>
    </xf>
    <xf numFmtId="239" fontId="122" fillId="0" borderId="0" xfId="1389" applyNumberFormat="1" applyFont="1" applyFill="1" applyBorder="1" applyAlignment="1">
      <alignment horizontal="center" vertical="center"/>
    </xf>
    <xf numFmtId="0" fontId="144" fillId="0" borderId="0" xfId="1389" applyFont="1" applyAlignment="1">
      <alignment horizontal="center" vertical="center"/>
    </xf>
    <xf numFmtId="239" fontId="122" fillId="0" borderId="0" xfId="1389" applyNumberFormat="1" applyFont="1" applyFill="1" applyBorder="1" applyAlignment="1">
      <alignment horizontal="left" vertical="center" indent="4"/>
    </xf>
    <xf numFmtId="0" fontId="125" fillId="0" borderId="0" xfId="1389" applyFont="1" applyAlignment="1">
      <alignment horizontal="left"/>
    </xf>
    <xf numFmtId="0" fontId="145" fillId="0" borderId="0" xfId="1389" applyFont="1" applyAlignment="1">
      <alignment horizontal="center" vertical="center"/>
    </xf>
    <xf numFmtId="0" fontId="122" fillId="0" borderId="0" xfId="1389" applyFont="1" applyFill="1" applyBorder="1" applyAlignment="1">
      <alignment vertical="center"/>
    </xf>
    <xf numFmtId="0" fontId="147" fillId="0" borderId="0" xfId="1389" applyFont="1"/>
    <xf numFmtId="0" fontId="148" fillId="0" borderId="0" xfId="1389" applyFont="1"/>
    <xf numFmtId="207" fontId="133" fillId="0" borderId="0" xfId="0" applyFont="1" applyFill="1" applyBorder="1"/>
    <xf numFmtId="207" fontId="133" fillId="0" borderId="0" xfId="0" applyFont="1" applyBorder="1"/>
    <xf numFmtId="207" fontId="149" fillId="0" borderId="0" xfId="0" applyFont="1" applyFill="1" applyBorder="1"/>
    <xf numFmtId="3" fontId="149" fillId="0" borderId="0" xfId="0" applyNumberFormat="1" applyFont="1" applyFill="1" applyBorder="1" applyAlignment="1">
      <alignment horizontal="left" indent="1"/>
    </xf>
    <xf numFmtId="3" fontId="149" fillId="0" borderId="0" xfId="0" applyNumberFormat="1" applyFont="1" applyFill="1" applyBorder="1"/>
    <xf numFmtId="3" fontId="133" fillId="0" borderId="0" xfId="0" applyNumberFormat="1" applyFont="1" applyFill="1" applyBorder="1"/>
    <xf numFmtId="3" fontId="149" fillId="0" borderId="0" xfId="1392" applyNumberFormat="1" applyFont="1" applyFill="1" applyBorder="1" applyAlignment="1">
      <alignment horizontal="left" indent="1"/>
    </xf>
    <xf numFmtId="3" fontId="149" fillId="0" borderId="0" xfId="1392" applyNumberFormat="1" applyFont="1" applyFill="1" applyBorder="1"/>
    <xf numFmtId="3" fontId="133" fillId="0" borderId="0" xfId="1392" applyNumberFormat="1" applyFont="1" applyFill="1" applyBorder="1" applyAlignment="1">
      <alignment horizontal="left" indent="2"/>
    </xf>
    <xf numFmtId="3" fontId="133" fillId="0" borderId="0" xfId="1392" applyNumberFormat="1" applyFont="1" applyFill="1" applyBorder="1"/>
    <xf numFmtId="3" fontId="149" fillId="0" borderId="0" xfId="0" applyNumberFormat="1" applyFont="1" applyBorder="1"/>
    <xf numFmtId="207" fontId="149" fillId="0" borderId="0" xfId="0" applyFont="1" applyBorder="1"/>
    <xf numFmtId="3" fontId="150" fillId="0" borderId="0" xfId="1392" applyNumberFormat="1" applyFont="1" applyFill="1" applyBorder="1"/>
    <xf numFmtId="167" fontId="150" fillId="0" borderId="0" xfId="2" applyNumberFormat="1" applyFont="1" applyBorder="1"/>
    <xf numFmtId="3" fontId="133" fillId="0" borderId="0" xfId="0" applyNumberFormat="1" applyFont="1" applyBorder="1"/>
    <xf numFmtId="3" fontId="149" fillId="0" borderId="0" xfId="0" applyNumberFormat="1" applyFont="1" applyFill="1" applyBorder="1" applyAlignment="1">
      <alignment vertical="center"/>
    </xf>
    <xf numFmtId="3" fontId="149" fillId="63" borderId="0" xfId="0" applyNumberFormat="1" applyFont="1" applyFill="1" applyBorder="1" applyAlignment="1">
      <alignment vertical="center"/>
    </xf>
    <xf numFmtId="3" fontId="149" fillId="63" borderId="0" xfId="0" applyNumberFormat="1" applyFont="1" applyFill="1" applyBorder="1"/>
    <xf numFmtId="3" fontId="133" fillId="63" borderId="0" xfId="0" applyNumberFormat="1" applyFont="1" applyFill="1" applyBorder="1" applyAlignment="1">
      <alignment vertical="center"/>
    </xf>
    <xf numFmtId="3" fontId="133" fillId="63" borderId="0" xfId="0" applyNumberFormat="1" applyFont="1" applyFill="1" applyBorder="1"/>
    <xf numFmtId="3" fontId="133" fillId="63" borderId="0" xfId="1392" applyNumberFormat="1" applyFont="1" applyFill="1" applyBorder="1"/>
    <xf numFmtId="166" fontId="149" fillId="63" borderId="0" xfId="0" applyNumberFormat="1" applyFont="1" applyFill="1" applyBorder="1"/>
    <xf numFmtId="167" fontId="149" fillId="63" borderId="0" xfId="1036" applyNumberFormat="1" applyFont="1" applyFill="1" applyBorder="1"/>
    <xf numFmtId="166" fontId="133" fillId="63" borderId="0" xfId="0" applyNumberFormat="1" applyFont="1" applyFill="1" applyBorder="1"/>
    <xf numFmtId="167" fontId="133" fillId="63" borderId="0" xfId="1036" applyNumberFormat="1" applyFont="1" applyFill="1" applyBorder="1"/>
    <xf numFmtId="207" fontId="143" fillId="0" borderId="0" xfId="0" applyFont="1"/>
    <xf numFmtId="207" fontId="146" fillId="0" borderId="0" xfId="0" applyFont="1"/>
    <xf numFmtId="207" fontId="146" fillId="0" borderId="0" xfId="0" applyFont="1" applyBorder="1" applyAlignment="1">
      <alignment horizontal="left" vertical="center" wrapText="1"/>
    </xf>
    <xf numFmtId="238" fontId="149" fillId="0" borderId="0" xfId="1" applyNumberFormat="1" applyFont="1" applyBorder="1"/>
    <xf numFmtId="43" fontId="126" fillId="0" borderId="0" xfId="1" applyFont="1" applyAlignment="1">
      <alignment vertical="center"/>
    </xf>
    <xf numFmtId="207" fontId="141" fillId="0" borderId="0" xfId="0" applyFont="1" applyAlignment="1">
      <alignment vertical="center" wrapText="1"/>
    </xf>
    <xf numFmtId="207" fontId="126" fillId="4" borderId="0" xfId="0" applyFont="1" applyFill="1" applyBorder="1" applyAlignment="1">
      <alignment vertical="center"/>
    </xf>
    <xf numFmtId="207" fontId="126" fillId="4" borderId="0" xfId="0" applyFont="1" applyFill="1" applyBorder="1" applyAlignment="1">
      <alignment horizontal="center" vertical="center"/>
    </xf>
    <xf numFmtId="43" fontId="152" fillId="0" borderId="0" xfId="1" applyFont="1" applyAlignment="1">
      <alignment vertical="center"/>
    </xf>
    <xf numFmtId="207" fontId="152" fillId="0" borderId="0" xfId="0" applyFont="1" applyAlignment="1">
      <alignment vertical="center"/>
    </xf>
    <xf numFmtId="207" fontId="127" fillId="0" borderId="0" xfId="0" applyFont="1" applyBorder="1" applyAlignment="1">
      <alignment horizontal="left" vertical="center" wrapText="1"/>
    </xf>
    <xf numFmtId="37" fontId="149" fillId="4" borderId="0" xfId="0" applyNumberFormat="1" applyFont="1" applyFill="1" applyBorder="1" applyAlignment="1">
      <alignment horizontal="center" vertical="center" wrapText="1"/>
    </xf>
    <xf numFmtId="43" fontId="143" fillId="0" borderId="0" xfId="1" applyFont="1"/>
    <xf numFmtId="3" fontId="149" fillId="0" borderId="0" xfId="0" applyNumberFormat="1" applyFont="1" applyFill="1" applyBorder="1" applyAlignment="1">
      <alignment horizontal="left" indent="2"/>
    </xf>
    <xf numFmtId="207" fontId="153" fillId="0" borderId="0" xfId="0" applyFont="1" applyFill="1" applyBorder="1" applyAlignment="1">
      <alignment horizontal="left" vertical="center"/>
    </xf>
    <xf numFmtId="207" fontId="153" fillId="0" borderId="0" xfId="0" applyFont="1" applyFill="1" applyBorder="1" applyAlignment="1">
      <alignment horizontal="center" vertical="center"/>
    </xf>
    <xf numFmtId="207" fontId="142" fillId="64" borderId="34" xfId="0" applyFont="1" applyFill="1" applyBorder="1" applyAlignment="1">
      <alignment vertical="center" wrapText="1"/>
    </xf>
    <xf numFmtId="207" fontId="127" fillId="0" borderId="36" xfId="0" applyFont="1" applyBorder="1" applyAlignment="1">
      <alignment horizontal="left" vertical="center" wrapText="1"/>
    </xf>
    <xf numFmtId="207" fontId="127" fillId="0" borderId="37" xfId="0" applyFont="1" applyFill="1" applyBorder="1" applyAlignment="1">
      <alignment horizontal="left" vertical="center" wrapText="1"/>
    </xf>
    <xf numFmtId="3" fontId="127" fillId="0" borderId="37" xfId="0" applyNumberFormat="1" applyFont="1" applyFill="1" applyBorder="1" applyAlignment="1">
      <alignment horizontal="center" vertical="center"/>
    </xf>
    <xf numFmtId="207" fontId="153" fillId="0" borderId="38" xfId="0" applyFont="1" applyFill="1" applyBorder="1" applyAlignment="1">
      <alignment horizontal="left" vertical="center"/>
    </xf>
    <xf numFmtId="207" fontId="153" fillId="0" borderId="38" xfId="0" applyFont="1" applyFill="1" applyBorder="1" applyAlignment="1">
      <alignment horizontal="center" vertical="center"/>
    </xf>
    <xf numFmtId="3" fontId="142" fillId="64" borderId="0" xfId="0" applyNumberFormat="1" applyFont="1" applyFill="1" applyBorder="1" applyAlignment="1">
      <alignment vertical="center"/>
    </xf>
    <xf numFmtId="3" fontId="149" fillId="0" borderId="38" xfId="1392" applyNumberFormat="1" applyFont="1" applyFill="1" applyBorder="1"/>
    <xf numFmtId="3" fontId="149" fillId="0" borderId="38" xfId="0" applyNumberFormat="1" applyFont="1" applyFill="1" applyBorder="1"/>
    <xf numFmtId="3" fontId="149" fillId="0" borderId="38" xfId="1392" applyNumberFormat="1" applyFont="1" applyFill="1" applyBorder="1" applyAlignment="1">
      <alignment horizontal="left" indent="1"/>
    </xf>
    <xf numFmtId="3" fontId="149" fillId="0" borderId="39" xfId="1392" applyNumberFormat="1" applyFont="1" applyFill="1" applyBorder="1"/>
    <xf numFmtId="3" fontId="149" fillId="0" borderId="39" xfId="0" applyNumberFormat="1" applyFont="1" applyFill="1" applyBorder="1"/>
    <xf numFmtId="167" fontId="150" fillId="0" borderId="0" xfId="2" applyNumberFormat="1" applyFont="1" applyFill="1" applyBorder="1"/>
    <xf numFmtId="3" fontId="149" fillId="0" borderId="38" xfId="0" applyNumberFormat="1" applyFont="1" applyBorder="1"/>
    <xf numFmtId="207" fontId="142" fillId="64" borderId="39" xfId="1387" applyFont="1" applyFill="1" applyBorder="1" applyAlignment="1">
      <alignment vertical="center" wrapText="1"/>
    </xf>
    <xf numFmtId="238" fontId="142" fillId="64" borderId="0" xfId="1388" applyNumberFormat="1" applyFont="1" applyFill="1" applyBorder="1" applyAlignment="1">
      <alignment horizontal="center" vertical="center" wrapText="1"/>
    </xf>
    <xf numFmtId="207" fontId="129" fillId="0" borderId="38" xfId="1387" applyFont="1" applyBorder="1" applyAlignment="1">
      <alignment horizontal="left" vertical="center" wrapText="1"/>
    </xf>
    <xf numFmtId="238" fontId="129" fillId="0" borderId="38" xfId="1388" applyNumberFormat="1" applyFont="1" applyBorder="1" applyAlignment="1">
      <alignment horizontal="center" vertical="center" wrapText="1"/>
    </xf>
    <xf numFmtId="207" fontId="127" fillId="0" borderId="37" xfId="1387" applyFont="1" applyBorder="1" applyAlignment="1">
      <alignment horizontal="left" vertical="center" wrapText="1"/>
    </xf>
    <xf numFmtId="238" fontId="127" fillId="0" borderId="37" xfId="1388" applyNumberFormat="1" applyFont="1" applyBorder="1" applyAlignment="1">
      <alignment horizontal="center" vertical="center" wrapText="1"/>
    </xf>
    <xf numFmtId="207" fontId="127" fillId="0" borderId="40" xfId="1387" applyFont="1" applyBorder="1" applyAlignment="1">
      <alignment horizontal="left" vertical="center" wrapText="1"/>
    </xf>
    <xf numFmtId="238" fontId="127" fillId="0" borderId="40" xfId="1388" applyNumberFormat="1" applyFont="1" applyBorder="1" applyAlignment="1">
      <alignment horizontal="center" vertical="center" wrapText="1"/>
    </xf>
    <xf numFmtId="207" fontId="129" fillId="0" borderId="39" xfId="1387" applyFont="1" applyBorder="1" applyAlignment="1">
      <alignment horizontal="left" vertical="center" wrapText="1"/>
    </xf>
    <xf numFmtId="238" fontId="129" fillId="0" borderId="39" xfId="1388" applyNumberFormat="1" applyFont="1" applyBorder="1" applyAlignment="1">
      <alignment horizontal="center" vertical="center" wrapText="1"/>
    </xf>
    <xf numFmtId="207" fontId="142" fillId="64" borderId="38" xfId="1387" applyFont="1" applyFill="1" applyBorder="1" applyAlignment="1">
      <alignment vertical="center" wrapText="1"/>
    </xf>
    <xf numFmtId="238" fontId="142" fillId="64" borderId="38" xfId="1388" applyNumberFormat="1" applyFont="1" applyFill="1" applyBorder="1" applyAlignment="1">
      <alignment horizontal="center" vertical="center" wrapText="1"/>
    </xf>
    <xf numFmtId="3" fontId="142" fillId="64" borderId="0" xfId="0" applyNumberFormat="1" applyFont="1" applyFill="1" applyBorder="1"/>
    <xf numFmtId="207" fontId="139" fillId="0" borderId="0" xfId="0" applyFont="1" applyFill="1" applyBorder="1" applyAlignment="1">
      <alignment horizontal="center" vertical="center"/>
    </xf>
    <xf numFmtId="207" fontId="142" fillId="64" borderId="39" xfId="0" applyFont="1" applyFill="1" applyBorder="1" applyAlignment="1">
      <alignment vertical="center" wrapText="1"/>
    </xf>
    <xf numFmtId="207" fontId="141" fillId="0" borderId="0" xfId="934" applyFont="1" applyBorder="1" applyAlignment="1">
      <alignment vertical="center"/>
    </xf>
    <xf numFmtId="207" fontId="135" fillId="0" borderId="36" xfId="911" applyFont="1" applyFill="1" applyBorder="1" applyAlignment="1">
      <alignment horizontal="left" vertical="center" indent="1"/>
    </xf>
    <xf numFmtId="3" fontId="135" fillId="0" borderId="36" xfId="1385" applyNumberFormat="1" applyFont="1" applyFill="1" applyBorder="1" applyAlignment="1">
      <alignment horizontal="right" vertical="center"/>
    </xf>
    <xf numFmtId="207" fontId="135" fillId="0" borderId="37" xfId="911" applyFont="1" applyFill="1" applyBorder="1" applyAlignment="1">
      <alignment horizontal="left" vertical="center" indent="1"/>
    </xf>
    <xf numFmtId="3" fontId="135" fillId="0" borderId="37" xfId="1385" applyNumberFormat="1" applyFont="1" applyFill="1" applyBorder="1" applyAlignment="1">
      <alignment horizontal="right" vertical="center"/>
    </xf>
    <xf numFmtId="207" fontId="136" fillId="0" borderId="41" xfId="911" applyFont="1" applyFill="1" applyBorder="1" applyAlignment="1">
      <alignment horizontal="left" vertical="center" indent="1"/>
    </xf>
    <xf numFmtId="167" fontId="136" fillId="0" borderId="41" xfId="1386" applyNumberFormat="1" applyFont="1" applyFill="1" applyBorder="1" applyAlignment="1">
      <alignment horizontal="right" vertical="center"/>
    </xf>
    <xf numFmtId="0" fontId="154" fillId="0" borderId="0" xfId="0" applyNumberFormat="1" applyFont="1"/>
    <xf numFmtId="0" fontId="155" fillId="0" borderId="0" xfId="0" applyNumberFormat="1" applyFont="1"/>
    <xf numFmtId="0" fontId="131" fillId="0" borderId="0" xfId="0" applyNumberFormat="1" applyFont="1"/>
    <xf numFmtId="207" fontId="151" fillId="64" borderId="39" xfId="0" applyFont="1" applyFill="1" applyBorder="1" applyAlignment="1">
      <alignment vertical="center" wrapText="1"/>
    </xf>
    <xf numFmtId="207" fontId="127" fillId="0" borderId="37" xfId="0" applyFont="1" applyBorder="1" applyAlignment="1">
      <alignment horizontal="left" vertical="center" wrapText="1"/>
    </xf>
    <xf numFmtId="207" fontId="127" fillId="0" borderId="38" xfId="0" applyFont="1" applyBorder="1" applyAlignment="1">
      <alignment horizontal="left" vertical="center" wrapText="1"/>
    </xf>
    <xf numFmtId="207" fontId="129" fillId="0" borderId="39" xfId="0" applyFont="1" applyFill="1" applyBorder="1" applyAlignment="1">
      <alignment vertical="center" wrapText="1"/>
    </xf>
    <xf numFmtId="207" fontId="122" fillId="0" borderId="0" xfId="0" applyFont="1" applyBorder="1" applyAlignment="1">
      <alignment horizontal="left" vertical="center" wrapText="1"/>
    </xf>
    <xf numFmtId="207" fontId="124" fillId="0" borderId="0" xfId="0" applyFont="1" applyBorder="1" applyAlignment="1">
      <alignment horizontal="left" vertical="center" wrapText="1"/>
    </xf>
    <xf numFmtId="207" fontId="122" fillId="0" borderId="0" xfId="0" applyFont="1" applyFill="1" applyBorder="1" applyAlignment="1">
      <alignment vertical="center" wrapText="1"/>
    </xf>
    <xf numFmtId="207" fontId="124" fillId="0" borderId="0" xfId="0" applyFont="1" applyFill="1" applyBorder="1" applyAlignment="1">
      <alignment vertical="center" wrapText="1"/>
    </xf>
    <xf numFmtId="3" fontId="127" fillId="0" borderId="36" xfId="0" applyNumberFormat="1" applyFont="1" applyBorder="1" applyAlignment="1">
      <alignment horizontal="center" vertical="center"/>
    </xf>
    <xf numFmtId="3" fontId="127" fillId="0" borderId="38" xfId="0" applyNumberFormat="1" applyFont="1" applyBorder="1" applyAlignment="1">
      <alignment horizontal="center" vertical="center"/>
    </xf>
    <xf numFmtId="37" fontId="129" fillId="0" borderId="39" xfId="0" applyNumberFormat="1" applyFont="1" applyFill="1" applyBorder="1" applyAlignment="1">
      <alignment horizontal="left" vertical="center" wrapText="1"/>
    </xf>
    <xf numFmtId="37" fontId="129" fillId="0" borderId="39" xfId="0" applyNumberFormat="1" applyFont="1" applyFill="1" applyBorder="1" applyAlignment="1">
      <alignment horizontal="center" vertical="center" wrapText="1"/>
    </xf>
    <xf numFmtId="3" fontId="127" fillId="0" borderId="37" xfId="0" applyNumberFormat="1" applyFont="1" applyBorder="1" applyAlignment="1">
      <alignment horizontal="center" vertical="center"/>
    </xf>
    <xf numFmtId="169" fontId="127" fillId="0" borderId="38" xfId="0" applyNumberFormat="1" applyFont="1" applyFill="1" applyBorder="1" applyAlignment="1">
      <alignment horizontal="center" vertical="center"/>
    </xf>
    <xf numFmtId="3" fontId="129" fillId="0" borderId="39" xfId="0" applyNumberFormat="1" applyFont="1" applyFill="1" applyBorder="1" applyAlignment="1">
      <alignment horizontal="center" vertical="center" wrapText="1"/>
    </xf>
    <xf numFmtId="0" fontId="156" fillId="0" borderId="0" xfId="1389" applyFont="1"/>
    <xf numFmtId="0" fontId="131" fillId="0" borderId="38" xfId="1389" applyFont="1" applyBorder="1"/>
    <xf numFmtId="0" fontId="157" fillId="64" borderId="33" xfId="1389" applyFont="1" applyFill="1" applyBorder="1" applyAlignment="1">
      <alignment horizontal="center" vertical="center" wrapText="1"/>
    </xf>
    <xf numFmtId="0" fontId="120" fillId="64" borderId="36" xfId="1389" applyFont="1" applyFill="1" applyBorder="1" applyAlignment="1">
      <alignment vertical="center" wrapText="1"/>
    </xf>
    <xf numFmtId="0" fontId="120" fillId="64" borderId="36" xfId="1389" applyFont="1" applyFill="1" applyBorder="1" applyAlignment="1">
      <alignment horizontal="center" vertical="center" wrapText="1"/>
    </xf>
    <xf numFmtId="239" fontId="122" fillId="0" borderId="35" xfId="1388" applyNumberFormat="1" applyFont="1" applyFill="1" applyBorder="1" applyAlignment="1">
      <alignment vertical="center"/>
    </xf>
    <xf numFmtId="239" fontId="122" fillId="0" borderId="35" xfId="1388" applyNumberFormat="1" applyFont="1" applyFill="1" applyBorder="1" applyAlignment="1">
      <alignment horizontal="center" vertical="center"/>
    </xf>
    <xf numFmtId="240" fontId="122" fillId="0" borderId="35" xfId="1389" applyNumberFormat="1" applyFont="1" applyBorder="1" applyAlignment="1">
      <alignment horizontal="center" vertical="center" wrapText="1"/>
    </xf>
    <xf numFmtId="0" fontId="122" fillId="0" borderId="35" xfId="1389" applyFont="1" applyBorder="1" applyAlignment="1">
      <alignment horizontal="center" vertical="center" wrapText="1"/>
    </xf>
    <xf numFmtId="0" fontId="122" fillId="0" borderId="37" xfId="1389" applyFont="1" applyBorder="1" applyAlignment="1">
      <alignment horizontal="left" vertical="center" wrapText="1"/>
    </xf>
    <xf numFmtId="0" fontId="122" fillId="0" borderId="37" xfId="1389" applyFont="1" applyBorder="1" applyAlignment="1">
      <alignment horizontal="center" vertical="center" wrapText="1"/>
    </xf>
    <xf numFmtId="239" fontId="122" fillId="0" borderId="37" xfId="1388" applyNumberFormat="1" applyFont="1" applyFill="1" applyBorder="1" applyAlignment="1">
      <alignment vertical="center"/>
    </xf>
    <xf numFmtId="239" fontId="122" fillId="0" borderId="37" xfId="1388" applyNumberFormat="1" applyFont="1" applyFill="1" applyBorder="1" applyAlignment="1">
      <alignment horizontal="center" vertical="center"/>
    </xf>
    <xf numFmtId="240" fontId="122" fillId="0" borderId="37" xfId="1389" applyNumberFormat="1" applyFont="1" applyBorder="1" applyAlignment="1">
      <alignment horizontal="center" vertical="center" wrapText="1"/>
    </xf>
    <xf numFmtId="0" fontId="131" fillId="0" borderId="0" xfId="1389" applyFont="1" applyBorder="1"/>
    <xf numFmtId="0" fontId="157" fillId="64" borderId="37" xfId="1389" applyFont="1" applyFill="1" applyBorder="1" applyAlignment="1">
      <alignment horizontal="center" vertical="center" wrapText="1"/>
    </xf>
    <xf numFmtId="0" fontId="122" fillId="0" borderId="37" xfId="1389" applyFont="1" applyFill="1" applyBorder="1" applyAlignment="1">
      <alignment horizontal="left" vertical="center" wrapText="1"/>
    </xf>
    <xf numFmtId="0" fontId="156" fillId="0" borderId="0" xfId="1389" applyFont="1" applyBorder="1"/>
    <xf numFmtId="0" fontId="146" fillId="64" borderId="37" xfId="1389" applyFont="1" applyFill="1" applyBorder="1" applyAlignment="1">
      <alignment vertical="center" wrapText="1"/>
    </xf>
    <xf numFmtId="17" fontId="142" fillId="64" borderId="37" xfId="1389" applyNumberFormat="1" applyFont="1" applyFill="1" applyBorder="1" applyAlignment="1">
      <alignment horizontal="center" vertical="center" wrapText="1"/>
    </xf>
    <xf numFmtId="0" fontId="142" fillId="64" borderId="37" xfId="1389" applyFont="1" applyFill="1" applyBorder="1" applyAlignment="1">
      <alignment horizontal="center" vertical="center" wrapText="1"/>
    </xf>
    <xf numFmtId="0" fontId="122" fillId="0" borderId="42" xfId="1389" applyFont="1" applyBorder="1" applyAlignment="1">
      <alignment horizontal="left" vertical="center" wrapText="1"/>
    </xf>
    <xf numFmtId="239" fontId="122" fillId="0" borderId="42" xfId="1388" applyNumberFormat="1" applyFont="1" applyFill="1" applyBorder="1" applyAlignment="1">
      <alignment vertical="center"/>
    </xf>
    <xf numFmtId="207" fontId="120" fillId="64" borderId="37" xfId="0" applyFont="1" applyFill="1" applyBorder="1" applyAlignment="1">
      <alignment vertical="center" wrapText="1"/>
    </xf>
    <xf numFmtId="207" fontId="120" fillId="64" borderId="37" xfId="0" applyFont="1" applyFill="1" applyBorder="1" applyAlignment="1">
      <alignment horizontal="center" vertical="center" wrapText="1"/>
    </xf>
    <xf numFmtId="207" fontId="122" fillId="0" borderId="41" xfId="0" applyFont="1" applyBorder="1" applyAlignment="1">
      <alignment horizontal="left" vertical="center" wrapText="1"/>
    </xf>
    <xf numFmtId="3" fontId="125" fillId="0" borderId="41" xfId="0" applyNumberFormat="1" applyFont="1" applyFill="1" applyBorder="1" applyAlignment="1">
      <alignment horizontal="center" vertical="center"/>
    </xf>
    <xf numFmtId="207" fontId="122" fillId="0" borderId="34" xfId="0" applyFont="1" applyBorder="1" applyAlignment="1">
      <alignment horizontal="left" vertical="center" wrapText="1"/>
    </xf>
    <xf numFmtId="207" fontId="124" fillId="0" borderId="39" xfId="0" applyFont="1" applyFill="1" applyBorder="1" applyAlignment="1">
      <alignment vertical="center" wrapText="1"/>
    </xf>
    <xf numFmtId="3" fontId="124" fillId="0" borderId="39" xfId="0" applyNumberFormat="1" applyFont="1" applyFill="1" applyBorder="1" applyAlignment="1">
      <alignment horizontal="center" vertical="center" wrapText="1"/>
    </xf>
    <xf numFmtId="3" fontId="133" fillId="0" borderId="0" xfId="0" applyNumberFormat="1" applyFont="1" applyFill="1" applyBorder="1" applyAlignment="1">
      <alignment horizontal="left" indent="4"/>
    </xf>
    <xf numFmtId="167" fontId="133" fillId="0" borderId="0" xfId="2" applyNumberFormat="1" applyFont="1" applyBorder="1"/>
    <xf numFmtId="207" fontId="151" fillId="64" borderId="0" xfId="0" applyFont="1" applyFill="1" applyBorder="1" applyAlignment="1">
      <alignment vertical="center" wrapText="1"/>
    </xf>
    <xf numFmtId="207" fontId="152" fillId="0" borderId="0" xfId="0" applyFont="1" applyFill="1" applyBorder="1"/>
    <xf numFmtId="43" fontId="152" fillId="0" borderId="0" xfId="1" applyFont="1" applyBorder="1"/>
    <xf numFmtId="207" fontId="135" fillId="0" borderId="0" xfId="911" applyFont="1" applyFill="1" applyBorder="1" applyAlignment="1">
      <alignment horizontal="left" vertical="center" indent="1"/>
    </xf>
    <xf numFmtId="167" fontId="136" fillId="0" borderId="0" xfId="2" applyNumberFormat="1" applyFont="1" applyFill="1" applyBorder="1" applyAlignment="1">
      <alignment horizontal="right" vertical="center"/>
    </xf>
    <xf numFmtId="207" fontId="160" fillId="0" borderId="0" xfId="911" applyFont="1" applyFill="1" applyBorder="1" applyAlignment="1">
      <alignment horizontal="left" vertical="center" indent="1"/>
    </xf>
    <xf numFmtId="241" fontId="125" fillId="0" borderId="0" xfId="0" applyNumberFormat="1" applyFont="1" applyFill="1" applyBorder="1" applyAlignment="1">
      <alignment horizontal="right" vertical="center"/>
    </xf>
    <xf numFmtId="3" fontId="125" fillId="0" borderId="0" xfId="0" applyNumberFormat="1" applyFont="1" applyFill="1" applyBorder="1" applyAlignment="1">
      <alignment vertical="center"/>
    </xf>
    <xf numFmtId="207" fontId="122" fillId="0" borderId="37" xfId="0" applyFont="1" applyBorder="1" applyAlignment="1">
      <alignment horizontal="left" vertical="center" wrapText="1"/>
    </xf>
    <xf numFmtId="241" fontId="125" fillId="0" borderId="37" xfId="0" applyNumberFormat="1" applyFont="1" applyFill="1" applyBorder="1" applyAlignment="1">
      <alignment vertical="center"/>
    </xf>
    <xf numFmtId="3" fontId="125" fillId="0" borderId="37" xfId="0" applyNumberFormat="1" applyFont="1" applyFill="1" applyBorder="1" applyAlignment="1">
      <alignment vertical="center"/>
    </xf>
    <xf numFmtId="241" fontId="125" fillId="0" borderId="0" xfId="0" applyNumberFormat="1" applyFont="1" applyFill="1" applyBorder="1" applyAlignment="1">
      <alignment vertical="center"/>
    </xf>
    <xf numFmtId="207" fontId="122" fillId="0" borderId="38" xfId="0" applyFont="1" applyBorder="1" applyAlignment="1">
      <alignment horizontal="left" vertical="center" wrapText="1"/>
    </xf>
    <xf numFmtId="241" fontId="125" fillId="0" borderId="38" xfId="0" applyNumberFormat="1" applyFont="1" applyFill="1" applyBorder="1" applyAlignment="1">
      <alignment vertical="center"/>
    </xf>
    <xf numFmtId="207" fontId="124" fillId="0" borderId="39" xfId="0" applyFont="1" applyFill="1" applyBorder="1" applyAlignment="1">
      <alignment vertical="center"/>
    </xf>
    <xf numFmtId="3" fontId="124" fillId="0" borderId="39" xfId="0" applyNumberFormat="1" applyFont="1" applyFill="1" applyBorder="1" applyAlignment="1">
      <alignment horizontal="right" vertical="center" wrapText="1"/>
    </xf>
    <xf numFmtId="241" fontId="124" fillId="0" borderId="39" xfId="0" applyNumberFormat="1" applyFont="1" applyFill="1" applyBorder="1" applyAlignment="1">
      <alignment horizontal="right" vertical="center" wrapText="1"/>
    </xf>
    <xf numFmtId="207" fontId="122" fillId="0" borderId="0" xfId="0" applyFont="1" applyBorder="1" applyAlignment="1">
      <alignment horizontal="left" vertical="center" wrapText="1" indent="1"/>
    </xf>
    <xf numFmtId="207" fontId="122" fillId="0" borderId="0" xfId="0" applyFont="1" applyFill="1" applyBorder="1" applyAlignment="1">
      <alignment horizontal="left" vertical="center" wrapText="1" indent="1"/>
    </xf>
    <xf numFmtId="238" fontId="129" fillId="0" borderId="0" xfId="1" applyNumberFormat="1" applyFont="1" applyBorder="1" applyAlignment="1">
      <alignment horizontal="center" vertical="center"/>
    </xf>
    <xf numFmtId="207" fontId="129" fillId="0" borderId="34" xfId="0" applyFont="1" applyFill="1" applyBorder="1" applyAlignment="1">
      <alignment vertical="center" wrapText="1"/>
    </xf>
    <xf numFmtId="238" fontId="129" fillId="0" borderId="34" xfId="1" applyNumberFormat="1" applyFont="1" applyFill="1" applyBorder="1" applyAlignment="1">
      <alignment horizontal="center" vertical="center" wrapText="1"/>
    </xf>
    <xf numFmtId="238" fontId="133" fillId="0" borderId="0" xfId="1" applyNumberFormat="1" applyFont="1" applyBorder="1"/>
    <xf numFmtId="0" fontId="146" fillId="64" borderId="41" xfId="1389" applyFont="1" applyFill="1" applyBorder="1" applyAlignment="1">
      <alignment vertical="center" wrapText="1"/>
    </xf>
    <xf numFmtId="207" fontId="120" fillId="64" borderId="38" xfId="0" applyFont="1" applyFill="1" applyBorder="1" applyAlignment="1">
      <alignment horizontal="center" vertical="center" wrapText="1"/>
    </xf>
    <xf numFmtId="3" fontId="149" fillId="0" borderId="0" xfId="0" applyNumberFormat="1" applyFont="1" applyFill="1" applyBorder="1" applyAlignment="1">
      <alignment horizontal="left" indent="3"/>
    </xf>
    <xf numFmtId="3" fontId="133" fillId="0" borderId="0" xfId="0" applyNumberFormat="1" applyFont="1" applyFill="1" applyBorder="1" applyAlignment="1">
      <alignment horizontal="left" indent="5"/>
    </xf>
    <xf numFmtId="3" fontId="161" fillId="0" borderId="0" xfId="0" applyNumberFormat="1" applyFont="1" applyFill="1" applyBorder="1"/>
    <xf numFmtId="3" fontId="161" fillId="0" borderId="41" xfId="0" applyNumberFormat="1" applyFont="1" applyFill="1" applyBorder="1"/>
    <xf numFmtId="238" fontId="142" fillId="64" borderId="0" xfId="1" applyNumberFormat="1" applyFont="1" applyFill="1" applyBorder="1" applyAlignment="1">
      <alignment vertical="center" wrapText="1"/>
    </xf>
    <xf numFmtId="3" fontId="149" fillId="0" borderId="41" xfId="1392" applyNumberFormat="1" applyFont="1" applyFill="1" applyBorder="1" applyAlignment="1">
      <alignment horizontal="left" indent="1"/>
    </xf>
    <xf numFmtId="207" fontId="142" fillId="64" borderId="38" xfId="0" applyFont="1" applyFill="1" applyBorder="1" applyAlignment="1">
      <alignment vertical="center" wrapText="1"/>
    </xf>
    <xf numFmtId="238" fontId="127" fillId="0" borderId="0" xfId="1" applyNumberFormat="1" applyFont="1" applyBorder="1" applyAlignment="1">
      <alignment horizontal="center" vertical="center" wrapText="1"/>
    </xf>
    <xf numFmtId="207" fontId="135" fillId="0" borderId="36" xfId="911" applyFont="1" applyFill="1" applyBorder="1" applyAlignment="1">
      <alignment horizontal="left" vertical="center" indent="2"/>
    </xf>
    <xf numFmtId="207" fontId="136" fillId="0" borderId="0" xfId="911" applyFont="1" applyFill="1" applyBorder="1" applyAlignment="1">
      <alignment horizontal="left" vertical="center" indent="4"/>
    </xf>
    <xf numFmtId="207" fontId="135" fillId="0" borderId="37" xfId="911" applyFont="1" applyFill="1" applyBorder="1" applyAlignment="1">
      <alignment horizontal="left" vertical="center" indent="2"/>
    </xf>
    <xf numFmtId="166" fontId="135" fillId="0" borderId="0" xfId="1385" applyNumberFormat="1" applyFont="1" applyFill="1" applyBorder="1" applyAlignment="1">
      <alignment horizontal="right" vertical="center"/>
    </xf>
    <xf numFmtId="0" fontId="120" fillId="64" borderId="0" xfId="1389" applyFont="1" applyFill="1" applyBorder="1" applyAlignment="1">
      <alignment horizontal="center" vertical="center" wrapText="1"/>
    </xf>
    <xf numFmtId="0" fontId="122" fillId="0" borderId="41" xfId="1389" applyFont="1" applyBorder="1" applyAlignment="1">
      <alignment horizontal="center" vertical="center" wrapText="1"/>
    </xf>
    <xf numFmtId="3" fontId="142" fillId="64" borderId="34" xfId="0" applyNumberFormat="1" applyFont="1" applyFill="1" applyBorder="1" applyAlignment="1">
      <alignment horizontal="right" vertical="center" wrapText="1"/>
    </xf>
    <xf numFmtId="3" fontId="127" fillId="0" borderId="37" xfId="0" applyNumberFormat="1" applyFont="1" applyFill="1" applyBorder="1" applyAlignment="1">
      <alignment horizontal="right" vertical="center"/>
    </xf>
    <xf numFmtId="0" fontId="122" fillId="0" borderId="37" xfId="1389" applyFont="1" applyFill="1" applyBorder="1" applyAlignment="1">
      <alignment horizontal="center" vertical="center" wrapText="1"/>
    </xf>
    <xf numFmtId="43" fontId="131" fillId="0" borderId="0" xfId="1" applyFont="1"/>
    <xf numFmtId="37" fontId="127" fillId="0" borderId="0" xfId="0" applyNumberFormat="1" applyFont="1" applyFill="1" applyBorder="1" applyAlignment="1">
      <alignment horizontal="right" vertical="center"/>
    </xf>
    <xf numFmtId="37" fontId="127" fillId="0" borderId="37" xfId="0" applyNumberFormat="1" applyFont="1" applyFill="1" applyBorder="1" applyAlignment="1">
      <alignment horizontal="right" vertical="center"/>
    </xf>
    <xf numFmtId="37" fontId="127" fillId="0" borderId="38" xfId="0" applyNumberFormat="1" applyFont="1" applyFill="1" applyBorder="1" applyAlignment="1">
      <alignment horizontal="right" vertical="center"/>
    </xf>
    <xf numFmtId="37" fontId="129" fillId="0" borderId="39" xfId="0" applyNumberFormat="1" applyFont="1" applyFill="1" applyBorder="1" applyAlignment="1">
      <alignment horizontal="right" vertical="center"/>
    </xf>
    <xf numFmtId="3" fontId="127" fillId="0" borderId="36" xfId="0" applyNumberFormat="1" applyFont="1" applyBorder="1" applyAlignment="1">
      <alignment horizontal="right" vertical="center"/>
    </xf>
    <xf numFmtId="3" fontId="127" fillId="0" borderId="38" xfId="0" applyNumberFormat="1" applyFont="1" applyBorder="1" applyAlignment="1">
      <alignment horizontal="right" vertical="center"/>
    </xf>
    <xf numFmtId="37" fontId="129" fillId="0" borderId="39" xfId="0" applyNumberFormat="1" applyFont="1" applyFill="1" applyBorder="1" applyAlignment="1">
      <alignment horizontal="right" vertical="center" wrapText="1"/>
    </xf>
    <xf numFmtId="3" fontId="127" fillId="0" borderId="37" xfId="0" applyNumberFormat="1" applyFont="1" applyBorder="1" applyAlignment="1">
      <alignment horizontal="right" vertical="center"/>
    </xf>
    <xf numFmtId="169" fontId="127" fillId="0" borderId="38" xfId="0" applyNumberFormat="1" applyFont="1" applyFill="1" applyBorder="1" applyAlignment="1">
      <alignment horizontal="right" vertical="center"/>
    </xf>
    <xf numFmtId="3" fontId="129" fillId="0" borderId="39" xfId="0" applyNumberFormat="1" applyFont="1" applyFill="1" applyBorder="1" applyAlignment="1">
      <alignment horizontal="right" vertical="center" wrapText="1"/>
    </xf>
    <xf numFmtId="0" fontId="122" fillId="0" borderId="0" xfId="1389" applyFont="1" applyFill="1" applyBorder="1" applyAlignment="1">
      <alignment horizontal="left" vertical="center" wrapText="1"/>
    </xf>
    <xf numFmtId="0" fontId="122" fillId="0" borderId="0" xfId="1389" applyFont="1" applyFill="1" applyBorder="1" applyAlignment="1">
      <alignment horizontal="center" vertical="center" wrapText="1"/>
    </xf>
    <xf numFmtId="240" fontId="122" fillId="0" borderId="37" xfId="1389" applyNumberFormat="1" applyFont="1" applyFill="1" applyBorder="1" applyAlignment="1">
      <alignment horizontal="center" vertical="center" wrapText="1"/>
    </xf>
    <xf numFmtId="238" fontId="122" fillId="0" borderId="0" xfId="1388" applyNumberFormat="1" applyFont="1" applyFill="1" applyBorder="1" applyAlignment="1">
      <alignment horizontal="right" vertical="center"/>
    </xf>
    <xf numFmtId="0" fontId="122" fillId="0" borderId="0" xfId="1389" applyFont="1" applyBorder="1" applyAlignment="1">
      <alignment horizontal="right" vertical="center" wrapText="1"/>
    </xf>
    <xf numFmtId="238" fontId="122" fillId="0" borderId="37" xfId="1388" applyNumberFormat="1" applyFont="1" applyFill="1" applyBorder="1" applyAlignment="1">
      <alignment horizontal="right" vertical="center"/>
    </xf>
    <xf numFmtId="0" fontId="122" fillId="0" borderId="37" xfId="1389" applyFont="1" applyFill="1" applyBorder="1" applyAlignment="1">
      <alignment horizontal="right" vertical="center" wrapText="1"/>
    </xf>
    <xf numFmtId="10" fontId="122" fillId="0" borderId="0" xfId="1389" applyNumberFormat="1" applyFont="1" applyFill="1" applyBorder="1" applyAlignment="1">
      <alignment horizontal="right" vertical="center" wrapText="1"/>
    </xf>
    <xf numFmtId="10" fontId="122" fillId="0" borderId="37" xfId="1389" applyNumberFormat="1" applyFont="1" applyFill="1" applyBorder="1" applyAlignment="1">
      <alignment horizontal="right" vertical="center" wrapText="1"/>
    </xf>
    <xf numFmtId="9" fontId="122" fillId="0" borderId="37" xfId="1389" applyNumberFormat="1" applyFont="1" applyBorder="1" applyAlignment="1">
      <alignment horizontal="right" vertical="center" wrapText="1"/>
    </xf>
    <xf numFmtId="9" fontId="122" fillId="0" borderId="37" xfId="1389" applyNumberFormat="1" applyFont="1" applyBorder="1" applyAlignment="1">
      <alignment horizontal="right" vertical="center"/>
    </xf>
    <xf numFmtId="0" fontId="122" fillId="0" borderId="37" xfId="1389" applyFont="1" applyBorder="1" applyAlignment="1">
      <alignment horizontal="right" vertical="center" wrapText="1"/>
    </xf>
    <xf numFmtId="10" fontId="122" fillId="0" borderId="37" xfId="1389" applyNumberFormat="1" applyFont="1" applyBorder="1" applyAlignment="1">
      <alignment horizontal="right" vertical="center" wrapText="1"/>
    </xf>
    <xf numFmtId="207" fontId="0" fillId="0" borderId="0" xfId="0" applyFill="1" applyBorder="1"/>
    <xf numFmtId="207" fontId="162" fillId="0" borderId="0" xfId="0" applyFont="1" applyFill="1" applyBorder="1" applyAlignment="1">
      <alignment horizontal="left" vertical="center"/>
    </xf>
    <xf numFmtId="207" fontId="163" fillId="0" borderId="0" xfId="0" applyFont="1" applyFill="1" applyBorder="1"/>
    <xf numFmtId="207" fontId="119" fillId="0" borderId="0" xfId="0" applyFont="1" applyFill="1" applyBorder="1"/>
    <xf numFmtId="0" fontId="165" fillId="0" borderId="0" xfId="1384" applyFont="1" applyFill="1" applyBorder="1"/>
    <xf numFmtId="207" fontId="166" fillId="0" borderId="0" xfId="0" applyFont="1" applyFill="1" applyBorder="1"/>
    <xf numFmtId="238" fontId="142" fillId="64" borderId="34" xfId="1" applyNumberFormat="1" applyFont="1" applyFill="1" applyBorder="1" applyAlignment="1">
      <alignment horizontal="center" vertical="center" wrapText="1"/>
    </xf>
    <xf numFmtId="238" fontId="133" fillId="0" borderId="0" xfId="1" applyNumberFormat="1" applyFont="1" applyBorder="1" applyAlignment="1">
      <alignment horizontal="right"/>
    </xf>
    <xf numFmtId="238" fontId="142" fillId="64" borderId="34" xfId="1" applyNumberFormat="1" applyFont="1" applyFill="1" applyBorder="1" applyAlignment="1">
      <alignment horizontal="right" vertical="center" wrapText="1"/>
    </xf>
    <xf numFmtId="1" fontId="164" fillId="0" borderId="0" xfId="0" applyNumberFormat="1" applyFont="1" applyFill="1" applyBorder="1" applyAlignment="1">
      <alignment horizontal="left"/>
    </xf>
    <xf numFmtId="238" fontId="153" fillId="0" borderId="0" xfId="1388" applyNumberFormat="1" applyFont="1" applyFill="1" applyBorder="1" applyAlignment="1">
      <alignment horizontal="center" vertical="center"/>
    </xf>
    <xf numFmtId="238" fontId="153" fillId="0" borderId="38" xfId="1388" applyNumberFormat="1" applyFont="1" applyFill="1" applyBorder="1" applyAlignment="1">
      <alignment horizontal="center" vertical="center"/>
    </xf>
    <xf numFmtId="207" fontId="153" fillId="0" borderId="0" xfId="1387" applyFont="1" applyFill="1" applyBorder="1" applyAlignment="1">
      <alignment horizontal="center" vertical="center" wrapText="1"/>
    </xf>
    <xf numFmtId="207" fontId="153" fillId="0" borderId="38" xfId="1387" applyFont="1" applyFill="1" applyBorder="1" applyAlignment="1">
      <alignment horizontal="center" vertical="center" wrapText="1"/>
    </xf>
    <xf numFmtId="0" fontId="157" fillId="64" borderId="39" xfId="1389" applyFont="1" applyFill="1" applyBorder="1" applyAlignment="1">
      <alignment horizontal="center" vertical="center" wrapText="1"/>
    </xf>
    <xf numFmtId="0" fontId="158" fillId="0" borderId="0" xfId="1389" quotePrefix="1" applyFont="1" applyAlignment="1">
      <alignment horizontal="center" vertical="center"/>
    </xf>
    <xf numFmtId="0" fontId="157" fillId="64" borderId="37" xfId="1389" applyFont="1" applyFill="1" applyBorder="1" applyAlignment="1">
      <alignment horizontal="center" vertical="center" wrapText="1"/>
    </xf>
    <xf numFmtId="0" fontId="122" fillId="0" borderId="37" xfId="1389" applyFont="1" applyFill="1" applyBorder="1" applyAlignment="1">
      <alignment horizontal="center" vertical="center" wrapText="1"/>
    </xf>
    <xf numFmtId="0" fontId="157" fillId="64" borderId="0" xfId="1389" applyFont="1" applyFill="1" applyBorder="1" applyAlignment="1">
      <alignment horizontal="center" vertical="center" wrapText="1"/>
    </xf>
    <xf numFmtId="0" fontId="122" fillId="0" borderId="41" xfId="1389" applyFont="1" applyBorder="1" applyAlignment="1">
      <alignment horizontal="center" vertical="center" wrapText="1"/>
    </xf>
    <xf numFmtId="0" fontId="122" fillId="0" borderId="37" xfId="1389" applyFont="1" applyBorder="1" applyAlignment="1">
      <alignment horizontal="center" vertical="center" wrapText="1"/>
    </xf>
    <xf numFmtId="0" fontId="120" fillId="64" borderId="0" xfId="1389" applyFont="1" applyFill="1" applyBorder="1" applyAlignment="1">
      <alignment horizontal="center" vertical="center" wrapText="1"/>
    </xf>
    <xf numFmtId="237" fontId="125" fillId="0" borderId="0" xfId="0" applyNumberFormat="1" applyFont="1" applyBorder="1" applyAlignment="1">
      <alignment horizontal="left" vertical="top" wrapText="1"/>
    </xf>
  </cellXfs>
  <cellStyles count="1393">
    <cellStyle name="% 10" xfId="1390"/>
    <cellStyle name="_Currency" xfId="4"/>
    <cellStyle name="_CurrencySpace" xfId="5"/>
    <cellStyle name="£ BP" xfId="6"/>
    <cellStyle name="¥ JY" xfId="7"/>
    <cellStyle name="=C:\WINNT35\SYSTEM32\COMMAND.COM" xfId="8"/>
    <cellStyle name="000" xfId="9"/>
    <cellStyle name="000,s" xfId="10"/>
    <cellStyle name="1" xfId="11"/>
    <cellStyle name="20% - Ênfase1 2" xfId="12"/>
    <cellStyle name="20% - Ênfase1 2 2" xfId="13"/>
    <cellStyle name="20% - Ênfase1 2 2 2" xfId="14"/>
    <cellStyle name="20% - Ênfase1 2 2 3" xfId="15"/>
    <cellStyle name="20% - Ênfase1 2 2 4" xfId="16"/>
    <cellStyle name="20% - Ênfase1 2 2 5" xfId="17"/>
    <cellStyle name="20% - Ênfase1 2 2 6" xfId="18"/>
    <cellStyle name="20% - Ênfase1 2 2 7" xfId="19"/>
    <cellStyle name="20% - Ênfase1 2 2 8" xfId="20"/>
    <cellStyle name="20% - Ênfase1 2 2_Analitico" xfId="21"/>
    <cellStyle name="20% - Ênfase1 2 3" xfId="22"/>
    <cellStyle name="20% - Ênfase1 2 4" xfId="23"/>
    <cellStyle name="20% - Ênfase1 2 5" xfId="24"/>
    <cellStyle name="20% - Ênfase1 2 6" xfId="25"/>
    <cellStyle name="20% - Ênfase1 2 7" xfId="26"/>
    <cellStyle name="20% - Ênfase1 2 8" xfId="27"/>
    <cellStyle name="20% - Ênfase1 2_Carga MV" xfId="28"/>
    <cellStyle name="20% - Ênfase1 3" xfId="29"/>
    <cellStyle name="20% - Ênfase1 4" xfId="30"/>
    <cellStyle name="20% - Ênfase1 5" xfId="31"/>
    <cellStyle name="20% - Ênfase1 6" xfId="32"/>
    <cellStyle name="20% - Ênfase1 7" xfId="33"/>
    <cellStyle name="20% - Ênfase1 8" xfId="34"/>
    <cellStyle name="20% - Ênfase2 2" xfId="35"/>
    <cellStyle name="20% - Ênfase2 2 2" xfId="36"/>
    <cellStyle name="20% - Ênfase2 2 2 2" xfId="37"/>
    <cellStyle name="20% - Ênfase2 2 2 3" xfId="38"/>
    <cellStyle name="20% - Ênfase2 2 2 4" xfId="39"/>
    <cellStyle name="20% - Ênfase2 2 2 5" xfId="40"/>
    <cellStyle name="20% - Ênfase2 2 2 6" xfId="41"/>
    <cellStyle name="20% - Ênfase2 2 2 7" xfId="42"/>
    <cellStyle name="20% - Ênfase2 2 2 8" xfId="43"/>
    <cellStyle name="20% - Ênfase2 2 2_Analitico" xfId="44"/>
    <cellStyle name="20% - Ênfase2 2 3" xfId="45"/>
    <cellStyle name="20% - Ênfase2 2 4" xfId="46"/>
    <cellStyle name="20% - Ênfase2 2 5" xfId="47"/>
    <cellStyle name="20% - Ênfase2 2 6" xfId="48"/>
    <cellStyle name="20% - Ênfase2 2 7" xfId="49"/>
    <cellStyle name="20% - Ênfase2 2 8" xfId="50"/>
    <cellStyle name="20% - Ênfase2 2_Carga MV" xfId="51"/>
    <cellStyle name="20% - Ênfase2 3" xfId="52"/>
    <cellStyle name="20% - Ênfase2 4" xfId="53"/>
    <cellStyle name="20% - Ênfase2 5" xfId="54"/>
    <cellStyle name="20% - Ênfase2 6" xfId="55"/>
    <cellStyle name="20% - Ênfase2 7" xfId="56"/>
    <cellStyle name="20% - Ênfase2 8" xfId="57"/>
    <cellStyle name="20% - Ênfase3 2" xfId="58"/>
    <cellStyle name="20% - Ênfase3 2 2" xfId="59"/>
    <cellStyle name="20% - Ênfase3 2 2 2" xfId="60"/>
    <cellStyle name="20% - Ênfase3 2 2 3" xfId="61"/>
    <cellStyle name="20% - Ênfase3 2 2 4" xfId="62"/>
    <cellStyle name="20% - Ênfase3 2 2 5" xfId="63"/>
    <cellStyle name="20% - Ênfase3 2 2 6" xfId="64"/>
    <cellStyle name="20% - Ênfase3 2 2 7" xfId="65"/>
    <cellStyle name="20% - Ênfase3 2 2 8" xfId="66"/>
    <cellStyle name="20% - Ênfase3 2 2_Analitico" xfId="67"/>
    <cellStyle name="20% - Ênfase3 2 3" xfId="68"/>
    <cellStyle name="20% - Ênfase3 2 4" xfId="69"/>
    <cellStyle name="20% - Ênfase3 2 5" xfId="70"/>
    <cellStyle name="20% - Ênfase3 2 6" xfId="71"/>
    <cellStyle name="20% - Ênfase3 2 7" xfId="72"/>
    <cellStyle name="20% - Ênfase3 2 8" xfId="73"/>
    <cellStyle name="20% - Ênfase3 2_Carga MV" xfId="74"/>
    <cellStyle name="20% - Ênfase3 3" xfId="75"/>
    <cellStyle name="20% - Ênfase3 4" xfId="76"/>
    <cellStyle name="20% - Ênfase3 5" xfId="77"/>
    <cellStyle name="20% - Ênfase3 6" xfId="78"/>
    <cellStyle name="20% - Ênfase3 7" xfId="79"/>
    <cellStyle name="20% - Ênfase3 8" xfId="80"/>
    <cellStyle name="20% - Ênfase4 2" xfId="81"/>
    <cellStyle name="20% - Ênfase4 2 2" xfId="82"/>
    <cellStyle name="20% - Ênfase4 2 2 2" xfId="83"/>
    <cellStyle name="20% - Ênfase4 2 2 3" xfId="84"/>
    <cellStyle name="20% - Ênfase4 2 2 4" xfId="85"/>
    <cellStyle name="20% - Ênfase4 2 2 5" xfId="86"/>
    <cellStyle name="20% - Ênfase4 2 2 6" xfId="87"/>
    <cellStyle name="20% - Ênfase4 2 2 7" xfId="88"/>
    <cellStyle name="20% - Ênfase4 2 2 8" xfId="89"/>
    <cellStyle name="20% - Ênfase4 2 2_Analitico" xfId="90"/>
    <cellStyle name="20% - Ênfase4 2 3" xfId="91"/>
    <cellStyle name="20% - Ênfase4 2 4" xfId="92"/>
    <cellStyle name="20% - Ênfase4 2 5" xfId="93"/>
    <cellStyle name="20% - Ênfase4 2 6" xfId="94"/>
    <cellStyle name="20% - Ênfase4 2 7" xfId="95"/>
    <cellStyle name="20% - Ênfase4 2 8" xfId="96"/>
    <cellStyle name="20% - Ênfase4 2_Carga MV" xfId="97"/>
    <cellStyle name="20% - Ênfase4 3" xfId="98"/>
    <cellStyle name="20% - Ênfase4 4" xfId="99"/>
    <cellStyle name="20% - Ênfase4 5" xfId="100"/>
    <cellStyle name="20% - Ênfase4 6" xfId="101"/>
    <cellStyle name="20% - Ênfase4 7" xfId="102"/>
    <cellStyle name="20% - Ênfase4 8" xfId="103"/>
    <cellStyle name="20% - Ênfase5 2" xfId="104"/>
    <cellStyle name="20% - Ênfase5 2 2" xfId="105"/>
    <cellStyle name="20% - Ênfase5 2 2 2" xfId="106"/>
    <cellStyle name="20% - Ênfase5 2 2 3" xfId="107"/>
    <cellStyle name="20% - Ênfase5 2 2 4" xfId="108"/>
    <cellStyle name="20% - Ênfase5 2 2 5" xfId="109"/>
    <cellStyle name="20% - Ênfase5 2 2 6" xfId="110"/>
    <cellStyle name="20% - Ênfase5 2 2 7" xfId="111"/>
    <cellStyle name="20% - Ênfase5 2 2 8" xfId="112"/>
    <cellStyle name="20% - Ênfase5 2 2_Analitico" xfId="113"/>
    <cellStyle name="20% - Ênfase5 2 3" xfId="114"/>
    <cellStyle name="20% - Ênfase5 2 4" xfId="115"/>
    <cellStyle name="20% - Ênfase5 2 5" xfId="116"/>
    <cellStyle name="20% - Ênfase5 2 6" xfId="117"/>
    <cellStyle name="20% - Ênfase5 2 7" xfId="118"/>
    <cellStyle name="20% - Ênfase5 2 8" xfId="119"/>
    <cellStyle name="20% - Ênfase5 2_Carga MV" xfId="120"/>
    <cellStyle name="20% - Ênfase5 3" xfId="121"/>
    <cellStyle name="20% - Ênfase5 4" xfId="122"/>
    <cellStyle name="20% - Ênfase5 5" xfId="123"/>
    <cellStyle name="20% - Ênfase5 6" xfId="124"/>
    <cellStyle name="20% - Ênfase5 7" xfId="125"/>
    <cellStyle name="20% - Ênfase5 8" xfId="126"/>
    <cellStyle name="20% - Ênfase6 2" xfId="127"/>
    <cellStyle name="20% - Ênfase6 2 2" xfId="128"/>
    <cellStyle name="20% - Ênfase6 2 2 2" xfId="129"/>
    <cellStyle name="20% - Ênfase6 2 2 3" xfId="130"/>
    <cellStyle name="20% - Ênfase6 2 2 4" xfId="131"/>
    <cellStyle name="20% - Ênfase6 2 2 5" xfId="132"/>
    <cellStyle name="20% - Ênfase6 2 2 6" xfId="133"/>
    <cellStyle name="20% - Ênfase6 2 2 7" xfId="134"/>
    <cellStyle name="20% - Ênfase6 2 2 8" xfId="135"/>
    <cellStyle name="20% - Ênfase6 2 2_Analitico" xfId="136"/>
    <cellStyle name="20% - Ênfase6 2 3" xfId="137"/>
    <cellStyle name="20% - Ênfase6 2 4" xfId="138"/>
    <cellStyle name="20% - Ênfase6 2 5" xfId="139"/>
    <cellStyle name="20% - Ênfase6 2 6" xfId="140"/>
    <cellStyle name="20% - Ênfase6 2 7" xfId="141"/>
    <cellStyle name="20% - Ênfase6 2 8" xfId="142"/>
    <cellStyle name="20% - Ênfase6 2_Carga MV" xfId="143"/>
    <cellStyle name="20% - Ênfase6 3" xfId="144"/>
    <cellStyle name="20% - Ênfase6 4" xfId="145"/>
    <cellStyle name="20% - Ênfase6 5" xfId="146"/>
    <cellStyle name="20% - Ênfase6 6" xfId="147"/>
    <cellStyle name="20% - Ênfase6 7" xfId="148"/>
    <cellStyle name="20% - Ênfase6 8" xfId="149"/>
    <cellStyle name="40% - Ênfase1 2" xfId="150"/>
    <cellStyle name="40% - Ênfase1 2 2" xfId="151"/>
    <cellStyle name="40% - Ênfase1 2 2 2" xfId="152"/>
    <cellStyle name="40% - Ênfase1 2 2 3" xfId="153"/>
    <cellStyle name="40% - Ênfase1 2 2 4" xfId="154"/>
    <cellStyle name="40% - Ênfase1 2 2 5" xfId="155"/>
    <cellStyle name="40% - Ênfase1 2 2 6" xfId="156"/>
    <cellStyle name="40% - Ênfase1 2 2 7" xfId="157"/>
    <cellStyle name="40% - Ênfase1 2 2 8" xfId="158"/>
    <cellStyle name="40% - Ênfase1 2 2_Analitico" xfId="159"/>
    <cellStyle name="40% - Ênfase1 2 3" xfId="160"/>
    <cellStyle name="40% - Ênfase1 2 4" xfId="161"/>
    <cellStyle name="40% - Ênfase1 2 5" xfId="162"/>
    <cellStyle name="40% - Ênfase1 2 6" xfId="163"/>
    <cellStyle name="40% - Ênfase1 2 7" xfId="164"/>
    <cellStyle name="40% - Ênfase1 2 8" xfId="165"/>
    <cellStyle name="40% - Ênfase1 2_Carga MV" xfId="16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2 2" xfId="173"/>
    <cellStyle name="40% - Ênfase2 2 2" xfId="174"/>
    <cellStyle name="40% - Ênfase2 2 2 2" xfId="175"/>
    <cellStyle name="40% - Ênfase2 2 2 3" xfId="176"/>
    <cellStyle name="40% - Ênfase2 2 2 4" xfId="177"/>
    <cellStyle name="40% - Ênfase2 2 2 5" xfId="178"/>
    <cellStyle name="40% - Ênfase2 2 2 6" xfId="179"/>
    <cellStyle name="40% - Ênfase2 2 2 7" xfId="180"/>
    <cellStyle name="40% - Ênfase2 2 2 8" xfId="181"/>
    <cellStyle name="40% - Ênfase2 2 2_Analitico" xfId="182"/>
    <cellStyle name="40% - Ênfase2 2 3" xfId="183"/>
    <cellStyle name="40% - Ênfase2 2 4" xfId="184"/>
    <cellStyle name="40% - Ênfase2 2 5" xfId="185"/>
    <cellStyle name="40% - Ênfase2 2 6" xfId="186"/>
    <cellStyle name="40% - Ênfase2 2 7" xfId="187"/>
    <cellStyle name="40% - Ênfase2 2 8" xfId="188"/>
    <cellStyle name="40% - Ênfase2 2_Carga MV" xfId="189"/>
    <cellStyle name="40% - Ênfase2 3" xfId="190"/>
    <cellStyle name="40% - Ênfase2 4" xfId="191"/>
    <cellStyle name="40% - Ênfase2 5" xfId="192"/>
    <cellStyle name="40% - Ênfase2 6" xfId="193"/>
    <cellStyle name="40% - Ênfase2 7" xfId="194"/>
    <cellStyle name="40% - Ênfase2 8" xfId="195"/>
    <cellStyle name="40% - Ênfase3 2" xfId="196"/>
    <cellStyle name="40% - Ênfase3 2 2" xfId="197"/>
    <cellStyle name="40% - Ênfase3 2 2 2" xfId="198"/>
    <cellStyle name="40% - Ênfase3 2 2 3" xfId="199"/>
    <cellStyle name="40% - Ênfase3 2 2 4" xfId="200"/>
    <cellStyle name="40% - Ênfase3 2 2 5" xfId="201"/>
    <cellStyle name="40% - Ênfase3 2 2 6" xfId="202"/>
    <cellStyle name="40% - Ênfase3 2 2 7" xfId="203"/>
    <cellStyle name="40% - Ênfase3 2 2 8" xfId="204"/>
    <cellStyle name="40% - Ênfase3 2 2_Analitico" xfId="205"/>
    <cellStyle name="40% - Ênfase3 2 3" xfId="206"/>
    <cellStyle name="40% - Ênfase3 2 4" xfId="207"/>
    <cellStyle name="40% - Ênfase3 2 5" xfId="208"/>
    <cellStyle name="40% - Ênfase3 2 6" xfId="209"/>
    <cellStyle name="40% - Ênfase3 2 7" xfId="210"/>
    <cellStyle name="40% - Ênfase3 2 8" xfId="211"/>
    <cellStyle name="40% - Ênfase3 2_Carga MV" xfId="212"/>
    <cellStyle name="40% - Ênfase3 3" xfId="213"/>
    <cellStyle name="40% - Ênfase3 4" xfId="214"/>
    <cellStyle name="40% - Ênfase3 5" xfId="215"/>
    <cellStyle name="40% - Ênfase3 6" xfId="216"/>
    <cellStyle name="40% - Ênfase3 7" xfId="217"/>
    <cellStyle name="40% - Ênfase3 8" xfId="218"/>
    <cellStyle name="40% - Ênfase4 2" xfId="219"/>
    <cellStyle name="40% - Ênfase4 2 2" xfId="220"/>
    <cellStyle name="40% - Ênfase4 2 2 2" xfId="221"/>
    <cellStyle name="40% - Ênfase4 2 2 3" xfId="222"/>
    <cellStyle name="40% - Ênfase4 2 2 4" xfId="223"/>
    <cellStyle name="40% - Ênfase4 2 2 5" xfId="224"/>
    <cellStyle name="40% - Ênfase4 2 2 6" xfId="225"/>
    <cellStyle name="40% - Ênfase4 2 2 7" xfId="226"/>
    <cellStyle name="40% - Ênfase4 2 2 8" xfId="227"/>
    <cellStyle name="40% - Ênfase4 2 2_Analitico" xfId="228"/>
    <cellStyle name="40% - Ênfase4 2 3" xfId="229"/>
    <cellStyle name="40% - Ênfase4 2 4" xfId="230"/>
    <cellStyle name="40% - Ênfase4 2 5" xfId="231"/>
    <cellStyle name="40% - Ênfase4 2 6" xfId="232"/>
    <cellStyle name="40% - Ênfase4 2 7" xfId="233"/>
    <cellStyle name="40% - Ênfase4 2 8" xfId="234"/>
    <cellStyle name="40% - Ênfase4 2_Carga MV" xfId="235"/>
    <cellStyle name="40% - Ênfase4 3" xfId="236"/>
    <cellStyle name="40% - Ênfase4 4" xfId="237"/>
    <cellStyle name="40% - Ênfase4 5" xfId="238"/>
    <cellStyle name="40% - Ênfase4 6" xfId="239"/>
    <cellStyle name="40% - Ênfase4 7" xfId="240"/>
    <cellStyle name="40% - Ênfase4 8" xfId="241"/>
    <cellStyle name="40% - Ênfase5 2" xfId="242"/>
    <cellStyle name="40% - Ênfase5 2 2" xfId="243"/>
    <cellStyle name="40% - Ênfase5 2 2 2" xfId="244"/>
    <cellStyle name="40% - Ênfase5 2 2 3" xfId="245"/>
    <cellStyle name="40% - Ênfase5 2 2 4" xfId="246"/>
    <cellStyle name="40% - Ênfase5 2 2 5" xfId="247"/>
    <cellStyle name="40% - Ênfase5 2 2 6" xfId="248"/>
    <cellStyle name="40% - Ênfase5 2 2 7" xfId="249"/>
    <cellStyle name="40% - Ênfase5 2 2 8" xfId="250"/>
    <cellStyle name="40% - Ênfase5 2 2_Analitico" xfId="251"/>
    <cellStyle name="40% - Ênfase5 2 3" xfId="252"/>
    <cellStyle name="40% - Ênfase5 2 4" xfId="253"/>
    <cellStyle name="40% - Ênfase5 2 5" xfId="254"/>
    <cellStyle name="40% - Ênfase5 2 6" xfId="255"/>
    <cellStyle name="40% - Ênfase5 2 7" xfId="256"/>
    <cellStyle name="40% - Ênfase5 2 8" xfId="257"/>
    <cellStyle name="40% - Ênfase5 2_Carga MV" xfId="258"/>
    <cellStyle name="40% - Ênfase5 3" xfId="259"/>
    <cellStyle name="40% - Ênfase5 4" xfId="260"/>
    <cellStyle name="40% - Ênfase5 5" xfId="261"/>
    <cellStyle name="40% - Ênfase5 6" xfId="262"/>
    <cellStyle name="40% - Ênfase5 7" xfId="263"/>
    <cellStyle name="40% - Ênfase5 8" xfId="264"/>
    <cellStyle name="40% - Ênfase6 2" xfId="265"/>
    <cellStyle name="40% - Ênfase6 2 2" xfId="266"/>
    <cellStyle name="40% - Ênfase6 2 2 2" xfId="267"/>
    <cellStyle name="40% - Ênfase6 2 2 3" xfId="268"/>
    <cellStyle name="40% - Ênfase6 2 2 4" xfId="269"/>
    <cellStyle name="40% - Ênfase6 2 2 5" xfId="270"/>
    <cellStyle name="40% - Ênfase6 2 2 6" xfId="271"/>
    <cellStyle name="40% - Ênfase6 2 2 7" xfId="272"/>
    <cellStyle name="40% - Ênfase6 2 2 8" xfId="273"/>
    <cellStyle name="40% - Ênfase6 2 2_Analitico" xfId="274"/>
    <cellStyle name="40% - Ênfase6 2 3" xfId="275"/>
    <cellStyle name="40% - Ênfase6 2 4" xfId="276"/>
    <cellStyle name="40% - Ênfase6 2 5" xfId="277"/>
    <cellStyle name="40% - Ênfase6 2 6" xfId="278"/>
    <cellStyle name="40% - Ênfase6 2 7" xfId="279"/>
    <cellStyle name="40% - Ênfase6 2 8" xfId="280"/>
    <cellStyle name="40% - Ênfase6 2_Carga MV" xfId="281"/>
    <cellStyle name="40% - Ênfase6 3" xfId="282"/>
    <cellStyle name="40% - Ênfase6 4" xfId="283"/>
    <cellStyle name="40% - Ênfase6 5" xfId="284"/>
    <cellStyle name="40% - Ênfase6 6" xfId="285"/>
    <cellStyle name="40% - Ênfase6 7" xfId="286"/>
    <cellStyle name="40% - Ênfase6 8" xfId="287"/>
    <cellStyle name="60% - Ênfase1 2" xfId="288"/>
    <cellStyle name="60% - Ênfase1 2 2" xfId="289"/>
    <cellStyle name="60% - Ênfase1 2 2 2" xfId="290"/>
    <cellStyle name="60% - Ênfase1 2 2 3" xfId="291"/>
    <cellStyle name="60% - Ênfase1 2 2 4" xfId="292"/>
    <cellStyle name="60% - Ênfase1 2 2 5" xfId="293"/>
    <cellStyle name="60% - Ênfase1 2 2 6" xfId="294"/>
    <cellStyle name="60% - Ênfase1 2 2 7" xfId="295"/>
    <cellStyle name="60% - Ênfase1 2 2 8" xfId="296"/>
    <cellStyle name="60% - Ênfase1 2 2_Analitico" xfId="297"/>
    <cellStyle name="60% - Ênfase1 2 3" xfId="298"/>
    <cellStyle name="60% - Ênfase1 2 4" xfId="299"/>
    <cellStyle name="60% - Ênfase1 2 5" xfId="300"/>
    <cellStyle name="60% - Ênfase1 2 6" xfId="301"/>
    <cellStyle name="60% - Ênfase1 2 7" xfId="302"/>
    <cellStyle name="60% - Ênfase1 2 8" xfId="303"/>
    <cellStyle name="60% - Ênfase1 2_Carga MV" xfId="304"/>
    <cellStyle name="60% - Ênfase1 3" xfId="305"/>
    <cellStyle name="60% - Ênfase1 4" xfId="306"/>
    <cellStyle name="60% - Ênfase1 5" xfId="307"/>
    <cellStyle name="60% - Ênfase1 6" xfId="308"/>
    <cellStyle name="60% - Ênfase1 7" xfId="309"/>
    <cellStyle name="60% - Ênfase1 8" xfId="310"/>
    <cellStyle name="60% - Ênfase2 2" xfId="311"/>
    <cellStyle name="60% - Ênfase2 2 2" xfId="312"/>
    <cellStyle name="60% - Ênfase2 2 2 2" xfId="313"/>
    <cellStyle name="60% - Ênfase2 2 2 3" xfId="314"/>
    <cellStyle name="60% - Ênfase2 2 2 4" xfId="315"/>
    <cellStyle name="60% - Ênfase2 2 2 5" xfId="316"/>
    <cellStyle name="60% - Ênfase2 2 2 6" xfId="317"/>
    <cellStyle name="60% - Ênfase2 2 2 7" xfId="318"/>
    <cellStyle name="60% - Ênfase2 2 2 8" xfId="319"/>
    <cellStyle name="60% - Ênfase2 2 2_Analitico" xfId="320"/>
    <cellStyle name="60% - Ênfase2 2 3" xfId="321"/>
    <cellStyle name="60% - Ênfase2 2 4" xfId="322"/>
    <cellStyle name="60% - Ênfase2 2 5" xfId="323"/>
    <cellStyle name="60% - Ênfase2 2 6" xfId="324"/>
    <cellStyle name="60% - Ênfase2 2 7" xfId="325"/>
    <cellStyle name="60% - Ênfase2 2 8" xfId="326"/>
    <cellStyle name="60% - Ênfase2 2_Carga MV" xfId="327"/>
    <cellStyle name="60% - Ênfase2 3" xfId="328"/>
    <cellStyle name="60% - Ênfase2 4" xfId="329"/>
    <cellStyle name="60% - Ênfase2 5" xfId="330"/>
    <cellStyle name="60% - Ênfase2 6" xfId="331"/>
    <cellStyle name="60% - Ênfase2 7" xfId="332"/>
    <cellStyle name="60% - Ênfase2 8" xfId="333"/>
    <cellStyle name="60% - Ênfase3 2" xfId="334"/>
    <cellStyle name="60% - Ênfase3 2 2" xfId="335"/>
    <cellStyle name="60% - Ênfase3 2 2 2" xfId="336"/>
    <cellStyle name="60% - Ênfase3 2 2 3" xfId="337"/>
    <cellStyle name="60% - Ênfase3 2 2 4" xfId="338"/>
    <cellStyle name="60% - Ênfase3 2 2 5" xfId="339"/>
    <cellStyle name="60% - Ênfase3 2 2 6" xfId="340"/>
    <cellStyle name="60% - Ênfase3 2 2 7" xfId="341"/>
    <cellStyle name="60% - Ênfase3 2 2 8" xfId="342"/>
    <cellStyle name="60% - Ênfase3 2 2_Analitico" xfId="343"/>
    <cellStyle name="60% - Ênfase3 2 3" xfId="344"/>
    <cellStyle name="60% - Ênfase3 2 4" xfId="345"/>
    <cellStyle name="60% - Ênfase3 2 5" xfId="346"/>
    <cellStyle name="60% - Ênfase3 2 6" xfId="347"/>
    <cellStyle name="60% - Ênfase3 2 7" xfId="348"/>
    <cellStyle name="60% - Ênfase3 2 8" xfId="349"/>
    <cellStyle name="60% - Ênfase3 2_Carga MV" xfId="350"/>
    <cellStyle name="60% - Ênfase3 3" xfId="351"/>
    <cellStyle name="60% - Ênfase3 4" xfId="352"/>
    <cellStyle name="60% - Ênfase3 5" xfId="353"/>
    <cellStyle name="60% - Ênfase3 6" xfId="354"/>
    <cellStyle name="60% - Ênfase3 7" xfId="355"/>
    <cellStyle name="60% - Ênfase3 8" xfId="356"/>
    <cellStyle name="60% - Ênfase4 2" xfId="357"/>
    <cellStyle name="60% - Ênfase4 2 2" xfId="358"/>
    <cellStyle name="60% - Ênfase4 2 2 2" xfId="359"/>
    <cellStyle name="60% - Ênfase4 2 2 3" xfId="360"/>
    <cellStyle name="60% - Ênfase4 2 2 4" xfId="361"/>
    <cellStyle name="60% - Ênfase4 2 2 5" xfId="362"/>
    <cellStyle name="60% - Ênfase4 2 2 6" xfId="363"/>
    <cellStyle name="60% - Ênfase4 2 2 7" xfId="364"/>
    <cellStyle name="60% - Ênfase4 2 2 8" xfId="365"/>
    <cellStyle name="60% - Ênfase4 2 2_Analitico" xfId="366"/>
    <cellStyle name="60% - Ênfase4 2 3" xfId="367"/>
    <cellStyle name="60% - Ênfase4 2 4" xfId="368"/>
    <cellStyle name="60% - Ênfase4 2 5" xfId="369"/>
    <cellStyle name="60% - Ênfase4 2 6" xfId="370"/>
    <cellStyle name="60% - Ênfase4 2 7" xfId="371"/>
    <cellStyle name="60% - Ênfase4 2 8" xfId="372"/>
    <cellStyle name="60% - Ênfase4 2_Carga MV" xfId="373"/>
    <cellStyle name="60% - Ênfase4 3" xfId="374"/>
    <cellStyle name="60% - Ênfase4 4" xfId="375"/>
    <cellStyle name="60% - Ênfase4 5" xfId="376"/>
    <cellStyle name="60% - Ênfase4 6" xfId="377"/>
    <cellStyle name="60% - Ênfase4 7" xfId="378"/>
    <cellStyle name="60% - Ênfase4 8" xfId="379"/>
    <cellStyle name="60% - Ênfase5 2" xfId="380"/>
    <cellStyle name="60% - Ênfase5 2 2" xfId="381"/>
    <cellStyle name="60% - Ênfase5 2 2 2" xfId="382"/>
    <cellStyle name="60% - Ênfase5 2 2 3" xfId="383"/>
    <cellStyle name="60% - Ênfase5 2 2 4" xfId="384"/>
    <cellStyle name="60% - Ênfase5 2 2 5" xfId="385"/>
    <cellStyle name="60% - Ênfase5 2 2 6" xfId="386"/>
    <cellStyle name="60% - Ênfase5 2 2 7" xfId="387"/>
    <cellStyle name="60% - Ênfase5 2 2 8" xfId="388"/>
    <cellStyle name="60% - Ênfase5 2 2_Analitico" xfId="389"/>
    <cellStyle name="60% - Ênfase5 2 3" xfId="390"/>
    <cellStyle name="60% - Ênfase5 2 4" xfId="391"/>
    <cellStyle name="60% - Ênfase5 2 5" xfId="392"/>
    <cellStyle name="60% - Ênfase5 2 6" xfId="393"/>
    <cellStyle name="60% - Ênfase5 2 7" xfId="394"/>
    <cellStyle name="60% - Ênfase5 2 8" xfId="395"/>
    <cellStyle name="60% - Ênfase5 2_Carga MV" xfId="396"/>
    <cellStyle name="60% - Ênfase5 3" xfId="397"/>
    <cellStyle name="60% - Ênfase5 4" xfId="398"/>
    <cellStyle name="60% - Ênfase5 5" xfId="399"/>
    <cellStyle name="60% - Ênfase5 6" xfId="400"/>
    <cellStyle name="60% - Ênfase5 7" xfId="401"/>
    <cellStyle name="60% - Ênfase5 8" xfId="402"/>
    <cellStyle name="60% - Ênfase6 2" xfId="403"/>
    <cellStyle name="60% - Ênfase6 2 2" xfId="404"/>
    <cellStyle name="60% - Ênfase6 2 2 2" xfId="405"/>
    <cellStyle name="60% - Ênfase6 2 2 3" xfId="406"/>
    <cellStyle name="60% - Ênfase6 2 2 4" xfId="407"/>
    <cellStyle name="60% - Ênfase6 2 2 5" xfId="408"/>
    <cellStyle name="60% - Ênfase6 2 2 6" xfId="409"/>
    <cellStyle name="60% - Ênfase6 2 2 7" xfId="410"/>
    <cellStyle name="60% - Ênfase6 2 2 8" xfId="411"/>
    <cellStyle name="60% - Ênfase6 2 2_Analitico" xfId="412"/>
    <cellStyle name="60% - Ênfase6 2 3" xfId="413"/>
    <cellStyle name="60% - Ênfase6 2 4" xfId="414"/>
    <cellStyle name="60% - Ênfase6 2 5" xfId="415"/>
    <cellStyle name="60% - Ênfase6 2 6" xfId="416"/>
    <cellStyle name="60% - Ênfase6 2 7" xfId="417"/>
    <cellStyle name="60% - Ênfase6 2 8" xfId="418"/>
    <cellStyle name="60% - Ênfase6 2_Carga MV" xfId="419"/>
    <cellStyle name="60% - Ênfase6 3" xfId="420"/>
    <cellStyle name="60% - Ênfase6 4" xfId="421"/>
    <cellStyle name="60% - Ênfase6 5" xfId="422"/>
    <cellStyle name="60% - Ênfase6 6" xfId="423"/>
    <cellStyle name="60% - Ênfase6 7" xfId="424"/>
    <cellStyle name="60% - Ênfase6 8" xfId="425"/>
    <cellStyle name="active" xfId="426"/>
    <cellStyle name="Actual Date" xfId="427"/>
    <cellStyle name="AFE" xfId="428"/>
    <cellStyle name="ales" xfId="429"/>
    <cellStyle name="Arial 10" xfId="430"/>
    <cellStyle name="Arial 12" xfId="431"/>
    <cellStyle name="Assumption" xfId="432"/>
    <cellStyle name="Black" xfId="433"/>
    <cellStyle name="Black Days" xfId="434"/>
    <cellStyle name="Black Decimal" xfId="435"/>
    <cellStyle name="Black Dollar" xfId="436"/>
    <cellStyle name="Black EPS" xfId="437"/>
    <cellStyle name="Black Percent" xfId="438"/>
    <cellStyle name="Black Percent2" xfId="439"/>
    <cellStyle name="Black Times" xfId="440"/>
    <cellStyle name="Black Times Two Deci" xfId="441"/>
    <cellStyle name="Black Times Two Deci2" xfId="442"/>
    <cellStyle name="Black Times_7hgq01_.XLS Chart 1" xfId="443"/>
    <cellStyle name="Black Times2" xfId="444"/>
    <cellStyle name="Black_~6376512" xfId="445"/>
    <cellStyle name="Blue" xfId="446"/>
    <cellStyle name="Blue Decimal" xfId="447"/>
    <cellStyle name="Blue Dollar" xfId="448"/>
    <cellStyle name="Blue EPS" xfId="449"/>
    <cellStyle name="Blue Text" xfId="450"/>
    <cellStyle name="Blue Zero Deci" xfId="451"/>
    <cellStyle name="blue$00" xfId="452"/>
    <cellStyle name="Body" xfId="453"/>
    <cellStyle name="Bold/Border" xfId="454"/>
    <cellStyle name="Bom 2" xfId="455"/>
    <cellStyle name="Bom 2 2" xfId="456"/>
    <cellStyle name="Bom 2 2 2" xfId="457"/>
    <cellStyle name="Bom 2 2 3" xfId="458"/>
    <cellStyle name="Bom 2 2 4" xfId="459"/>
    <cellStyle name="Bom 2 2 5" xfId="460"/>
    <cellStyle name="Bom 2 2 6" xfId="461"/>
    <cellStyle name="Bom 2 2 7" xfId="462"/>
    <cellStyle name="Bom 2 2 8" xfId="463"/>
    <cellStyle name="Bom 2 2_Analitico" xfId="464"/>
    <cellStyle name="Bom 2 3" xfId="465"/>
    <cellStyle name="Bom 2 4" xfId="466"/>
    <cellStyle name="Bom 2 5" xfId="467"/>
    <cellStyle name="Bom 2 6" xfId="468"/>
    <cellStyle name="Bom 2 7" xfId="469"/>
    <cellStyle name="Bom 2 8" xfId="470"/>
    <cellStyle name="Bom 2_Carga MV" xfId="471"/>
    <cellStyle name="Bom 3" xfId="472"/>
    <cellStyle name="Bom 4" xfId="473"/>
    <cellStyle name="Bom 5" xfId="474"/>
    <cellStyle name="Bom 6" xfId="475"/>
    <cellStyle name="Bom 7" xfId="476"/>
    <cellStyle name="Bom 8" xfId="477"/>
    <cellStyle name="Border Heavy" xfId="478"/>
    <cellStyle name="Border Thin" xfId="479"/>
    <cellStyle name="Bottom bold border" xfId="480"/>
    <cellStyle name="Bottom single border" xfId="481"/>
    <cellStyle name="British Pound" xfId="482"/>
    <cellStyle name="Bullet" xfId="483"/>
    <cellStyle name="c_HardInc " xfId="484"/>
    <cellStyle name="Cálculo 2" xfId="485"/>
    <cellStyle name="Cálculo 2 2" xfId="486"/>
    <cellStyle name="Cálculo 2 2 2" xfId="487"/>
    <cellStyle name="Cálculo 2 2 3" xfId="488"/>
    <cellStyle name="Cálculo 2 2 4" xfId="489"/>
    <cellStyle name="Cálculo 2 2 5" xfId="490"/>
    <cellStyle name="Cálculo 2 2 6" xfId="491"/>
    <cellStyle name="Cálculo 2 2 7" xfId="492"/>
    <cellStyle name="Cálculo 2 2 8" xfId="493"/>
    <cellStyle name="Cálculo 2 2_Analitico" xfId="494"/>
    <cellStyle name="Cálculo 2 3" xfId="495"/>
    <cellStyle name="Cálculo 2 4" xfId="496"/>
    <cellStyle name="Cálculo 2 5" xfId="497"/>
    <cellStyle name="Cálculo 2 6" xfId="498"/>
    <cellStyle name="Cálculo 2 7" xfId="499"/>
    <cellStyle name="Cálculo 2 8" xfId="500"/>
    <cellStyle name="Cálculo 2_Banco de Dados" xfId="501"/>
    <cellStyle name="Cálculo 3" xfId="502"/>
    <cellStyle name="Cálculo 4" xfId="503"/>
    <cellStyle name="Cálculo 5" xfId="504"/>
    <cellStyle name="Cálculo 6" xfId="505"/>
    <cellStyle name="Cálculo 7" xfId="506"/>
    <cellStyle name="Cálculo 8" xfId="507"/>
    <cellStyle name="Cambiar to&amp;do" xfId="508"/>
    <cellStyle name="Cancel" xfId="509"/>
    <cellStyle name="Case" xfId="510"/>
    <cellStyle name="Célula de Verificação 2" xfId="511"/>
    <cellStyle name="Célula de Verificação 2 2" xfId="512"/>
    <cellStyle name="Célula de Verificação 2 2 2" xfId="513"/>
    <cellStyle name="Célula de Verificação 2 2 3" xfId="514"/>
    <cellStyle name="Célula de Verificação 2 2 4" xfId="515"/>
    <cellStyle name="Célula de Verificação 2 2 5" xfId="516"/>
    <cellStyle name="Célula de Verificação 2 2 6" xfId="517"/>
    <cellStyle name="Célula de Verificação 2 2 7" xfId="518"/>
    <cellStyle name="Célula de Verificação 2 2 8" xfId="519"/>
    <cellStyle name="Célula de Verificação 2 2_Analitico" xfId="520"/>
    <cellStyle name="Célula de Verificação 2 3" xfId="521"/>
    <cellStyle name="Célula de Verificação 2 4" xfId="522"/>
    <cellStyle name="Célula de Verificação 2 5" xfId="523"/>
    <cellStyle name="Célula de Verificação 2 6" xfId="524"/>
    <cellStyle name="Célula de Verificação 2 7" xfId="525"/>
    <cellStyle name="Célula de Verificação 2 8" xfId="526"/>
    <cellStyle name="Célula de Verificação 2_Banco de Dados" xfId="527"/>
    <cellStyle name="Célula de Verificação 3" xfId="528"/>
    <cellStyle name="Célula de Verificação 4" xfId="529"/>
    <cellStyle name="Célula de Verificação 5" xfId="530"/>
    <cellStyle name="Célula de Verificação 6" xfId="531"/>
    <cellStyle name="Célula de Verificação 7" xfId="532"/>
    <cellStyle name="Célula de Verificação 8" xfId="533"/>
    <cellStyle name="Célula Vinculada 2" xfId="534"/>
    <cellStyle name="Célula Vinculada 2 2" xfId="535"/>
    <cellStyle name="Célula Vinculada 2 2 2" xfId="536"/>
    <cellStyle name="Célula Vinculada 2 2 3" xfId="537"/>
    <cellStyle name="Célula Vinculada 2 2 4" xfId="538"/>
    <cellStyle name="Célula Vinculada 2 2 5" xfId="539"/>
    <cellStyle name="Célula Vinculada 2 2 6" xfId="540"/>
    <cellStyle name="Célula Vinculada 2 2 7" xfId="541"/>
    <cellStyle name="Célula Vinculada 2 2 8" xfId="542"/>
    <cellStyle name="Célula Vinculada 2 2_Analitico" xfId="543"/>
    <cellStyle name="Célula Vinculada 2 3" xfId="544"/>
    <cellStyle name="Célula Vinculada 2 4" xfId="545"/>
    <cellStyle name="Célula Vinculada 2 5" xfId="546"/>
    <cellStyle name="Célula Vinculada 2 6" xfId="547"/>
    <cellStyle name="Célula Vinculada 2 7" xfId="548"/>
    <cellStyle name="Célula Vinculada 2 8" xfId="549"/>
    <cellStyle name="Célula Vinculada 2_Banco de Dados" xfId="550"/>
    <cellStyle name="Célula Vinculada 3" xfId="551"/>
    <cellStyle name="Célula Vinculada 4" xfId="552"/>
    <cellStyle name="Célula Vinculada 5" xfId="553"/>
    <cellStyle name="Célula Vinculada 6" xfId="554"/>
    <cellStyle name="Célula Vinculada 7" xfId="555"/>
    <cellStyle name="Célula Vinculada 8" xfId="556"/>
    <cellStyle name="Center Across" xfId="557"/>
    <cellStyle name="Changeable" xfId="558"/>
    <cellStyle name="Clean" xfId="559"/>
    <cellStyle name="Co. Names" xfId="560"/>
    <cellStyle name="COL HEADINGS" xfId="561"/>
    <cellStyle name="Colhead_left" xfId="562"/>
    <cellStyle name="Column Heading" xfId="563"/>
    <cellStyle name="Comma  - Style1" xfId="564"/>
    <cellStyle name="Comma  - Style2" xfId="565"/>
    <cellStyle name="Comma  - Style3" xfId="566"/>
    <cellStyle name="Comma  - Style4" xfId="567"/>
    <cellStyle name="Comma  - Style5" xfId="568"/>
    <cellStyle name="Comma  - Style6" xfId="569"/>
    <cellStyle name="Comma  - Style7" xfId="570"/>
    <cellStyle name="Comma  - Style8" xfId="571"/>
    <cellStyle name="Comma [0] - Credits" xfId="572"/>
    <cellStyle name="Comma [0] - Debits" xfId="573"/>
    <cellStyle name="Comma 0" xfId="574"/>
    <cellStyle name="Comma 0*" xfId="575"/>
    <cellStyle name="Comma 0_Nota Imobilizado_Intangivel_Thiago (2)" xfId="576"/>
    <cellStyle name="Comma 10 2 2" xfId="1385"/>
    <cellStyle name="Comma 2" xfId="577"/>
    <cellStyle name="Comma_v Magna" xfId="578"/>
    <cellStyle name="Comma0" xfId="579"/>
    <cellStyle name="Comma0 - Modelo1" xfId="580"/>
    <cellStyle name="Comma0 - Style1" xfId="581"/>
    <cellStyle name="Comma1" xfId="582"/>
    <cellStyle name="Comma1 - Modelo2" xfId="583"/>
    <cellStyle name="Comma1 - Style2" xfId="584"/>
    <cellStyle name="Comma2" xfId="585"/>
    <cellStyle name="Comma3" xfId="586"/>
    <cellStyle name="CompanyName" xfId="587"/>
    <cellStyle name="Currency ($)" xfId="588"/>
    <cellStyle name="Currency (£)" xfId="589"/>
    <cellStyle name="Currency [0] - Credits" xfId="590"/>
    <cellStyle name="Currency [0] - Debits" xfId="591"/>
    <cellStyle name="Currency [0]_1995" xfId="592"/>
    <cellStyle name="Currency [2]" xfId="593"/>
    <cellStyle name="Currency 0" xfId="594"/>
    <cellStyle name="Currency 2" xfId="595"/>
    <cellStyle name="Currency_1995" xfId="596"/>
    <cellStyle name="Currency0" xfId="597"/>
    <cellStyle name="Currency1" xfId="598"/>
    <cellStyle name="Currency2" xfId="599"/>
    <cellStyle name="Currency3" xfId="600"/>
    <cellStyle name="Dash" xfId="601"/>
    <cellStyle name="Date" xfId="602"/>
    <cellStyle name="Date Aligned" xfId="603"/>
    <cellStyle name="Date_Ajustes_BrT-Oi_08-05-2009" xfId="604"/>
    <cellStyle name="Date1" xfId="605"/>
    <cellStyle name="Dezimal [0]_Anlagenbuchhaltung" xfId="606"/>
    <cellStyle name="Dezimal_Anlagenbuchhaltung" xfId="607"/>
    <cellStyle name="Dia" xfId="608"/>
    <cellStyle name="Dollar" xfId="609"/>
    <cellStyle name="Dollar - Style5" xfId="610"/>
    <cellStyle name="Dollar_Nota Imobilizado_Intangivel_Thiago (2)" xfId="611"/>
    <cellStyle name="Dollar1" xfId="612"/>
    <cellStyle name="Dollar1Blue" xfId="613"/>
    <cellStyle name="Dollar2" xfId="614"/>
    <cellStyle name="Dotted Line" xfId="615"/>
    <cellStyle name="Double Accounting" xfId="616"/>
    <cellStyle name="Encabez1" xfId="617"/>
    <cellStyle name="Encabez2" xfId="618"/>
    <cellStyle name="Ênfase1 2" xfId="619"/>
    <cellStyle name="Ênfase1 2 2" xfId="620"/>
    <cellStyle name="Ênfase1 2 2 2" xfId="621"/>
    <cellStyle name="Ênfase1 2 2 3" xfId="622"/>
    <cellStyle name="Ênfase1 2 2 4" xfId="623"/>
    <cellStyle name="Ênfase1 2 2 5" xfId="624"/>
    <cellStyle name="Ênfase1 2 2 6" xfId="625"/>
    <cellStyle name="Ênfase1 2 2 7" xfId="626"/>
    <cellStyle name="Ênfase1 2 2 8" xfId="627"/>
    <cellStyle name="Ênfase1 2 2_Analitico" xfId="628"/>
    <cellStyle name="Ênfase1 2 3" xfId="629"/>
    <cellStyle name="Ênfase1 2 4" xfId="630"/>
    <cellStyle name="Ênfase1 2 5" xfId="631"/>
    <cellStyle name="Ênfase1 2 6" xfId="632"/>
    <cellStyle name="Ênfase1 2 7" xfId="633"/>
    <cellStyle name="Ênfase1 2 8" xfId="634"/>
    <cellStyle name="Ênfase1 2_Carga MV" xfId="635"/>
    <cellStyle name="Ênfase1 3" xfId="636"/>
    <cellStyle name="Ênfase1 4" xfId="637"/>
    <cellStyle name="Ênfase1 5" xfId="638"/>
    <cellStyle name="Ênfase1 6" xfId="639"/>
    <cellStyle name="Ênfase1 7" xfId="640"/>
    <cellStyle name="Ênfase1 8" xfId="641"/>
    <cellStyle name="Ênfase2 2" xfId="642"/>
    <cellStyle name="Ênfase2 2 2" xfId="643"/>
    <cellStyle name="Ênfase2 2 2 2" xfId="644"/>
    <cellStyle name="Ênfase2 2 2 3" xfId="645"/>
    <cellStyle name="Ênfase2 2 2 4" xfId="646"/>
    <cellStyle name="Ênfase2 2 2 5" xfId="647"/>
    <cellStyle name="Ênfase2 2 2 6" xfId="648"/>
    <cellStyle name="Ênfase2 2 2 7" xfId="649"/>
    <cellStyle name="Ênfase2 2 2 8" xfId="650"/>
    <cellStyle name="Ênfase2 2 2_Analitico" xfId="651"/>
    <cellStyle name="Ênfase2 2 3" xfId="652"/>
    <cellStyle name="Ênfase2 2 4" xfId="653"/>
    <cellStyle name="Ênfase2 2 5" xfId="654"/>
    <cellStyle name="Ênfase2 2 6" xfId="655"/>
    <cellStyle name="Ênfase2 2 7" xfId="656"/>
    <cellStyle name="Ênfase2 2 8" xfId="657"/>
    <cellStyle name="Ênfase2 2_Carga MV" xfId="658"/>
    <cellStyle name="Ênfase2 3" xfId="659"/>
    <cellStyle name="Ênfase2 4" xfId="660"/>
    <cellStyle name="Ênfase2 5" xfId="661"/>
    <cellStyle name="Ênfase2 6" xfId="662"/>
    <cellStyle name="Ênfase2 7" xfId="663"/>
    <cellStyle name="Ênfase2 8" xfId="664"/>
    <cellStyle name="Ênfase3 2" xfId="665"/>
    <cellStyle name="Ênfase3 2 2" xfId="666"/>
    <cellStyle name="Ênfase3 2 2 2" xfId="667"/>
    <cellStyle name="Ênfase3 2 2 3" xfId="668"/>
    <cellStyle name="Ênfase3 2 2 4" xfId="669"/>
    <cellStyle name="Ênfase3 2 2 5" xfId="670"/>
    <cellStyle name="Ênfase3 2 2 6" xfId="671"/>
    <cellStyle name="Ênfase3 2 2 7" xfId="672"/>
    <cellStyle name="Ênfase3 2 2 8" xfId="673"/>
    <cellStyle name="Ênfase3 2 2_Analitico" xfId="674"/>
    <cellStyle name="Ênfase3 2 3" xfId="675"/>
    <cellStyle name="Ênfase3 2 4" xfId="676"/>
    <cellStyle name="Ênfase3 2 5" xfId="677"/>
    <cellStyle name="Ênfase3 2 6" xfId="678"/>
    <cellStyle name="Ênfase3 2 7" xfId="679"/>
    <cellStyle name="Ênfase3 2 8" xfId="680"/>
    <cellStyle name="Ênfase3 2_Carga MV" xfId="681"/>
    <cellStyle name="Ênfase3 3" xfId="682"/>
    <cellStyle name="Ênfase3 4" xfId="683"/>
    <cellStyle name="Ênfase3 5" xfId="684"/>
    <cellStyle name="Ênfase3 6" xfId="685"/>
    <cellStyle name="Ênfase3 7" xfId="686"/>
    <cellStyle name="Ênfase3 8" xfId="687"/>
    <cellStyle name="Ênfase4 2" xfId="688"/>
    <cellStyle name="Ênfase4 2 2" xfId="689"/>
    <cellStyle name="Ênfase4 2 2 2" xfId="690"/>
    <cellStyle name="Ênfase4 2 2 3" xfId="691"/>
    <cellStyle name="Ênfase4 2 2 4" xfId="692"/>
    <cellStyle name="Ênfase4 2 2 5" xfId="693"/>
    <cellStyle name="Ênfase4 2 2 6" xfId="694"/>
    <cellStyle name="Ênfase4 2 2 7" xfId="695"/>
    <cellStyle name="Ênfase4 2 2 8" xfId="696"/>
    <cellStyle name="Ênfase4 2 2_Analitico" xfId="697"/>
    <cellStyle name="Ênfase4 2 3" xfId="698"/>
    <cellStyle name="Ênfase4 2 4" xfId="699"/>
    <cellStyle name="Ênfase4 2 5" xfId="700"/>
    <cellStyle name="Ênfase4 2 6" xfId="701"/>
    <cellStyle name="Ênfase4 2 7" xfId="702"/>
    <cellStyle name="Ênfase4 2 8" xfId="703"/>
    <cellStyle name="Ênfase4 2_Carga MV" xfId="704"/>
    <cellStyle name="Ênfase4 3" xfId="705"/>
    <cellStyle name="Ênfase4 4" xfId="706"/>
    <cellStyle name="Ênfase4 5" xfId="707"/>
    <cellStyle name="Ênfase4 6" xfId="708"/>
    <cellStyle name="Ênfase4 7" xfId="709"/>
    <cellStyle name="Ênfase4 8" xfId="710"/>
    <cellStyle name="Ênfase5 2" xfId="711"/>
    <cellStyle name="Ênfase5 2 2" xfId="712"/>
    <cellStyle name="Ênfase5 2 2 2" xfId="713"/>
    <cellStyle name="Ênfase5 2 2 3" xfId="714"/>
    <cellStyle name="Ênfase5 2 2 4" xfId="715"/>
    <cellStyle name="Ênfase5 2 2 5" xfId="716"/>
    <cellStyle name="Ênfase5 2 2 6" xfId="717"/>
    <cellStyle name="Ênfase5 2 2 7" xfId="718"/>
    <cellStyle name="Ênfase5 2 2 8" xfId="719"/>
    <cellStyle name="Ênfase5 2 2_Analitico" xfId="720"/>
    <cellStyle name="Ênfase5 2 3" xfId="721"/>
    <cellStyle name="Ênfase5 2 4" xfId="722"/>
    <cellStyle name="Ênfase5 2 5" xfId="723"/>
    <cellStyle name="Ênfase5 2 6" xfId="724"/>
    <cellStyle name="Ênfase5 2 7" xfId="725"/>
    <cellStyle name="Ênfase5 2 8" xfId="726"/>
    <cellStyle name="Ênfase5 2_Carga MV" xfId="727"/>
    <cellStyle name="Ênfase5 3" xfId="728"/>
    <cellStyle name="Ênfase5 4" xfId="729"/>
    <cellStyle name="Ênfase5 5" xfId="730"/>
    <cellStyle name="Ênfase5 6" xfId="731"/>
    <cellStyle name="Ênfase5 7" xfId="732"/>
    <cellStyle name="Ênfase5 8" xfId="733"/>
    <cellStyle name="Ênfase6 2" xfId="734"/>
    <cellStyle name="Ênfase6 2 2" xfId="735"/>
    <cellStyle name="Ênfase6 2 2 2" xfId="736"/>
    <cellStyle name="Ênfase6 2 2 3" xfId="737"/>
    <cellStyle name="Ênfase6 2 2 4" xfId="738"/>
    <cellStyle name="Ênfase6 2 2 5" xfId="739"/>
    <cellStyle name="Ênfase6 2 2 6" xfId="740"/>
    <cellStyle name="Ênfase6 2 2 7" xfId="741"/>
    <cellStyle name="Ênfase6 2 2 8" xfId="742"/>
    <cellStyle name="Ênfase6 2 2_Analitico" xfId="743"/>
    <cellStyle name="Ênfase6 2 3" xfId="744"/>
    <cellStyle name="Ênfase6 2 4" xfId="745"/>
    <cellStyle name="Ênfase6 2 5" xfId="746"/>
    <cellStyle name="Ênfase6 2 6" xfId="747"/>
    <cellStyle name="Ênfase6 2 7" xfId="748"/>
    <cellStyle name="Ênfase6 2 8" xfId="749"/>
    <cellStyle name="Ênfase6 2_Carga MV" xfId="750"/>
    <cellStyle name="Ênfase6 3" xfId="751"/>
    <cellStyle name="Ênfase6 4" xfId="752"/>
    <cellStyle name="Ênfase6 5" xfId="753"/>
    <cellStyle name="Ênfase6 6" xfId="754"/>
    <cellStyle name="Ênfase6 7" xfId="755"/>
    <cellStyle name="Ênfase6 8" xfId="756"/>
    <cellStyle name="Entrada 2" xfId="757"/>
    <cellStyle name="Entrada 2 2" xfId="758"/>
    <cellStyle name="Entrada 2 2 2" xfId="759"/>
    <cellStyle name="Entrada 2 2 3" xfId="760"/>
    <cellStyle name="Entrada 2 2 4" xfId="761"/>
    <cellStyle name="Entrada 2 2 5" xfId="762"/>
    <cellStyle name="Entrada 2 2 6" xfId="763"/>
    <cellStyle name="Entrada 2 2 7" xfId="764"/>
    <cellStyle name="Entrada 2 2 8" xfId="765"/>
    <cellStyle name="Entrada 2 2_Analitico" xfId="766"/>
    <cellStyle name="Entrada 2 3" xfId="767"/>
    <cellStyle name="Entrada 2 4" xfId="768"/>
    <cellStyle name="Entrada 2 5" xfId="769"/>
    <cellStyle name="Entrada 2 6" xfId="770"/>
    <cellStyle name="Entrada 2 7" xfId="771"/>
    <cellStyle name="Entrada 2 8" xfId="772"/>
    <cellStyle name="Entrada 2_Banco de Dados" xfId="773"/>
    <cellStyle name="Entrada 3" xfId="774"/>
    <cellStyle name="Entrada 4" xfId="775"/>
    <cellStyle name="Entrada 5" xfId="776"/>
    <cellStyle name="Entrada 6" xfId="777"/>
    <cellStyle name="Entrada 7" xfId="778"/>
    <cellStyle name="Entrada 8" xfId="779"/>
    <cellStyle name="Estilo 1" xfId="780"/>
    <cellStyle name="Euro" xfId="781"/>
    <cellStyle name="F2" xfId="782"/>
    <cellStyle name="F3" xfId="783"/>
    <cellStyle name="F4" xfId="784"/>
    <cellStyle name="F5" xfId="785"/>
    <cellStyle name="F6" xfId="786"/>
    <cellStyle name="F7" xfId="787"/>
    <cellStyle name="F8" xfId="788"/>
    <cellStyle name="Fijo" xfId="789"/>
    <cellStyle name="Financiero" xfId="790"/>
    <cellStyle name="Fixed" xfId="791"/>
    <cellStyle name="Fixed0" xfId="792"/>
    <cellStyle name="fnComment" xfId="793"/>
    <cellStyle name="Followed Hyperlink_CUSTOS" xfId="794"/>
    <cellStyle name="Footnote" xfId="795"/>
    <cellStyle name="Gen. Number" xfId="796"/>
    <cellStyle name="Gen. Percent" xfId="797"/>
    <cellStyle name="Gen.Number" xfId="798"/>
    <cellStyle name="Grey" xfId="799"/>
    <cellStyle name="Hard Percent" xfId="800"/>
    <cellStyle name="Header" xfId="801"/>
    <cellStyle name="Header1" xfId="802"/>
    <cellStyle name="Header2" xfId="803"/>
    <cellStyle name="Headers" xfId="804"/>
    <cellStyle name="Headin - Style6" xfId="805"/>
    <cellStyle name="heading" xfId="806"/>
    <cellStyle name="heading info" xfId="807"/>
    <cellStyle name="Heading Left" xfId="808"/>
    <cellStyle name="Heading Right" xfId="809"/>
    <cellStyle name="Heading1" xfId="810"/>
    <cellStyle name="HeadingS" xfId="811"/>
    <cellStyle name="Hiperlink" xfId="1384" builtinId="8"/>
    <cellStyle name="Incorreto 2" xfId="812"/>
    <cellStyle name="Incorreto 2 2" xfId="813"/>
    <cellStyle name="Incorreto 2 2 2" xfId="814"/>
    <cellStyle name="Incorreto 2 2 3" xfId="815"/>
    <cellStyle name="Incorreto 2 2 4" xfId="816"/>
    <cellStyle name="Incorreto 2 2 5" xfId="817"/>
    <cellStyle name="Incorreto 2 2 6" xfId="818"/>
    <cellStyle name="Incorreto 2 2 7" xfId="819"/>
    <cellStyle name="Incorreto 2 2 8" xfId="820"/>
    <cellStyle name="Incorreto 2 2_Analitico" xfId="821"/>
    <cellStyle name="Incorreto 2 3" xfId="822"/>
    <cellStyle name="Incorreto 2 4" xfId="823"/>
    <cellStyle name="Incorreto 2 5" xfId="824"/>
    <cellStyle name="Incorreto 2 6" xfId="825"/>
    <cellStyle name="Incorreto 2 7" xfId="826"/>
    <cellStyle name="Incorreto 2 8" xfId="827"/>
    <cellStyle name="Incorreto 2_Carga MV" xfId="828"/>
    <cellStyle name="Incorreto 3" xfId="829"/>
    <cellStyle name="Incorreto 4" xfId="830"/>
    <cellStyle name="Incorreto 5" xfId="831"/>
    <cellStyle name="Incorreto 6" xfId="832"/>
    <cellStyle name="Incorreto 7" xfId="833"/>
    <cellStyle name="Incorreto 8" xfId="834"/>
    <cellStyle name="Indefinido" xfId="835"/>
    <cellStyle name="input" xfId="836"/>
    <cellStyle name="Input [yellow]" xfId="837"/>
    <cellStyle name="Input cell" xfId="838"/>
    <cellStyle name="Input_Ajuste PEX_Dez-2009" xfId="839"/>
    <cellStyle name="Input0" xfId="840"/>
    <cellStyle name="InputBlueFont" xfId="841"/>
    <cellStyle name="InputCurrency" xfId="842"/>
    <cellStyle name="InputCurrency2" xfId="843"/>
    <cellStyle name="InputNormal" xfId="844"/>
    <cellStyle name="InputPercent1" xfId="845"/>
    <cellStyle name="Integer" xfId="846"/>
    <cellStyle name="Italics" xfId="847"/>
    <cellStyle name="KP_Normal" xfId="848"/>
    <cellStyle name="Lable8Left" xfId="849"/>
    <cellStyle name="Long Date" xfId="850"/>
    <cellStyle name="Migliaia (0)_07 Deut - FS0699HY" xfId="851"/>
    <cellStyle name="Migliaia_07 Deut - FS0699HY" xfId="852"/>
    <cellStyle name="Millares [0]_10 AVERIAS MASIVAS + ANT" xfId="853"/>
    <cellStyle name="Millares_10 AVERIAS MASIVAS + ANT" xfId="854"/>
    <cellStyle name="Milliers [0]_I4DPG7SffaHCKgwtcNxjaUm2G" xfId="855"/>
    <cellStyle name="Milliers_I4DPG7SffaHCKgwtcNxjaUm2G" xfId="856"/>
    <cellStyle name="Moeda 2" xfId="857"/>
    <cellStyle name="Moeda 2 2" xfId="858"/>
    <cellStyle name="Moeda 2_Ajuste PEX_Dez-2009" xfId="859"/>
    <cellStyle name="Moeda 3" xfId="860"/>
    <cellStyle name="Moneda [0]_10 AVERIAS MASIVAS + ANT" xfId="861"/>
    <cellStyle name="Moneda_10 AVERIAS MASIVAS + ANT" xfId="862"/>
    <cellStyle name="Monétaire [0]_I4DPG7SffaHCKgwtcNxjaUm2G" xfId="863"/>
    <cellStyle name="Monétaire_I4DPG7SffaHCKgwtcNxjaUm2G" xfId="864"/>
    <cellStyle name="Monetario" xfId="865"/>
    <cellStyle name="Multiple" xfId="866"/>
    <cellStyle name="Multiple1" xfId="867"/>
    <cellStyle name="Name - Style7" xfId="868"/>
    <cellStyle name="Negative" xfId="869"/>
    <cellStyle name="Neutra 2" xfId="870"/>
    <cellStyle name="Neutra 2 2" xfId="871"/>
    <cellStyle name="Neutra 2 2 2" xfId="872"/>
    <cellStyle name="Neutra 2 2 3" xfId="873"/>
    <cellStyle name="Neutra 2 2 4" xfId="874"/>
    <cellStyle name="Neutra 2 2 5" xfId="875"/>
    <cellStyle name="Neutra 2 2 6" xfId="876"/>
    <cellStyle name="Neutra 2 2 7" xfId="877"/>
    <cellStyle name="Neutra 2 2 8" xfId="878"/>
    <cellStyle name="Neutra 2 2_Analitico" xfId="879"/>
    <cellStyle name="Neutra 2 3" xfId="880"/>
    <cellStyle name="Neutra 2 4" xfId="881"/>
    <cellStyle name="Neutra 2 5" xfId="882"/>
    <cellStyle name="Neutra 2 6" xfId="883"/>
    <cellStyle name="Neutra 2 7" xfId="884"/>
    <cellStyle name="Neutra 2 8" xfId="885"/>
    <cellStyle name="Neutra 2_Carga MV" xfId="886"/>
    <cellStyle name="Neutra 3" xfId="887"/>
    <cellStyle name="Neutra 4" xfId="888"/>
    <cellStyle name="Neutra 5" xfId="889"/>
    <cellStyle name="Neutra 6" xfId="890"/>
    <cellStyle name="Neutra 7" xfId="891"/>
    <cellStyle name="Neutra 8" xfId="892"/>
    <cellStyle name="No Border" xfId="893"/>
    <cellStyle name="no dec" xfId="894"/>
    <cellStyle name="Normal" xfId="0" builtinId="0"/>
    <cellStyle name="Normal - Style1" xfId="895"/>
    <cellStyle name="Normal - Style8" xfId="896"/>
    <cellStyle name="Normal 10" xfId="897"/>
    <cellStyle name="Normal 11" xfId="898"/>
    <cellStyle name="Normal 112" xfId="1391"/>
    <cellStyle name="Normal 12" xfId="899"/>
    <cellStyle name="Normal 124" xfId="1387"/>
    <cellStyle name="Normal 13" xfId="900"/>
    <cellStyle name="Normal 14" xfId="901"/>
    <cellStyle name="Normal 15" xfId="902"/>
    <cellStyle name="Normal 16" xfId="903"/>
    <cellStyle name="Normal 17" xfId="904"/>
    <cellStyle name="Normal 18" xfId="905"/>
    <cellStyle name="Normal 18 2" xfId="906"/>
    <cellStyle name="Normal 19" xfId="907"/>
    <cellStyle name="Normal 2" xfId="908"/>
    <cellStyle name="Normal 2 2" xfId="909"/>
    <cellStyle name="Normal 2 2 2" xfId="910"/>
    <cellStyle name="Normal 2 2 3" xfId="911"/>
    <cellStyle name="Normal 2 2 4" xfId="912"/>
    <cellStyle name="Normal 2 2 5" xfId="913"/>
    <cellStyle name="Normal 2 2 6" xfId="914"/>
    <cellStyle name="Normal 2 2 7" xfId="915"/>
    <cellStyle name="Normal 2 2 8" xfId="916"/>
    <cellStyle name="Normal 2 2 9" xfId="917"/>
    <cellStyle name="Normal 2 2_Balanços Pro-forma_Incorporação_2a.Fase_v.final" xfId="918"/>
    <cellStyle name="Normal 2 3" xfId="919"/>
    <cellStyle name="Normal 2 4" xfId="920"/>
    <cellStyle name="Normal 2 5" xfId="921"/>
    <cellStyle name="Normal 2 6" xfId="922"/>
    <cellStyle name="Normal 2_Ajuste Contingências PEX" xfId="923"/>
    <cellStyle name="Normal 20" xfId="924"/>
    <cellStyle name="Normal 21" xfId="925"/>
    <cellStyle name="Normal 22" xfId="926"/>
    <cellStyle name="Normal 23" xfId="927"/>
    <cellStyle name="Normal 24" xfId="928"/>
    <cellStyle name="Normal 25" xfId="929"/>
    <cellStyle name="Normal 26" xfId="930"/>
    <cellStyle name="Normal 27" xfId="931"/>
    <cellStyle name="Normal 28" xfId="932"/>
    <cellStyle name="Normal 29" xfId="933"/>
    <cellStyle name="Normal 3" xfId="934"/>
    <cellStyle name="Normal 30" xfId="935"/>
    <cellStyle name="Normal 31" xfId="936"/>
    <cellStyle name="Normal 31 2" xfId="937"/>
    <cellStyle name="Normal 32" xfId="938"/>
    <cellStyle name="Normal 33" xfId="1383"/>
    <cellStyle name="Normal 34" xfId="1389"/>
    <cellStyle name="Normal 4" xfId="939"/>
    <cellStyle name="Normal 5" xfId="940"/>
    <cellStyle name="Normal 6" xfId="941"/>
    <cellStyle name="Normal 6 2" xfId="942"/>
    <cellStyle name="Normal 6 3" xfId="943"/>
    <cellStyle name="Normal 6 4" xfId="944"/>
    <cellStyle name="Normal 6 5" xfId="945"/>
    <cellStyle name="Normal 6 6" xfId="946"/>
    <cellStyle name="Normal 6 7" xfId="947"/>
    <cellStyle name="Normal 6 8" xfId="948"/>
    <cellStyle name="Normal 6 9" xfId="949"/>
    <cellStyle name="Normal 6_F.01-Saldos" xfId="950"/>
    <cellStyle name="Normal 7" xfId="951"/>
    <cellStyle name="Normal 7 2" xfId="952"/>
    <cellStyle name="Normal 7 3" xfId="953"/>
    <cellStyle name="Normal 7 4" xfId="954"/>
    <cellStyle name="Normal 7 5" xfId="955"/>
    <cellStyle name="Normal 7 6" xfId="956"/>
    <cellStyle name="Normal 7 7" xfId="957"/>
    <cellStyle name="Normal 7 8" xfId="958"/>
    <cellStyle name="Normal 7 9" xfId="959"/>
    <cellStyle name="Normal 7_F.01-Saldos" xfId="960"/>
    <cellStyle name="Normal 8" xfId="961"/>
    <cellStyle name="Normal 8 2" xfId="962"/>
    <cellStyle name="Normal 8 3" xfId="963"/>
    <cellStyle name="Normal 8 4" xfId="964"/>
    <cellStyle name="Normal 8 5" xfId="965"/>
    <cellStyle name="Normal 8 6" xfId="966"/>
    <cellStyle name="Normal 8 7" xfId="967"/>
    <cellStyle name="Normal 8 8" xfId="968"/>
    <cellStyle name="Normal 8 9" xfId="969"/>
    <cellStyle name="Normal 8_F.01-Saldos" xfId="970"/>
    <cellStyle name="Normal 9" xfId="971"/>
    <cellStyle name="Normal 9 2" xfId="972"/>
    <cellStyle name="Normal 9 3" xfId="973"/>
    <cellStyle name="Normal 9 4" xfId="974"/>
    <cellStyle name="Normal 9 5" xfId="975"/>
    <cellStyle name="Normal 9 6" xfId="976"/>
    <cellStyle name="Normal 9 7" xfId="977"/>
    <cellStyle name="Normal 9 8" xfId="978"/>
    <cellStyle name="Normal 9 9" xfId="979"/>
    <cellStyle name="Normal 9_F.01-Saldos" xfId="980"/>
    <cellStyle name="Normal_Ptc_est PTE" xfId="1392"/>
    <cellStyle name="Normal0" xfId="981"/>
    <cellStyle name="Normal1" xfId="982"/>
    <cellStyle name="Normal2" xfId="983"/>
    <cellStyle name="NormalCurrency" xfId="984"/>
    <cellStyle name="Normale_07 Deut - FS0699HY" xfId="985"/>
    <cellStyle name="Nota 2" xfId="986"/>
    <cellStyle name="Nota 2 2" xfId="987"/>
    <cellStyle name="Nota 2 2 2" xfId="988"/>
    <cellStyle name="Nota 2 2 3" xfId="989"/>
    <cellStyle name="Nota 2 2 4" xfId="990"/>
    <cellStyle name="Nota 2 2 5" xfId="991"/>
    <cellStyle name="Nota 2 2 6" xfId="992"/>
    <cellStyle name="Nota 2 2 7" xfId="993"/>
    <cellStyle name="Nota 2 2 8" xfId="994"/>
    <cellStyle name="Nota 2 2_Analitico" xfId="995"/>
    <cellStyle name="Nota 2 3" xfId="996"/>
    <cellStyle name="Nota 2 4" xfId="997"/>
    <cellStyle name="Nota 2 5" xfId="998"/>
    <cellStyle name="Nota 2 6" xfId="999"/>
    <cellStyle name="Nota 2 7" xfId="1000"/>
    <cellStyle name="Nota 2 8" xfId="1001"/>
    <cellStyle name="Nota 2_Banco de Dados" xfId="1002"/>
    <cellStyle name="Nota 3" xfId="1003"/>
    <cellStyle name="Nota 4" xfId="1004"/>
    <cellStyle name="Nota 5" xfId="1005"/>
    <cellStyle name="Nota 6" xfId="1006"/>
    <cellStyle name="Nota 7" xfId="1007"/>
    <cellStyle name="Nota 8" xfId="1008"/>
    <cellStyle name="Num0Un" xfId="1009"/>
    <cellStyle name="Num1" xfId="1010"/>
    <cellStyle name="Num1Blue" xfId="1011"/>
    <cellStyle name="Num2" xfId="1012"/>
    <cellStyle name="Num2Un" xfId="1013"/>
    <cellStyle name="Number" xfId="1014"/>
    <cellStyle name="Numbers" xfId="1015"/>
    <cellStyle name="Œ…‹æØ‚è [0.00]_GE 3 MINIMUM" xfId="1016"/>
    <cellStyle name="Œ…‹æØ‚è_GE 3 MINIMUM" xfId="1017"/>
    <cellStyle name="Output Amounts" xfId="1018"/>
    <cellStyle name="Output Column Headings" xfId="1019"/>
    <cellStyle name="Output Line Items" xfId="1020"/>
    <cellStyle name="Output Report Heading" xfId="1021"/>
    <cellStyle name="Output Report Title" xfId="1022"/>
    <cellStyle name="Page Heading" xfId="1023"/>
    <cellStyle name="Page Heading Large" xfId="1024"/>
    <cellStyle name="Page Heading Small" xfId="1025"/>
    <cellStyle name="Page Number" xfId="1026"/>
    <cellStyle name="PageSubTitle" xfId="1027"/>
    <cellStyle name="PageTitle" xfId="1028"/>
    <cellStyle name="Perc1" xfId="1029"/>
    <cellStyle name="Percent [2]" xfId="1030"/>
    <cellStyle name="Percent 10" xfId="1386"/>
    <cellStyle name="Percent Hard" xfId="1031"/>
    <cellStyle name="Percent1" xfId="1032"/>
    <cellStyle name="Percent1Blue" xfId="1033"/>
    <cellStyle name="Percent2" xfId="1034"/>
    <cellStyle name="Percent2Blue" xfId="1035"/>
    <cellStyle name="Porcentagem" xfId="2" builtinId="5"/>
    <cellStyle name="Porcentagem 2" xfId="1036"/>
    <cellStyle name="Porcentagem 2 2" xfId="1037"/>
    <cellStyle name="Porcentagem 3" xfId="1038"/>
    <cellStyle name="Porcentagem 4" xfId="1039"/>
    <cellStyle name="Porcentagem 5" xfId="1040"/>
    <cellStyle name="Porcentagem 5 2" xfId="1041"/>
    <cellStyle name="Porcentagem 7" xfId="3"/>
    <cellStyle name="Porcentaje" xfId="1042"/>
    <cellStyle name="pound" xfId="1043"/>
    <cellStyle name="Price" xfId="1044"/>
    <cellStyle name="PriceUn" xfId="1045"/>
    <cellStyle name="PS_Deptls" xfId="1046"/>
    <cellStyle name="PSChar" xfId="1047"/>
    <cellStyle name="PSDate" xfId="1048"/>
    <cellStyle name="PSDec" xfId="1049"/>
    <cellStyle name="PSHeading" xfId="1050"/>
    <cellStyle name="PSInt" xfId="1051"/>
    <cellStyle name="PSSpacer" xfId="1052"/>
    <cellStyle name="Reference" xfId="1053"/>
    <cellStyle name="Right" xfId="1054"/>
    <cellStyle name="RM" xfId="1055"/>
    <cellStyle name="s_HardInc " xfId="1056"/>
    <cellStyle name="s_Valuation " xfId="1057"/>
    <cellStyle name="s_Valuation _CPC 15_Ajustes de Adoção_Aquisição BRT_21102010" xfId="1058"/>
    <cellStyle name="Saída 2" xfId="1059"/>
    <cellStyle name="Saída 2 2" xfId="1060"/>
    <cellStyle name="Saída 2 2 2" xfId="1061"/>
    <cellStyle name="Saída 2 2 3" xfId="1062"/>
    <cellStyle name="Saída 2 2 4" xfId="1063"/>
    <cellStyle name="Saída 2 2 5" xfId="1064"/>
    <cellStyle name="Saída 2 2 6" xfId="1065"/>
    <cellStyle name="Saída 2 2 7" xfId="1066"/>
    <cellStyle name="Saída 2 2 8" xfId="1067"/>
    <cellStyle name="Saída 2 2_Analitico" xfId="1068"/>
    <cellStyle name="Saída 2 3" xfId="1069"/>
    <cellStyle name="Saída 2 4" xfId="1070"/>
    <cellStyle name="Saída 2 5" xfId="1071"/>
    <cellStyle name="Saída 2 6" xfId="1072"/>
    <cellStyle name="Saída 2 7" xfId="1073"/>
    <cellStyle name="Saída 2 8" xfId="1074"/>
    <cellStyle name="Saída 2_Banco de Dados" xfId="1075"/>
    <cellStyle name="Saída 3" xfId="1076"/>
    <cellStyle name="Saída 4" xfId="1077"/>
    <cellStyle name="Saída 5" xfId="1078"/>
    <cellStyle name="Saída 6" xfId="1079"/>
    <cellStyle name="Saída 7" xfId="1080"/>
    <cellStyle name="Saída 8" xfId="1081"/>
    <cellStyle name="SAPBEXaggData" xfId="1082"/>
    <cellStyle name="SAPBEXaggDataEmph" xfId="1083"/>
    <cellStyle name="SAPBEXaggItem" xfId="1084"/>
    <cellStyle name="SAPBEXaggItemX" xfId="1085"/>
    <cellStyle name="SAPBEXchaText" xfId="1086"/>
    <cellStyle name="SAPBEXexcBad7" xfId="1087"/>
    <cellStyle name="SAPBEXexcBad8" xfId="1088"/>
    <cellStyle name="SAPBEXexcBad9" xfId="1089"/>
    <cellStyle name="SAPBEXexcCritical4" xfId="1090"/>
    <cellStyle name="SAPBEXexcCritical5" xfId="1091"/>
    <cellStyle name="SAPBEXexcCritical6" xfId="1092"/>
    <cellStyle name="SAPBEXexcGood1" xfId="1093"/>
    <cellStyle name="SAPBEXexcGood2" xfId="1094"/>
    <cellStyle name="SAPBEXexcGood3" xfId="1095"/>
    <cellStyle name="SAPBEXfilterDrill" xfId="1096"/>
    <cellStyle name="SAPBEXfilterItem" xfId="1097"/>
    <cellStyle name="SAPBEXfilterText" xfId="1098"/>
    <cellStyle name="SAPBEXformats" xfId="1099"/>
    <cellStyle name="SAPBEXheaderItem" xfId="1100"/>
    <cellStyle name="SAPBEXheaderText" xfId="1101"/>
    <cellStyle name="SAPBEXHLevel0" xfId="1102"/>
    <cellStyle name="SAPBEXHLevel0X" xfId="1103"/>
    <cellStyle name="SAPBEXHLevel1" xfId="1104"/>
    <cellStyle name="SAPBEXHLevel1X" xfId="1105"/>
    <cellStyle name="SAPBEXHLevel2" xfId="1106"/>
    <cellStyle name="SAPBEXHLevel2X" xfId="1107"/>
    <cellStyle name="SAPBEXHLevel3" xfId="1108"/>
    <cellStyle name="SAPBEXHLevel3X" xfId="1109"/>
    <cellStyle name="SAPBEXresData" xfId="1110"/>
    <cellStyle name="SAPBEXresDataEmph" xfId="1111"/>
    <cellStyle name="SAPBEXresItem" xfId="1112"/>
    <cellStyle name="SAPBEXresItemX" xfId="1113"/>
    <cellStyle name="SAPBEXstdData" xfId="1114"/>
    <cellStyle name="SAPBEXstdDataEmph" xfId="1115"/>
    <cellStyle name="SAPBEXstdItem" xfId="1116"/>
    <cellStyle name="SAPBEXstdItemX" xfId="1117"/>
    <cellStyle name="SAPBEXtitle" xfId="1118"/>
    <cellStyle name="SAPBEXundefined" xfId="1119"/>
    <cellStyle name="ScotchRule" xfId="1120"/>
    <cellStyle name="Separador de milhares 2" xfId="1121"/>
    <cellStyle name="Separador de milhares 2 2" xfId="1122"/>
    <cellStyle name="Separador de milhares 2 3" xfId="1123"/>
    <cellStyle name="Separador de milhares 2 4" xfId="1124"/>
    <cellStyle name="Separador de milhares 3" xfId="1125"/>
    <cellStyle name="Separador de milhares 4" xfId="1126"/>
    <cellStyle name="Separador de milhares 5" xfId="1127"/>
    <cellStyle name="Separador de milhares 6" xfId="1128"/>
    <cellStyle name="Separador de milhares 7" xfId="1129"/>
    <cellStyle name="Separador de milhares 7 2" xfId="1130"/>
    <cellStyle name="Separador de milhares 7 3" xfId="1131"/>
    <cellStyle name="Separador de milhares 7 4" xfId="1132"/>
    <cellStyle name="Separador de milhares 7 5" xfId="1133"/>
    <cellStyle name="Separador de milhares 7 6" xfId="1134"/>
    <cellStyle name="Separador de milhares 7 7" xfId="1135"/>
    <cellStyle name="Separador de milhares 7 8" xfId="1136"/>
    <cellStyle name="Separador de milhares 7 9" xfId="1137"/>
    <cellStyle name="Shaded" xfId="1138"/>
    <cellStyle name="Single Accounting" xfId="1139"/>
    <cellStyle name="Single Border" xfId="1140"/>
    <cellStyle name="ssp " xfId="1141"/>
    <cellStyle name="Standard_Anlagenbuchhaltung" xfId="1142"/>
    <cellStyle name="Std Number" xfId="1143"/>
    <cellStyle name="STYL1 - Style1" xfId="1144"/>
    <cellStyle name="STYL2 - Style2" xfId="1145"/>
    <cellStyle name="STYL3 - Style3" xfId="1146"/>
    <cellStyle name="STYL4 - Style4" xfId="1147"/>
    <cellStyle name="STYL5 - Style5" xfId="1148"/>
    <cellStyle name="Style 1" xfId="1149"/>
    <cellStyle name="Style 2" xfId="1150"/>
    <cellStyle name="Style 21" xfId="1151"/>
    <cellStyle name="Style 23" xfId="1152"/>
    <cellStyle name="Style 27" xfId="1153"/>
    <cellStyle name="Style 29" xfId="1154"/>
    <cellStyle name="Style 30" xfId="1155"/>
    <cellStyle name="Style 36" xfId="1156"/>
    <cellStyle name="Style 41" xfId="1157"/>
    <cellStyle name="Style 43" xfId="1158"/>
    <cellStyle name="Subtitle" xfId="1159"/>
    <cellStyle name="Subtotal_left" xfId="1160"/>
    <cellStyle name="Table Col Head" xfId="1161"/>
    <cellStyle name="Table Head" xfId="1162"/>
    <cellStyle name="Table Head Aligned" xfId="1163"/>
    <cellStyle name="Table Head Blue" xfId="1164"/>
    <cellStyle name="Table Head Green" xfId="1165"/>
    <cellStyle name="Table Heading" xfId="1166"/>
    <cellStyle name="Table Sub Head" xfId="1167"/>
    <cellStyle name="Table Title" xfId="1168"/>
    <cellStyle name="Table Units" xfId="1169"/>
    <cellStyle name="Table_Header" xfId="1170"/>
    <cellStyle name="Text 8" xfId="1171"/>
    <cellStyle name="Texto de Aviso 2" xfId="1172"/>
    <cellStyle name="Texto de Aviso 2 2" xfId="1173"/>
    <cellStyle name="Texto de Aviso 2 2 2" xfId="1174"/>
    <cellStyle name="Texto de Aviso 2 2 3" xfId="1175"/>
    <cellStyle name="Texto de Aviso 2 2 4" xfId="1176"/>
    <cellStyle name="Texto de Aviso 2 2 5" xfId="1177"/>
    <cellStyle name="Texto de Aviso 2 2 6" xfId="1178"/>
    <cellStyle name="Texto de Aviso 2 2 7" xfId="1179"/>
    <cellStyle name="Texto de Aviso 2 2 8" xfId="1180"/>
    <cellStyle name="Texto de Aviso 2 2_Analitico" xfId="1181"/>
    <cellStyle name="Texto de Aviso 2 3" xfId="1182"/>
    <cellStyle name="Texto de Aviso 2 4" xfId="1183"/>
    <cellStyle name="Texto de Aviso 2 5" xfId="1184"/>
    <cellStyle name="Texto de Aviso 2 6" xfId="1185"/>
    <cellStyle name="Texto de Aviso 2 7" xfId="1186"/>
    <cellStyle name="Texto de Aviso 2 8" xfId="1187"/>
    <cellStyle name="Texto de Aviso 2_Carga MV" xfId="1188"/>
    <cellStyle name="Texto de Aviso 3" xfId="1189"/>
    <cellStyle name="Texto de Aviso 4" xfId="1190"/>
    <cellStyle name="Texto de Aviso 5" xfId="1191"/>
    <cellStyle name="Texto de Aviso 6" xfId="1192"/>
    <cellStyle name="Texto de Aviso 7" xfId="1193"/>
    <cellStyle name="Texto de Aviso 8" xfId="1194"/>
    <cellStyle name="Texto Explicativo 2" xfId="1195"/>
    <cellStyle name="Texto Explicativo 2 2" xfId="1196"/>
    <cellStyle name="Texto Explicativo 2 2 2" xfId="1197"/>
    <cellStyle name="Texto Explicativo 2 2 3" xfId="1198"/>
    <cellStyle name="Texto Explicativo 2 2 4" xfId="1199"/>
    <cellStyle name="Texto Explicativo 2 2 5" xfId="1200"/>
    <cellStyle name="Texto Explicativo 2 2 6" xfId="1201"/>
    <cellStyle name="Texto Explicativo 2 2 7" xfId="1202"/>
    <cellStyle name="Texto Explicativo 2 2 8" xfId="1203"/>
    <cellStyle name="Texto Explicativo 2 2_Analitico" xfId="1204"/>
    <cellStyle name="Texto Explicativo 2 3" xfId="1205"/>
    <cellStyle name="Texto Explicativo 2 4" xfId="1206"/>
    <cellStyle name="Texto Explicativo 2 5" xfId="1207"/>
    <cellStyle name="Texto Explicativo 2 6" xfId="1208"/>
    <cellStyle name="Texto Explicativo 2 7" xfId="1209"/>
    <cellStyle name="Texto Explicativo 2 8" xfId="1210"/>
    <cellStyle name="Texto Explicativo 2_Carga MV" xfId="1211"/>
    <cellStyle name="Texto Explicativo 3" xfId="1212"/>
    <cellStyle name="Texto Explicativo 4" xfId="1213"/>
    <cellStyle name="Texto Explicativo 5" xfId="1214"/>
    <cellStyle name="Texto Explicativo 6" xfId="1215"/>
    <cellStyle name="Texto Explicativo 7" xfId="1216"/>
    <cellStyle name="Texto Explicativo 8" xfId="1217"/>
    <cellStyle name="Times 10" xfId="1218"/>
    <cellStyle name="Times 12" xfId="1219"/>
    <cellStyle name="title1" xfId="1220"/>
    <cellStyle name="Title10" xfId="1221"/>
    <cellStyle name="title2" xfId="1222"/>
    <cellStyle name="Title8" xfId="1223"/>
    <cellStyle name="Title8Left" xfId="1224"/>
    <cellStyle name="TitleCenter" xfId="1225"/>
    <cellStyle name="TitleLeft" xfId="1226"/>
    <cellStyle name="Título 1 2" xfId="1227"/>
    <cellStyle name="Título 1 2 2" xfId="1228"/>
    <cellStyle name="Título 1 2 2 2" xfId="1229"/>
    <cellStyle name="Título 1 2 2 3" xfId="1230"/>
    <cellStyle name="Título 1 2 2 4" xfId="1231"/>
    <cellStyle name="Título 1 2 2 5" xfId="1232"/>
    <cellStyle name="Título 1 2 2 6" xfId="1233"/>
    <cellStyle name="Título 1 2 2 7" xfId="1234"/>
    <cellStyle name="Título 1 2 2 8" xfId="1235"/>
    <cellStyle name="Título 1 2 2_Analitico" xfId="1236"/>
    <cellStyle name="Título 1 2 3" xfId="1237"/>
    <cellStyle name="Título 1 2 4" xfId="1238"/>
    <cellStyle name="Título 1 2 5" xfId="1239"/>
    <cellStyle name="Título 1 2 6" xfId="1240"/>
    <cellStyle name="Título 1 2 7" xfId="1241"/>
    <cellStyle name="Título 1 2 8" xfId="1242"/>
    <cellStyle name="Título 1 2_Banco de Dados" xfId="1243"/>
    <cellStyle name="Título 1 3" xfId="1244"/>
    <cellStyle name="Título 1 4" xfId="1245"/>
    <cellStyle name="Título 1 5" xfId="1246"/>
    <cellStyle name="Título 1 6" xfId="1247"/>
    <cellStyle name="Título 1 7" xfId="1248"/>
    <cellStyle name="Título 1 8" xfId="1249"/>
    <cellStyle name="Título 10" xfId="1250"/>
    <cellStyle name="Título 11" xfId="1251"/>
    <cellStyle name="Título 2 2" xfId="1252"/>
    <cellStyle name="Título 2 2 2" xfId="1253"/>
    <cellStyle name="Título 2 2 2 2" xfId="1254"/>
    <cellStyle name="Título 2 2 2 3" xfId="1255"/>
    <cellStyle name="Título 2 2 2 4" xfId="1256"/>
    <cellStyle name="Título 2 2 2 5" xfId="1257"/>
    <cellStyle name="Título 2 2 2 6" xfId="1258"/>
    <cellStyle name="Título 2 2 2 7" xfId="1259"/>
    <cellStyle name="Título 2 2 2 8" xfId="1260"/>
    <cellStyle name="Título 2 2 2_Analitico" xfId="1261"/>
    <cellStyle name="Título 2 2 3" xfId="1262"/>
    <cellStyle name="Título 2 2 4" xfId="1263"/>
    <cellStyle name="Título 2 2 5" xfId="1264"/>
    <cellStyle name="Título 2 2 6" xfId="1265"/>
    <cellStyle name="Título 2 2 7" xfId="1266"/>
    <cellStyle name="Título 2 2 8" xfId="1267"/>
    <cellStyle name="Título 2 2_Banco de Dados" xfId="1268"/>
    <cellStyle name="Título 2 3" xfId="1269"/>
    <cellStyle name="Título 2 4" xfId="1270"/>
    <cellStyle name="Título 2 5" xfId="1271"/>
    <cellStyle name="Título 2 6" xfId="1272"/>
    <cellStyle name="Título 2 7" xfId="1273"/>
    <cellStyle name="Título 2 8" xfId="1274"/>
    <cellStyle name="Título 3 2" xfId="1275"/>
    <cellStyle name="Título 3 2 2" xfId="1276"/>
    <cellStyle name="Título 3 2 2 2" xfId="1277"/>
    <cellStyle name="Título 3 2 2 3" xfId="1278"/>
    <cellStyle name="Título 3 2 2 4" xfId="1279"/>
    <cellStyle name="Título 3 2 2 5" xfId="1280"/>
    <cellStyle name="Título 3 2 2 6" xfId="1281"/>
    <cellStyle name="Título 3 2 2 7" xfId="1282"/>
    <cellStyle name="Título 3 2 2 8" xfId="1283"/>
    <cellStyle name="Título 3 2 2_Analitico" xfId="1284"/>
    <cellStyle name="Título 3 2 3" xfId="1285"/>
    <cellStyle name="Título 3 2 4" xfId="1286"/>
    <cellStyle name="Título 3 2 5" xfId="1287"/>
    <cellStyle name="Título 3 2 6" xfId="1288"/>
    <cellStyle name="Título 3 2 7" xfId="1289"/>
    <cellStyle name="Título 3 2 8" xfId="1290"/>
    <cellStyle name="Título 3 2_Banco de Dados" xfId="1291"/>
    <cellStyle name="Título 3 3" xfId="1292"/>
    <cellStyle name="Título 3 4" xfId="1293"/>
    <cellStyle name="Título 3 5" xfId="1294"/>
    <cellStyle name="Título 3 6" xfId="1295"/>
    <cellStyle name="Título 3 7" xfId="1296"/>
    <cellStyle name="Título 3 8" xfId="1297"/>
    <cellStyle name="Título 4 2" xfId="1298"/>
    <cellStyle name="Título 4 2 2" xfId="1299"/>
    <cellStyle name="Título 4 2 2 2" xfId="1300"/>
    <cellStyle name="Título 4 2 2 3" xfId="1301"/>
    <cellStyle name="Título 4 2 2 4" xfId="1302"/>
    <cellStyle name="Título 4 2 2 5" xfId="1303"/>
    <cellStyle name="Título 4 2 2 6" xfId="1304"/>
    <cellStyle name="Título 4 2 2 7" xfId="1305"/>
    <cellStyle name="Título 4 2 2 8" xfId="1306"/>
    <cellStyle name="Título 4 2 2_Analitico" xfId="1307"/>
    <cellStyle name="Título 4 2 3" xfId="1308"/>
    <cellStyle name="Título 4 2 4" xfId="1309"/>
    <cellStyle name="Título 4 2 5" xfId="1310"/>
    <cellStyle name="Título 4 2 6" xfId="1311"/>
    <cellStyle name="Título 4 2 7" xfId="1312"/>
    <cellStyle name="Título 4 2 8" xfId="1313"/>
    <cellStyle name="Título 4 2_Carga MV" xfId="1314"/>
    <cellStyle name="Título 4 3" xfId="1315"/>
    <cellStyle name="Título 4 4" xfId="1316"/>
    <cellStyle name="Título 4 5" xfId="1317"/>
    <cellStyle name="Título 4 6" xfId="1318"/>
    <cellStyle name="Título 4 7" xfId="1319"/>
    <cellStyle name="Título 4 8" xfId="1320"/>
    <cellStyle name="Título 5" xfId="1321"/>
    <cellStyle name="Título 5 2" xfId="1322"/>
    <cellStyle name="Título 5 2 2" xfId="1323"/>
    <cellStyle name="Título 5 2 3" xfId="1324"/>
    <cellStyle name="Título 5 2 4" xfId="1325"/>
    <cellStyle name="Título 5 2 5" xfId="1326"/>
    <cellStyle name="Título 5 2 6" xfId="1327"/>
    <cellStyle name="Título 5 2 7" xfId="1328"/>
    <cellStyle name="Título 5 2 8" xfId="1329"/>
    <cellStyle name="Título 5 2_Analitico" xfId="1330"/>
    <cellStyle name="Título 5 3" xfId="1331"/>
    <cellStyle name="Título 5 4" xfId="1332"/>
    <cellStyle name="Título 5 5" xfId="1333"/>
    <cellStyle name="Título 5 6" xfId="1334"/>
    <cellStyle name="Título 5 7" xfId="1335"/>
    <cellStyle name="Título 5 8" xfId="1336"/>
    <cellStyle name="Título 5_Carga MV" xfId="1337"/>
    <cellStyle name="Título 6" xfId="1338"/>
    <cellStyle name="Título 7" xfId="1339"/>
    <cellStyle name="Título 8" xfId="1340"/>
    <cellStyle name="Título 9" xfId="1341"/>
    <cellStyle name="Top Line" xfId="1342"/>
    <cellStyle name="topline" xfId="1343"/>
    <cellStyle name="Total 10" xfId="1344"/>
    <cellStyle name="Total 2" xfId="1345"/>
    <cellStyle name="Total 2 2" xfId="1346"/>
    <cellStyle name="Total 2 2 2" xfId="1347"/>
    <cellStyle name="Total 2 2 3" xfId="1348"/>
    <cellStyle name="Total 2 2 4" xfId="1349"/>
    <cellStyle name="Total 2 2 5" xfId="1350"/>
    <cellStyle name="Total 2 2 6" xfId="1351"/>
    <cellStyle name="Total 2 2 7" xfId="1352"/>
    <cellStyle name="Total 2 2 8" xfId="1353"/>
    <cellStyle name="Total 2 2_Analitico" xfId="1354"/>
    <cellStyle name="Total 2 3" xfId="1355"/>
    <cellStyle name="Total 2 4" xfId="1356"/>
    <cellStyle name="Total 2 5" xfId="1357"/>
    <cellStyle name="Total 2 6" xfId="1358"/>
    <cellStyle name="Total 2 7" xfId="1359"/>
    <cellStyle name="Total 2 8" xfId="1360"/>
    <cellStyle name="Total 2_Banco de Dados" xfId="1361"/>
    <cellStyle name="Total 3" xfId="1362"/>
    <cellStyle name="Total 4" xfId="1363"/>
    <cellStyle name="Total 5" xfId="1364"/>
    <cellStyle name="Total 6" xfId="1365"/>
    <cellStyle name="Total 7" xfId="1366"/>
    <cellStyle name="Total 8" xfId="1367"/>
    <cellStyle name="Total 9" xfId="1368"/>
    <cellStyle name="TransVal" xfId="1369"/>
    <cellStyle name="Underline_Double" xfId="1370"/>
    <cellStyle name="Valuta (0)_07 Deut - FS0699HY" xfId="1371"/>
    <cellStyle name="Valuta_07 Deut - FS0699HY" xfId="1372"/>
    <cellStyle name="Vírgula" xfId="1" builtinId="3"/>
    <cellStyle name="Vírgula 2" xfId="1373"/>
    <cellStyle name="Vírgula 2 2" xfId="1374"/>
    <cellStyle name="Vírgula 3" xfId="1375"/>
    <cellStyle name="Vírgula 4" xfId="1376"/>
    <cellStyle name="Vírgula 5" xfId="1388"/>
    <cellStyle name="w" xfId="1377"/>
    <cellStyle name="Währung [0]_Anlagenbuchhaltung" xfId="1378"/>
    <cellStyle name="Währung_Anlagenbuchhaltung" xfId="1379"/>
    <cellStyle name="WingDing" xfId="1380"/>
    <cellStyle name="Year" xfId="1381"/>
    <cellStyle name="Yen" xfId="1382"/>
  </cellStyles>
  <dxfs count="0"/>
  <tableStyles count="0" defaultTableStyle="TableStyleMedium2" defaultPivotStyle="PivotStyleLight16"/>
  <colors>
    <mruColors>
      <color rgb="FF009E0B"/>
      <color rgb="FFFF6D00"/>
      <color rgb="FFDEDEDE"/>
      <color rgb="FF4D4D4D"/>
      <color rgb="FFFA6D00"/>
      <color rgb="FF00D318"/>
      <color rgb="FFA02BFF"/>
      <color rgb="FFF06923"/>
      <color rgb="FFFF954D"/>
      <color rgb="FFCC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P!A1"/><Relationship Id="rId3" Type="http://schemas.openxmlformats.org/officeDocument/2006/relationships/hyperlink" Target="#Res_Fin!A1"/><Relationship Id="rId7" Type="http://schemas.openxmlformats.org/officeDocument/2006/relationships/hyperlink" Target="#DRE!A1"/><Relationship Id="rId2" Type="http://schemas.openxmlformats.org/officeDocument/2006/relationships/hyperlink" Target="#A&#231;&#245;es!A1"/><Relationship Id="rId1" Type="http://schemas.openxmlformats.org/officeDocument/2006/relationships/hyperlink" Target="#Indic_Oper!A1"/><Relationship Id="rId6" Type="http://schemas.openxmlformats.org/officeDocument/2006/relationships/hyperlink" Target="#Capex!A1"/><Relationship Id="rId5" Type="http://schemas.openxmlformats.org/officeDocument/2006/relationships/hyperlink" Target="#FCX!A1"/><Relationship Id="rId10" Type="http://schemas.openxmlformats.org/officeDocument/2006/relationships/image" Target="../media/image1.png"/><Relationship Id="rId4" Type="http://schemas.openxmlformats.org/officeDocument/2006/relationships/hyperlink" Target="#Endiv!A1"/><Relationship Id="rId9" Type="http://schemas.openxmlformats.org/officeDocument/2006/relationships/hyperlink" Target="#'Res Novas D&#237;vida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42239</xdr:colOff>
      <xdr:row>18</xdr:row>
      <xdr:rowOff>79386</xdr:rowOff>
    </xdr:from>
    <xdr:to>
      <xdr:col>3</xdr:col>
      <xdr:colOff>380583</xdr:colOff>
      <xdr:row>21</xdr:row>
      <xdr:rowOff>155886</xdr:rowOff>
    </xdr:to>
    <xdr:sp macro="" textlink="">
      <xdr:nvSpPr>
        <xdr:cNvPr id="6" name="Retângulo 5">
          <a:hlinkClick xmlns:r="http://schemas.openxmlformats.org/officeDocument/2006/relationships" r:id="rId1"/>
        </xdr:cNvPr>
        <xdr:cNvSpPr/>
      </xdr:nvSpPr>
      <xdr:spPr>
        <a:xfrm>
          <a:off x="42239" y="3937011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Indicadores Operacionais </a:t>
          </a:r>
        </a:p>
      </xdr:txBody>
    </xdr:sp>
    <xdr:clientData/>
  </xdr:twoCellAnchor>
  <xdr:twoCellAnchor>
    <xdr:from>
      <xdr:col>0</xdr:col>
      <xdr:colOff>26194</xdr:colOff>
      <xdr:row>6</xdr:row>
      <xdr:rowOff>30956</xdr:rowOff>
    </xdr:from>
    <xdr:to>
      <xdr:col>11</xdr:col>
      <xdr:colOff>66675</xdr:colOff>
      <xdr:row>10</xdr:row>
      <xdr:rowOff>23812</xdr:rowOff>
    </xdr:to>
    <xdr:sp macro="" textlink="">
      <xdr:nvSpPr>
        <xdr:cNvPr id="8" name="Retângulo 7"/>
        <xdr:cNvSpPr/>
      </xdr:nvSpPr>
      <xdr:spPr>
        <a:xfrm>
          <a:off x="26194" y="1802606"/>
          <a:ext cx="6746081" cy="754856"/>
        </a:xfrm>
        <a:prstGeom prst="rect">
          <a:avLst/>
        </a:prstGeom>
        <a:solidFill>
          <a:srgbClr val="009E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0">
              <a:solidFill>
                <a:schemeClr val="bg1"/>
              </a:solidFill>
              <a:latin typeface="Simplon Oi Headline" pitchFamily="2" charset="0"/>
              <a:ea typeface="Verdana" panose="020B0604030504040204" pitchFamily="34" charset="0"/>
              <a:cs typeface="Verdana" panose="020B0604030504040204" pitchFamily="34" charset="0"/>
            </a:rPr>
            <a:t>Indicadores Operacionais e Financeiros</a:t>
          </a:r>
        </a:p>
      </xdr:txBody>
    </xdr:sp>
    <xdr:clientData/>
  </xdr:twoCellAnchor>
  <xdr:twoCellAnchor>
    <xdr:from>
      <xdr:col>7</xdr:col>
      <xdr:colOff>303929</xdr:colOff>
      <xdr:row>18</xdr:row>
      <xdr:rowOff>66662</xdr:rowOff>
    </xdr:from>
    <xdr:to>
      <xdr:col>11</xdr:col>
      <xdr:colOff>35054</xdr:colOff>
      <xdr:row>21</xdr:row>
      <xdr:rowOff>143162</xdr:rowOff>
    </xdr:to>
    <xdr:sp macro="" textlink="">
      <xdr:nvSpPr>
        <xdr:cNvPr id="11" name="Retângulo 10">
          <a:hlinkClick xmlns:r="http://schemas.openxmlformats.org/officeDocument/2006/relationships" r:id="rId2"/>
        </xdr:cNvPr>
        <xdr:cNvSpPr/>
      </xdr:nvSpPr>
      <xdr:spPr>
        <a:xfrm>
          <a:off x="4554460" y="3924287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pt-BR" sz="1200">
              <a:solidFill>
                <a:srgbClr val="4D4D4D"/>
              </a:solidFill>
              <a:latin typeface="Simplon BP Regular" pitchFamily="2" charset="0"/>
              <a:ea typeface="+mn-ea"/>
              <a:cs typeface="+mn-cs"/>
            </a:rPr>
            <a:t>Composição Acionária</a:t>
          </a:r>
        </a:p>
      </xdr:txBody>
    </xdr:sp>
    <xdr:clientData/>
  </xdr:twoCellAnchor>
  <xdr:twoCellAnchor>
    <xdr:from>
      <xdr:col>3</xdr:col>
      <xdr:colOff>468089</xdr:colOff>
      <xdr:row>18</xdr:row>
      <xdr:rowOff>67476</xdr:rowOff>
    </xdr:from>
    <xdr:to>
      <xdr:col>7</xdr:col>
      <xdr:colOff>199214</xdr:colOff>
      <xdr:row>21</xdr:row>
      <xdr:rowOff>143976</xdr:rowOff>
    </xdr:to>
    <xdr:sp macro="" textlink="">
      <xdr:nvSpPr>
        <xdr:cNvPr id="12" name="Retângulo 11">
          <a:hlinkClick xmlns:r="http://schemas.openxmlformats.org/officeDocument/2006/relationships" r:id="rId3"/>
        </xdr:cNvPr>
        <xdr:cNvSpPr/>
      </xdr:nvSpPr>
      <xdr:spPr>
        <a:xfrm>
          <a:off x="2289745" y="3925101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Resultado</a:t>
          </a:r>
          <a:r>
            <a:rPr lang="pt-BR" sz="1200" baseline="0">
              <a:solidFill>
                <a:srgbClr val="4D4D4D"/>
              </a:solidFill>
              <a:latin typeface="Simplon BP Regular" pitchFamily="2" charset="0"/>
            </a:rPr>
            <a:t> Financeiro</a:t>
          </a:r>
          <a:endParaRPr lang="pt-BR" sz="1200">
            <a:solidFill>
              <a:srgbClr val="4D4D4D"/>
            </a:solidFill>
            <a:latin typeface="Simplon BP Regular" pitchFamily="2" charset="0"/>
          </a:endParaRPr>
        </a:p>
      </xdr:txBody>
    </xdr:sp>
    <xdr:clientData/>
  </xdr:twoCellAnchor>
  <xdr:twoCellAnchor>
    <xdr:from>
      <xdr:col>7</xdr:col>
      <xdr:colOff>313300</xdr:colOff>
      <xdr:row>10</xdr:row>
      <xdr:rowOff>161771</xdr:rowOff>
    </xdr:from>
    <xdr:to>
      <xdr:col>11</xdr:col>
      <xdr:colOff>44425</xdr:colOff>
      <xdr:row>14</xdr:row>
      <xdr:rowOff>47771</xdr:rowOff>
    </xdr:to>
    <xdr:sp macro="" textlink="">
      <xdr:nvSpPr>
        <xdr:cNvPr id="16" name="Retângulo 15">
          <a:hlinkClick xmlns:r="http://schemas.openxmlformats.org/officeDocument/2006/relationships" r:id="rId4"/>
        </xdr:cNvPr>
        <xdr:cNvSpPr/>
      </xdr:nvSpPr>
      <xdr:spPr>
        <a:xfrm>
          <a:off x="4563831" y="2495396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Endividamento</a:t>
          </a:r>
        </a:p>
      </xdr:txBody>
    </xdr:sp>
    <xdr:clientData/>
  </xdr:twoCellAnchor>
  <xdr:twoCellAnchor>
    <xdr:from>
      <xdr:col>3</xdr:col>
      <xdr:colOff>470858</xdr:colOff>
      <xdr:row>14</xdr:row>
      <xdr:rowOff>115112</xdr:rowOff>
    </xdr:from>
    <xdr:to>
      <xdr:col>7</xdr:col>
      <xdr:colOff>201983</xdr:colOff>
      <xdr:row>18</xdr:row>
      <xdr:rowOff>1112</xdr:rowOff>
    </xdr:to>
    <xdr:sp macro="" textlink="">
      <xdr:nvSpPr>
        <xdr:cNvPr id="18" name="Retângulo 17">
          <a:hlinkClick xmlns:r="http://schemas.openxmlformats.org/officeDocument/2006/relationships" r:id="rId5"/>
        </xdr:cNvPr>
        <xdr:cNvSpPr/>
      </xdr:nvSpPr>
      <xdr:spPr>
        <a:xfrm>
          <a:off x="2292514" y="3210737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Movimentação do Caixa</a:t>
          </a:r>
        </a:p>
      </xdr:txBody>
    </xdr:sp>
    <xdr:clientData/>
  </xdr:twoCellAnchor>
  <xdr:twoCellAnchor>
    <xdr:from>
      <xdr:col>3</xdr:col>
      <xdr:colOff>470857</xdr:colOff>
      <xdr:row>10</xdr:row>
      <xdr:rowOff>161770</xdr:rowOff>
    </xdr:from>
    <xdr:to>
      <xdr:col>7</xdr:col>
      <xdr:colOff>201982</xdr:colOff>
      <xdr:row>14</xdr:row>
      <xdr:rowOff>47770</xdr:rowOff>
    </xdr:to>
    <xdr:sp macro="" textlink="">
      <xdr:nvSpPr>
        <xdr:cNvPr id="19" name="Retângulo 18">
          <a:hlinkClick xmlns:r="http://schemas.openxmlformats.org/officeDocument/2006/relationships" r:id="rId6"/>
        </xdr:cNvPr>
        <xdr:cNvSpPr/>
      </xdr:nvSpPr>
      <xdr:spPr>
        <a:xfrm>
          <a:off x="2292513" y="2495395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Investimentos</a:t>
          </a:r>
        </a:p>
      </xdr:txBody>
    </xdr:sp>
    <xdr:clientData/>
  </xdr:twoCellAnchor>
  <xdr:twoCellAnchor>
    <xdr:from>
      <xdr:col>0</xdr:col>
      <xdr:colOff>38100</xdr:colOff>
      <xdr:row>10</xdr:row>
      <xdr:rowOff>162732</xdr:rowOff>
    </xdr:from>
    <xdr:to>
      <xdr:col>3</xdr:col>
      <xdr:colOff>376444</xdr:colOff>
      <xdr:row>14</xdr:row>
      <xdr:rowOff>48732</xdr:rowOff>
    </xdr:to>
    <xdr:sp macro="" textlink="">
      <xdr:nvSpPr>
        <xdr:cNvPr id="21" name="Retângulo 20">
          <a:hlinkClick xmlns:r="http://schemas.openxmlformats.org/officeDocument/2006/relationships" r:id="rId7"/>
        </xdr:cNvPr>
        <xdr:cNvSpPr/>
      </xdr:nvSpPr>
      <xdr:spPr>
        <a:xfrm>
          <a:off x="38100" y="2496357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DRE Oi S.A Consolidada</a:t>
          </a:r>
        </a:p>
      </xdr:txBody>
    </xdr:sp>
    <xdr:clientData/>
  </xdr:twoCellAnchor>
  <xdr:twoCellAnchor>
    <xdr:from>
      <xdr:col>0</xdr:col>
      <xdr:colOff>38100</xdr:colOff>
      <xdr:row>14</xdr:row>
      <xdr:rowOff>113536</xdr:rowOff>
    </xdr:from>
    <xdr:to>
      <xdr:col>3</xdr:col>
      <xdr:colOff>376444</xdr:colOff>
      <xdr:row>17</xdr:row>
      <xdr:rowOff>190036</xdr:rowOff>
    </xdr:to>
    <xdr:sp macro="" textlink="">
      <xdr:nvSpPr>
        <xdr:cNvPr id="27" name="Retângulo 26">
          <a:hlinkClick xmlns:r="http://schemas.openxmlformats.org/officeDocument/2006/relationships" r:id="rId8"/>
        </xdr:cNvPr>
        <xdr:cNvSpPr/>
      </xdr:nvSpPr>
      <xdr:spPr>
        <a:xfrm>
          <a:off x="38100" y="3209161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Balanço Patrimonial</a:t>
          </a:r>
          <a:br>
            <a:rPr lang="pt-BR" sz="1200">
              <a:solidFill>
                <a:srgbClr val="4D4D4D"/>
              </a:solidFill>
              <a:latin typeface="Simplon BP Regular" pitchFamily="2" charset="0"/>
            </a:rPr>
          </a:br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Oi S.A Consolidada</a:t>
          </a:r>
          <a:endParaRPr lang="pt-BR" sz="1200" baseline="0">
            <a:solidFill>
              <a:srgbClr val="4D4D4D"/>
            </a:solidFill>
            <a:latin typeface="Simplon BP Regular" pitchFamily="2" charset="0"/>
          </a:endParaRPr>
        </a:p>
      </xdr:txBody>
    </xdr:sp>
    <xdr:clientData/>
  </xdr:twoCellAnchor>
  <xdr:twoCellAnchor>
    <xdr:from>
      <xdr:col>7</xdr:col>
      <xdr:colOff>313301</xdr:colOff>
      <xdr:row>14</xdr:row>
      <xdr:rowOff>115113</xdr:rowOff>
    </xdr:from>
    <xdr:to>
      <xdr:col>11</xdr:col>
      <xdr:colOff>44426</xdr:colOff>
      <xdr:row>18</xdr:row>
      <xdr:rowOff>1113</xdr:rowOff>
    </xdr:to>
    <xdr:sp macro="" textlink="">
      <xdr:nvSpPr>
        <xdr:cNvPr id="28" name="Retângulo 27">
          <a:hlinkClick xmlns:r="http://schemas.openxmlformats.org/officeDocument/2006/relationships" r:id="rId9"/>
        </xdr:cNvPr>
        <xdr:cNvSpPr/>
      </xdr:nvSpPr>
      <xdr:spPr>
        <a:xfrm>
          <a:off x="4563832" y="3210738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Resumo Novas Dívidas</a:t>
          </a:r>
        </a:p>
      </xdr:txBody>
    </xdr:sp>
    <xdr:clientData/>
  </xdr:twoCellAnchor>
  <xdr:twoCellAnchor editAs="oneCell">
    <xdr:from>
      <xdr:col>0</xdr:col>
      <xdr:colOff>35721</xdr:colOff>
      <xdr:row>0</xdr:row>
      <xdr:rowOff>38629</xdr:rowOff>
    </xdr:from>
    <xdr:to>
      <xdr:col>2</xdr:col>
      <xdr:colOff>273846</xdr:colOff>
      <xdr:row>5</xdr:row>
      <xdr:rowOff>93175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22" t="17691" r="16932" b="16933"/>
        <a:stretch/>
      </xdr:blipFill>
      <xdr:spPr>
        <a:xfrm>
          <a:off x="35721" y="38629"/>
          <a:ext cx="1452563" cy="1435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</xdr:row>
      <xdr:rowOff>47625</xdr:rowOff>
    </xdr:from>
    <xdr:to>
      <xdr:col>12</xdr:col>
      <xdr:colOff>5043</xdr:colOff>
      <xdr:row>2</xdr:row>
      <xdr:rowOff>368673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8648700" y="209550"/>
          <a:ext cx="1071843" cy="482973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</xdr:row>
      <xdr:rowOff>0</xdr:rowOff>
    </xdr:from>
    <xdr:to>
      <xdr:col>20</xdr:col>
      <xdr:colOff>252693</xdr:colOff>
      <xdr:row>3</xdr:row>
      <xdr:rowOff>140073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6267450" y="161925"/>
          <a:ext cx="1071843" cy="482973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263923</xdr:colOff>
      <xdr:row>0</xdr:row>
      <xdr:rowOff>165285</xdr:rowOff>
    </xdr:from>
    <xdr:to>
      <xdr:col>19</xdr:col>
      <xdr:colOff>159149</xdr:colOff>
      <xdr:row>2</xdr:row>
      <xdr:rowOff>261656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0091482" y="165285"/>
          <a:ext cx="1105461" cy="454959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235327</xdr:colOff>
      <xdr:row>0</xdr:row>
      <xdr:rowOff>99169</xdr:rowOff>
    </xdr:from>
    <xdr:to>
      <xdr:col>4</xdr:col>
      <xdr:colOff>597276</xdr:colOff>
      <xdr:row>2</xdr:row>
      <xdr:rowOff>18487</xdr:rowOff>
    </xdr:to>
    <xdr:sp macro="" textlink="">
      <xdr:nvSpPr>
        <xdr:cNvPr id="6" name="Retângulo 5">
          <a:hlinkClick xmlns:r="http://schemas.openxmlformats.org/officeDocument/2006/relationships" r:id="rId1"/>
        </xdr:cNvPr>
        <xdr:cNvSpPr/>
      </xdr:nvSpPr>
      <xdr:spPr>
        <a:xfrm>
          <a:off x="12292856" y="99169"/>
          <a:ext cx="967067" cy="38996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285750</xdr:colOff>
      <xdr:row>0</xdr:row>
      <xdr:rowOff>57150</xdr:rowOff>
    </xdr:from>
    <xdr:to>
      <xdr:col>20</xdr:col>
      <xdr:colOff>138393</xdr:colOff>
      <xdr:row>1</xdr:row>
      <xdr:rowOff>266700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8410575" y="57150"/>
          <a:ext cx="1071843" cy="39052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318247</xdr:colOff>
      <xdr:row>0</xdr:row>
      <xdr:rowOff>120463</xdr:rowOff>
    </xdr:from>
    <xdr:to>
      <xdr:col>21</xdr:col>
      <xdr:colOff>179854</xdr:colOff>
      <xdr:row>2</xdr:row>
      <xdr:rowOff>106456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13305865" y="120463"/>
          <a:ext cx="1071842" cy="456640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421347</xdr:colOff>
      <xdr:row>0</xdr:row>
      <xdr:rowOff>129985</xdr:rowOff>
    </xdr:from>
    <xdr:to>
      <xdr:col>29</xdr:col>
      <xdr:colOff>278470</xdr:colOff>
      <xdr:row>2</xdr:row>
      <xdr:rowOff>216831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3072788" y="129985"/>
          <a:ext cx="1067358" cy="467846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123825</xdr:rowOff>
    </xdr:from>
    <xdr:to>
      <xdr:col>16</xdr:col>
      <xdr:colOff>399375</xdr:colOff>
      <xdr:row>3</xdr:row>
      <xdr:rowOff>62625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1649075" y="123825"/>
          <a:ext cx="828000" cy="396000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2</xdr:row>
      <xdr:rowOff>9525</xdr:rowOff>
    </xdr:from>
    <xdr:to>
      <xdr:col>8</xdr:col>
      <xdr:colOff>19050</xdr:colOff>
      <xdr:row>3</xdr:row>
      <xdr:rowOff>95250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5381625" y="342900"/>
          <a:ext cx="1076325" cy="46672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i.com.br/r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"/>
  <sheetViews>
    <sheetView showGridLines="0" showRowColHeaders="0" tabSelected="1" zoomScale="80" zoomScaleNormal="80" workbookViewId="0"/>
  </sheetViews>
  <sheetFormatPr defaultRowHeight="15"/>
  <cols>
    <col min="4" max="4" width="9.140625" customWidth="1"/>
  </cols>
  <sheetData>
    <row r="2" spans="1:26" ht="28.5">
      <c r="A2" s="256"/>
      <c r="B2" s="256"/>
      <c r="C2" s="256"/>
      <c r="D2" s="257" t="s">
        <v>65</v>
      </c>
      <c r="E2" s="258"/>
      <c r="F2" s="258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</row>
    <row r="3" spans="1:26" ht="36">
      <c r="A3" s="256"/>
      <c r="B3" s="256"/>
      <c r="C3" s="259"/>
      <c r="D3" s="265" t="s">
        <v>265</v>
      </c>
      <c r="E3" s="265"/>
      <c r="F3" s="265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>
      <c r="A4" s="256"/>
      <c r="B4" s="256"/>
      <c r="C4" s="256"/>
      <c r="D4" s="260" t="s">
        <v>77</v>
      </c>
      <c r="E4" s="261"/>
      <c r="F4" s="261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</row>
    <row r="5" spans="1:26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</row>
    <row r="6" spans="1:26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</sheetData>
  <mergeCells count="1">
    <mergeCell ref="D3:F3"/>
  </mergeCells>
  <hyperlinks>
    <hyperlink ref="D4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6"/>
  <sheetViews>
    <sheetView showGridLines="0" topLeftCell="A4" workbookViewId="0">
      <selection activeCell="F6" sqref="F6"/>
    </sheetView>
  </sheetViews>
  <sheetFormatPr defaultColWidth="8.85546875" defaultRowHeight="12.75" outlineLevelRow="1"/>
  <cols>
    <col min="1" max="1" width="41.7109375" style="63" bestFit="1" customWidth="1"/>
    <col min="2" max="9" width="8.5703125" style="64" customWidth="1"/>
    <col min="10" max="10" width="9.28515625" style="64" bestFit="1" customWidth="1"/>
    <col min="11" max="11" width="8.85546875" style="64"/>
    <col min="12" max="12" width="10.7109375" style="64" bestFit="1" customWidth="1"/>
    <col min="13" max="16384" width="8.85546875" style="64"/>
  </cols>
  <sheetData>
    <row r="1" spans="1:10">
      <c r="A1" s="65"/>
    </row>
    <row r="2" spans="1:10">
      <c r="B2" s="63"/>
      <c r="C2" s="63"/>
      <c r="D2" s="63"/>
      <c r="E2" s="63"/>
      <c r="F2" s="63"/>
      <c r="G2" s="63"/>
      <c r="H2" s="63"/>
      <c r="I2" s="63"/>
      <c r="J2" s="63"/>
    </row>
    <row r="3" spans="1:10" ht="30" customHeight="1" thickBot="1">
      <c r="A3" s="108" t="s">
        <v>114</v>
      </c>
      <c r="B3" s="109" t="s">
        <v>218</v>
      </c>
      <c r="C3" s="109" t="s">
        <v>219</v>
      </c>
      <c r="D3" s="109" t="s">
        <v>220</v>
      </c>
      <c r="E3" s="109" t="s">
        <v>216</v>
      </c>
      <c r="F3" s="109" t="s">
        <v>221</v>
      </c>
      <c r="G3" s="109" t="s">
        <v>228</v>
      </c>
      <c r="H3" s="109" t="s">
        <v>231</v>
      </c>
      <c r="I3" s="109" t="s">
        <v>237</v>
      </c>
      <c r="J3" s="109" t="s">
        <v>265</v>
      </c>
    </row>
    <row r="4" spans="1:10" s="65" customFormat="1" ht="15" customHeight="1">
      <c r="A4" s="110" t="s">
        <v>168</v>
      </c>
      <c r="B4" s="110">
        <v>4748.5227941988023</v>
      </c>
      <c r="C4" s="110">
        <v>4543.7502164753978</v>
      </c>
      <c r="D4" s="110">
        <v>4706.045766333199</v>
      </c>
      <c r="E4" s="110">
        <v>4777.445936051492</v>
      </c>
      <c r="F4" s="110">
        <v>4453.3667814285727</v>
      </c>
      <c r="G4" s="110">
        <v>4388.6384629743752</v>
      </c>
      <c r="H4" s="110">
        <v>4520.4599454323643</v>
      </c>
      <c r="I4" s="110">
        <v>4570.915165364363</v>
      </c>
      <c r="J4" s="110">
        <v>4415.1465926024603</v>
      </c>
    </row>
    <row r="5" spans="1:10" s="65" customFormat="1" ht="14.25" customHeight="1">
      <c r="A5" s="66" t="s">
        <v>23</v>
      </c>
      <c r="B5" s="217">
        <v>4699.5636590388021</v>
      </c>
      <c r="C5" s="217">
        <v>4489.6656214553977</v>
      </c>
      <c r="D5" s="217">
        <v>4648.1357252631988</v>
      </c>
      <c r="E5" s="217">
        <v>4719.5063711214916</v>
      </c>
      <c r="F5" s="217">
        <v>4394.623368908573</v>
      </c>
      <c r="G5" s="217">
        <v>4333.4456232512712</v>
      </c>
      <c r="H5" s="217">
        <v>4463.6342614523646</v>
      </c>
      <c r="I5" s="217">
        <v>4525.3580595975573</v>
      </c>
      <c r="J5" s="217">
        <v>4383.2258038024602</v>
      </c>
    </row>
    <row r="6" spans="1:10" s="65" customFormat="1" ht="14.25" customHeight="1">
      <c r="A6" s="101" t="s">
        <v>258</v>
      </c>
      <c r="B6" s="67">
        <f t="shared" ref="B6:H6" si="0">SUM(B7,B12,B21,B22)</f>
        <v>2796.606405256422</v>
      </c>
      <c r="C6" s="67">
        <f t="shared" si="0"/>
        <v>2647.9149826768335</v>
      </c>
      <c r="D6" s="67">
        <f t="shared" si="0"/>
        <v>2662.7036948332261</v>
      </c>
      <c r="E6" s="67">
        <f t="shared" si="0"/>
        <v>2604.1038129450967</v>
      </c>
      <c r="F6" s="67">
        <f t="shared" si="0"/>
        <v>2578.382308190935</v>
      </c>
      <c r="G6" s="67">
        <f t="shared" si="0"/>
        <v>2571.7992573764218</v>
      </c>
      <c r="H6" s="67">
        <f t="shared" si="0"/>
        <v>2578.1937708119517</v>
      </c>
      <c r="I6" s="67">
        <f>SUM(I7,I12,I21,I22)</f>
        <v>2538.7851986295736</v>
      </c>
      <c r="J6" s="67">
        <f>SUM(J7,J12,J21,J22)</f>
        <v>2455.0258705336578</v>
      </c>
    </row>
    <row r="7" spans="1:10" s="63" customFormat="1" ht="14.25" customHeight="1">
      <c r="A7" s="215" t="s">
        <v>6</v>
      </c>
      <c r="B7" s="67">
        <v>1310.029716543143</v>
      </c>
      <c r="C7" s="67">
        <v>1263.6216715777794</v>
      </c>
      <c r="D7" s="67">
        <v>1303.3509874483864</v>
      </c>
      <c r="E7" s="67">
        <v>1310.354429607517</v>
      </c>
      <c r="F7" s="67">
        <v>1310.5643541780244</v>
      </c>
      <c r="G7" s="67">
        <v>1307.7835542349521</v>
      </c>
      <c r="H7" s="67">
        <v>1334.9427113847398</v>
      </c>
      <c r="I7" s="67">
        <v>1260.9556273529599</v>
      </c>
      <c r="J7" s="67">
        <v>1287.0306154062823</v>
      </c>
    </row>
    <row r="8" spans="1:10" s="63" customFormat="1" ht="14.25" customHeight="1">
      <c r="A8" s="188" t="s">
        <v>190</v>
      </c>
      <c r="B8" s="68">
        <v>193.77880102197602</v>
      </c>
      <c r="C8" s="68">
        <v>255.33599821720682</v>
      </c>
      <c r="D8" s="68">
        <v>382.68671072023932</v>
      </c>
      <c r="E8" s="68">
        <v>480.42286357854061</v>
      </c>
      <c r="F8" s="68">
        <v>560.2096679362046</v>
      </c>
      <c r="G8" s="68">
        <v>654.32867348753518</v>
      </c>
      <c r="H8" s="68">
        <v>751.48834275548847</v>
      </c>
      <c r="I8" s="68">
        <v>800.87227791060684</v>
      </c>
      <c r="J8" s="68">
        <v>851.15638746754053</v>
      </c>
    </row>
    <row r="9" spans="1:10" s="63" customFormat="1" ht="14.25" customHeight="1" outlineLevel="1">
      <c r="A9" s="188" t="s">
        <v>193</v>
      </c>
      <c r="B9" s="68">
        <v>1116.2509155211669</v>
      </c>
      <c r="C9" s="68">
        <v>1008.2856733605726</v>
      </c>
      <c r="D9" s="68">
        <v>920.66427672814712</v>
      </c>
      <c r="E9" s="68">
        <v>829.93156602897648</v>
      </c>
      <c r="F9" s="68">
        <v>750.35468624181976</v>
      </c>
      <c r="G9" s="68">
        <v>653.45488074741706</v>
      </c>
      <c r="H9" s="68">
        <v>583.45436862925135</v>
      </c>
      <c r="I9" s="68">
        <v>460.08334944235315</v>
      </c>
      <c r="J9" s="68">
        <v>435.8742279387418</v>
      </c>
    </row>
    <row r="10" spans="1:10" s="63" customFormat="1" ht="14.25" customHeight="1" outlineLevel="1">
      <c r="A10" s="216" t="s">
        <v>188</v>
      </c>
      <c r="B10" s="68">
        <v>708.4928095356488</v>
      </c>
      <c r="C10" s="68">
        <v>644.3319093614773</v>
      </c>
      <c r="D10" s="68">
        <v>597.46748056114802</v>
      </c>
      <c r="E10" s="68">
        <v>549.4864948602941</v>
      </c>
      <c r="F10" s="68">
        <v>509.37457774994857</v>
      </c>
      <c r="G10" s="68">
        <v>448.10768686995982</v>
      </c>
      <c r="H10" s="68">
        <v>393.05732382508882</v>
      </c>
      <c r="I10" s="68">
        <v>267.38307385925765</v>
      </c>
      <c r="J10" s="68">
        <v>305.26036378913835</v>
      </c>
    </row>
    <row r="11" spans="1:10" s="63" customFormat="1" ht="14.25" customHeight="1" outlineLevel="1">
      <c r="A11" s="216" t="s">
        <v>189</v>
      </c>
      <c r="B11" s="68">
        <v>407.75810598551817</v>
      </c>
      <c r="C11" s="68">
        <v>363.95376399909526</v>
      </c>
      <c r="D11" s="68">
        <v>323.19679616699915</v>
      </c>
      <c r="E11" s="68">
        <v>280.44507116868232</v>
      </c>
      <c r="F11" s="68">
        <v>240.98010849187122</v>
      </c>
      <c r="G11" s="68">
        <v>205.34719387745724</v>
      </c>
      <c r="H11" s="68">
        <v>190.39704480416253</v>
      </c>
      <c r="I11" s="68">
        <v>192.7002755830955</v>
      </c>
      <c r="J11" s="68">
        <v>130.61386414960344</v>
      </c>
    </row>
    <row r="12" spans="1:10" s="63" customFormat="1" ht="14.25" customHeight="1">
      <c r="A12" s="215" t="s">
        <v>68</v>
      </c>
      <c r="B12" s="67">
        <v>1054.6567211142474</v>
      </c>
      <c r="C12" s="67">
        <v>986.62742246328742</v>
      </c>
      <c r="D12" s="67">
        <v>958.00315137639313</v>
      </c>
      <c r="E12" s="67">
        <v>901.65517680102096</v>
      </c>
      <c r="F12" s="67">
        <v>879.85699214956617</v>
      </c>
      <c r="G12" s="67">
        <v>881.58771106136692</v>
      </c>
      <c r="H12" s="67">
        <v>868.53778839011466</v>
      </c>
      <c r="I12" s="67">
        <v>918.91488690387564</v>
      </c>
      <c r="J12" s="67">
        <v>820.00632661741872</v>
      </c>
    </row>
    <row r="13" spans="1:10" s="63" customFormat="1" ht="14.25" customHeight="1" outlineLevel="1">
      <c r="A13" s="188" t="s">
        <v>262</v>
      </c>
      <c r="B13" s="68">
        <v>695.43461827251019</v>
      </c>
      <c r="C13" s="68">
        <v>678.70932048050747</v>
      </c>
      <c r="D13" s="68">
        <v>667.23285241574922</v>
      </c>
      <c r="E13" s="68">
        <v>593.30556765021004</v>
      </c>
      <c r="F13" s="68">
        <v>587.55625598308382</v>
      </c>
      <c r="G13" s="68">
        <v>582.65865621076478</v>
      </c>
      <c r="H13" s="68">
        <v>570.70253739066425</v>
      </c>
      <c r="I13" s="68">
        <v>578.09267127171643</v>
      </c>
      <c r="J13" s="68">
        <v>571.17020230920502</v>
      </c>
    </row>
    <row r="14" spans="1:10" s="63" customFormat="1" ht="14.25" customHeight="1" outlineLevel="1">
      <c r="A14" s="216" t="s">
        <v>259</v>
      </c>
      <c r="B14" s="68">
        <v>85.560013926448306</v>
      </c>
      <c r="C14" s="68">
        <v>92.592622292916175</v>
      </c>
      <c r="D14" s="68">
        <v>86.857546257400912</v>
      </c>
      <c r="E14" s="68">
        <v>64.989132517014042</v>
      </c>
      <c r="F14" s="68">
        <v>85.455470265364298</v>
      </c>
      <c r="G14" s="68">
        <v>93.924407268483193</v>
      </c>
      <c r="H14" s="68">
        <v>94.540505984694107</v>
      </c>
      <c r="I14" s="68">
        <v>100.14948971509268</v>
      </c>
      <c r="J14" s="68">
        <v>105.70746819999999</v>
      </c>
    </row>
    <row r="15" spans="1:10" s="63" customFormat="1" ht="14.25" customHeight="1" outlineLevel="1">
      <c r="A15" s="216" t="s">
        <v>260</v>
      </c>
      <c r="B15" s="68">
        <v>391.79980097955962</v>
      </c>
      <c r="C15" s="68">
        <v>379.57085087307468</v>
      </c>
      <c r="D15" s="68">
        <v>363.71363348835627</v>
      </c>
      <c r="E15" s="68">
        <v>343.17882009116471</v>
      </c>
      <c r="F15" s="68">
        <v>344.53568081276973</v>
      </c>
      <c r="G15" s="68">
        <v>341.60120299712719</v>
      </c>
      <c r="H15" s="68">
        <v>335.65634294649817</v>
      </c>
      <c r="I15" s="68">
        <v>343.23754764827345</v>
      </c>
      <c r="J15" s="68">
        <v>337.67676709161907</v>
      </c>
    </row>
    <row r="16" spans="1:10" s="63" customFormat="1" ht="14.25" customHeight="1" outlineLevel="1">
      <c r="A16" s="216" t="s">
        <v>261</v>
      </c>
      <c r="B16" s="68">
        <v>218.07480336650235</v>
      </c>
      <c r="C16" s="68">
        <v>206.54584731451669</v>
      </c>
      <c r="D16" s="68">
        <v>216.6616726699919</v>
      </c>
      <c r="E16" s="68">
        <v>185.13761504203131</v>
      </c>
      <c r="F16" s="68">
        <v>157.56510490494986</v>
      </c>
      <c r="G16" s="68">
        <v>147.13304594515438</v>
      </c>
      <c r="H16" s="68">
        <v>140.50568845947191</v>
      </c>
      <c r="I16" s="68">
        <v>134.70563390835034</v>
      </c>
      <c r="J16" s="68">
        <v>127.78596701758592</v>
      </c>
    </row>
    <row r="17" spans="1:10" s="63" customFormat="1" ht="14.25" customHeight="1" outlineLevel="1">
      <c r="A17" s="188" t="s">
        <v>192</v>
      </c>
      <c r="B17" s="68">
        <v>221.03924329161657</v>
      </c>
      <c r="C17" s="68">
        <v>209.3833639008806</v>
      </c>
      <c r="D17" s="68">
        <v>203.52473387574031</v>
      </c>
      <c r="E17" s="68">
        <v>203.67397508492124</v>
      </c>
      <c r="F17" s="68">
        <v>204.22043337783344</v>
      </c>
      <c r="G17" s="68">
        <v>209.61266160422244</v>
      </c>
      <c r="H17" s="68">
        <v>216.79696262209023</v>
      </c>
      <c r="I17" s="68">
        <v>214.33731434500487</v>
      </c>
      <c r="J17" s="68">
        <v>199.50457317360852</v>
      </c>
    </row>
    <row r="18" spans="1:10" s="63" customFormat="1" ht="14.25" customHeight="1" outlineLevel="1">
      <c r="A18" s="216" t="s">
        <v>190</v>
      </c>
      <c r="B18" s="68">
        <v>11.049945611355785</v>
      </c>
      <c r="C18" s="68">
        <v>12.865218871132358</v>
      </c>
      <c r="D18" s="68">
        <v>19.390576542281373</v>
      </c>
      <c r="E18" s="68">
        <v>25.595713651972524</v>
      </c>
      <c r="F18" s="68">
        <v>31.361236603279504</v>
      </c>
      <c r="G18" s="68">
        <v>36.221009849657086</v>
      </c>
      <c r="H18" s="68">
        <v>53.175066033335305</v>
      </c>
      <c r="I18" s="68">
        <v>56.890063753479147</v>
      </c>
      <c r="J18" s="68">
        <v>61.665222702295239</v>
      </c>
    </row>
    <row r="19" spans="1:10" s="63" customFormat="1" ht="14.25" customHeight="1" outlineLevel="1">
      <c r="A19" s="216" t="s">
        <v>209</v>
      </c>
      <c r="B19" s="68">
        <v>209.98929768026079</v>
      </c>
      <c r="C19" s="68">
        <v>196.51814502974824</v>
      </c>
      <c r="D19" s="68">
        <v>184.13415733345894</v>
      </c>
      <c r="E19" s="68">
        <v>178.07826143294872</v>
      </c>
      <c r="F19" s="68">
        <v>172.85919677455394</v>
      </c>
      <c r="G19" s="68">
        <v>173.39165175456534</v>
      </c>
      <c r="H19" s="68">
        <v>163.62189658875494</v>
      </c>
      <c r="I19" s="68">
        <v>157.44725059152572</v>
      </c>
      <c r="J19" s="68">
        <v>137.83935047131328</v>
      </c>
    </row>
    <row r="20" spans="1:10" s="63" customFormat="1" ht="14.25" customHeight="1" outlineLevel="1">
      <c r="A20" s="188" t="s">
        <v>263</v>
      </c>
      <c r="B20" s="68">
        <v>138.18285955012044</v>
      </c>
      <c r="C20" s="68">
        <v>98.534738081899334</v>
      </c>
      <c r="D20" s="68">
        <v>87.245565084903589</v>
      </c>
      <c r="E20" s="68">
        <v>104.67563406588961</v>
      </c>
      <c r="F20" s="68">
        <v>88.080302788649021</v>
      </c>
      <c r="G20" s="68">
        <v>89.316393246379661</v>
      </c>
      <c r="H20" s="68">
        <v>81.038288377360089</v>
      </c>
      <c r="I20" s="68">
        <v>126.4849012871544</v>
      </c>
      <c r="J20" s="68">
        <v>49.331551134605355</v>
      </c>
    </row>
    <row r="21" spans="1:10" s="63" customFormat="1" ht="14.25" customHeight="1">
      <c r="A21" s="215" t="s">
        <v>253</v>
      </c>
      <c r="B21" s="67">
        <v>405.58714092358053</v>
      </c>
      <c r="C21" s="67">
        <v>374.04316533000048</v>
      </c>
      <c r="D21" s="67">
        <v>378.60555116208366</v>
      </c>
      <c r="E21" s="67">
        <v>372.13289762999983</v>
      </c>
      <c r="F21" s="67">
        <v>364.87739860000011</v>
      </c>
      <c r="G21" s="67">
        <v>356.61982321584014</v>
      </c>
      <c r="H21" s="67">
        <v>355.01211370635866</v>
      </c>
      <c r="I21" s="67">
        <v>341.85902412692661</v>
      </c>
      <c r="J21" s="67">
        <v>330.92694400279402</v>
      </c>
    </row>
    <row r="22" spans="1:10" s="63" customFormat="1" ht="14.25" customHeight="1">
      <c r="A22" s="215" t="s">
        <v>182</v>
      </c>
      <c r="B22" s="67">
        <v>26.33282667545123</v>
      </c>
      <c r="C22" s="67">
        <v>23.62272330576597</v>
      </c>
      <c r="D22" s="67">
        <v>22.74400484636298</v>
      </c>
      <c r="E22" s="67">
        <v>19.961308906559072</v>
      </c>
      <c r="F22" s="67">
        <v>23.083563263344217</v>
      </c>
      <c r="G22" s="67">
        <v>25.808168864262704</v>
      </c>
      <c r="H22" s="67">
        <v>19.701157330738774</v>
      </c>
      <c r="I22" s="67">
        <v>17.055660245811271</v>
      </c>
      <c r="J22" s="67">
        <v>17.06198450716299</v>
      </c>
    </row>
    <row r="23" spans="1:10" s="63" customFormat="1" ht="14.25" customHeight="1">
      <c r="A23" s="101" t="s">
        <v>222</v>
      </c>
      <c r="B23" s="67">
        <v>1902.9572537823806</v>
      </c>
      <c r="C23" s="67">
        <v>1841.7506387785641</v>
      </c>
      <c r="D23" s="67">
        <v>1985.4320304299729</v>
      </c>
      <c r="E23" s="67">
        <v>2115.4025581763954</v>
      </c>
      <c r="F23" s="67">
        <v>1816.2410607176384</v>
      </c>
      <c r="G23" s="67">
        <v>1761.6463658748492</v>
      </c>
      <c r="H23" s="67">
        <v>1885.4404906404127</v>
      </c>
      <c r="I23" s="67">
        <v>1986.5728609679836</v>
      </c>
      <c r="J23" s="67">
        <v>1928.1999332688024</v>
      </c>
    </row>
    <row r="24" spans="1:10" s="65" customFormat="1" ht="14.25" customHeight="1">
      <c r="A24" s="220" t="s">
        <v>78</v>
      </c>
      <c r="B24" s="218">
        <v>48.959135159999995</v>
      </c>
      <c r="C24" s="218">
        <v>54.084595020000002</v>
      </c>
      <c r="D24" s="218">
        <v>57.910041069999998</v>
      </c>
      <c r="E24" s="218">
        <v>57.939564930000003</v>
      </c>
      <c r="F24" s="218">
        <v>58.743412520000007</v>
      </c>
      <c r="G24" s="218">
        <v>55.192839723104001</v>
      </c>
      <c r="H24" s="218">
        <v>56.825683979999994</v>
      </c>
      <c r="I24" s="218">
        <v>45.557105766806004</v>
      </c>
      <c r="J24" s="218">
        <v>31.9207888</v>
      </c>
    </row>
    <row r="25" spans="1:10" s="65" customFormat="1" ht="14.25" customHeight="1" thickBot="1">
      <c r="A25" s="111" t="s">
        <v>79</v>
      </c>
      <c r="B25" s="112">
        <v>3215.8726071817018</v>
      </c>
      <c r="C25" s="112">
        <v>3185.0566832514792</v>
      </c>
      <c r="D25" s="112">
        <v>3243.640391535987</v>
      </c>
      <c r="E25" s="112">
        <v>3286.0012875828634</v>
      </c>
      <c r="F25" s="112">
        <v>3314.1105900304356</v>
      </c>
      <c r="G25" s="112">
        <v>3104.3996760578862</v>
      </c>
      <c r="H25" s="112">
        <v>3060.4702136905726</v>
      </c>
      <c r="I25" s="112">
        <v>2959.3187993333995</v>
      </c>
      <c r="J25" s="112">
        <v>3163.0460848171547</v>
      </c>
    </row>
    <row r="26" spans="1:10" s="65" customFormat="1" ht="14.25" customHeight="1">
      <c r="A26" s="69" t="s">
        <v>23</v>
      </c>
      <c r="B26" s="67">
        <v>3218.4196145502988</v>
      </c>
      <c r="C26" s="67">
        <v>3025.1987291914793</v>
      </c>
      <c r="D26" s="67">
        <v>3211.582281665987</v>
      </c>
      <c r="E26" s="67">
        <v>3259.8562414928633</v>
      </c>
      <c r="F26" s="67">
        <v>3266.3332406404356</v>
      </c>
      <c r="G26" s="67">
        <v>3062.5427399678861</v>
      </c>
      <c r="H26" s="67">
        <v>3020.2889174705724</v>
      </c>
      <c r="I26" s="67">
        <v>3036.5163847433996</v>
      </c>
      <c r="J26" s="67">
        <v>3163.1288457771548</v>
      </c>
    </row>
    <row r="27" spans="1:10" s="63" customFormat="1" ht="14.25" customHeight="1">
      <c r="A27" s="71" t="s">
        <v>9</v>
      </c>
      <c r="B27" s="68">
        <v>597.08149053999989</v>
      </c>
      <c r="C27" s="68">
        <v>534.50729437999996</v>
      </c>
      <c r="D27" s="68">
        <v>602.07501652000008</v>
      </c>
      <c r="E27" s="68">
        <v>679.27807054999812</v>
      </c>
      <c r="F27" s="68">
        <v>580.01883796999891</v>
      </c>
      <c r="G27" s="68">
        <v>529.83357631000013</v>
      </c>
      <c r="H27" s="68">
        <v>553.28957386999991</v>
      </c>
      <c r="I27" s="68">
        <v>557.53814678000094</v>
      </c>
      <c r="J27" s="68">
        <v>516.73458359000006</v>
      </c>
    </row>
    <row r="28" spans="1:10" s="63" customFormat="1" ht="14.25" customHeight="1">
      <c r="A28" s="71" t="s">
        <v>24</v>
      </c>
      <c r="B28" s="68">
        <v>110.85117746</v>
      </c>
      <c r="C28" s="68">
        <v>119.04779173</v>
      </c>
      <c r="D28" s="68">
        <v>113.28978207</v>
      </c>
      <c r="E28" s="68">
        <v>120.18601365000001</v>
      </c>
      <c r="F28" s="68">
        <v>96.076094949999998</v>
      </c>
      <c r="G28" s="68">
        <v>97.047988520000004</v>
      </c>
      <c r="H28" s="68">
        <v>94.80848343999989</v>
      </c>
      <c r="I28" s="68">
        <v>96.775664809999896</v>
      </c>
      <c r="J28" s="68">
        <v>85.214719740000021</v>
      </c>
    </row>
    <row r="29" spans="1:10" s="63" customFormat="1" ht="14.25" customHeight="1">
      <c r="A29" s="71" t="s">
        <v>22</v>
      </c>
      <c r="B29" s="68">
        <v>1413.5896832279602</v>
      </c>
      <c r="C29" s="68">
        <v>1318.4678943133501</v>
      </c>
      <c r="D29" s="68">
        <v>1340.10179687964</v>
      </c>
      <c r="E29" s="68">
        <v>1356.01455447334</v>
      </c>
      <c r="F29" s="68">
        <v>1326.1804685608968</v>
      </c>
      <c r="G29" s="68">
        <v>1298.6402512680102</v>
      </c>
      <c r="H29" s="68">
        <v>1280.95111405997</v>
      </c>
      <c r="I29" s="68">
        <v>1385.1027721854703</v>
      </c>
      <c r="J29" s="68">
        <v>1295.2039611840303</v>
      </c>
    </row>
    <row r="30" spans="1:10" s="63" customFormat="1" ht="14.25" customHeight="1">
      <c r="A30" s="71" t="s">
        <v>169</v>
      </c>
      <c r="B30" s="68">
        <v>234.38638752</v>
      </c>
      <c r="C30" s="68">
        <v>218.33164650999998</v>
      </c>
      <c r="D30" s="68">
        <v>216.12352035999999</v>
      </c>
      <c r="E30" s="68">
        <v>220.00702673000001</v>
      </c>
      <c r="F30" s="68">
        <v>205.87435235999999</v>
      </c>
      <c r="G30" s="68">
        <v>200.34652072999998</v>
      </c>
      <c r="H30" s="68">
        <v>186.61863729000001</v>
      </c>
      <c r="I30" s="68">
        <v>177.29627855000001</v>
      </c>
      <c r="J30" s="68">
        <v>199.44315207000002</v>
      </c>
    </row>
    <row r="31" spans="1:10" s="63" customFormat="1" ht="14.25" customHeight="1">
      <c r="A31" s="71" t="s">
        <v>170</v>
      </c>
      <c r="B31" s="68">
        <v>20.550696559999999</v>
      </c>
      <c r="C31" s="68">
        <v>12.494756640000002</v>
      </c>
      <c r="D31" s="68">
        <v>27.801644839999998</v>
      </c>
      <c r="E31" s="68">
        <v>36.634147140000003</v>
      </c>
      <c r="F31" s="68">
        <v>16.562919169999997</v>
      </c>
      <c r="G31" s="68">
        <v>15.92755833</v>
      </c>
      <c r="H31" s="68">
        <v>18.65895248</v>
      </c>
      <c r="I31" s="68">
        <v>17.359493499999999</v>
      </c>
      <c r="J31" s="68">
        <v>8.5635517499999985</v>
      </c>
    </row>
    <row r="32" spans="1:10" s="63" customFormat="1" ht="14.25" customHeight="1">
      <c r="A32" s="71" t="s">
        <v>25</v>
      </c>
      <c r="B32" s="68">
        <v>70.274109409999994</v>
      </c>
      <c r="C32" s="68">
        <v>66.47266123</v>
      </c>
      <c r="D32" s="68">
        <v>93.623466369999989</v>
      </c>
      <c r="E32" s="68">
        <v>121.98751931000001</v>
      </c>
      <c r="F32" s="68">
        <v>101.55811502</v>
      </c>
      <c r="G32" s="68">
        <v>137.32371973999997</v>
      </c>
      <c r="H32" s="68">
        <v>95.486025640000008</v>
      </c>
      <c r="I32" s="68">
        <v>79.44031652000001</v>
      </c>
      <c r="J32" s="68">
        <v>70.181536030000004</v>
      </c>
    </row>
    <row r="33" spans="1:10" s="63" customFormat="1" ht="14.25" customHeight="1">
      <c r="A33" s="71" t="s">
        <v>26</v>
      </c>
      <c r="B33" s="68">
        <v>581.01614656000004</v>
      </c>
      <c r="C33" s="68">
        <v>571.81234305270004</v>
      </c>
      <c r="D33" s="68">
        <v>609.0700536999999</v>
      </c>
      <c r="E33" s="68">
        <v>588.56942839999908</v>
      </c>
      <c r="F33" s="68">
        <v>647.36101801999996</v>
      </c>
      <c r="G33" s="68">
        <v>662.43847027000004</v>
      </c>
      <c r="H33" s="68">
        <v>638.25660304999894</v>
      </c>
      <c r="I33" s="68">
        <v>609.15523829999984</v>
      </c>
      <c r="J33" s="68">
        <v>657.64981831</v>
      </c>
    </row>
    <row r="34" spans="1:10" s="63" customFormat="1" ht="14.25" customHeight="1">
      <c r="A34" s="71" t="s">
        <v>171</v>
      </c>
      <c r="B34" s="68">
        <v>138.61300294</v>
      </c>
      <c r="C34" s="68">
        <v>127.04262799</v>
      </c>
      <c r="D34" s="68">
        <v>67.234541609999994</v>
      </c>
      <c r="E34" s="68">
        <v>61.548494059999996</v>
      </c>
      <c r="F34" s="68">
        <v>70.383837679999999</v>
      </c>
      <c r="G34" s="68">
        <v>58.082370490000002</v>
      </c>
      <c r="H34" s="68">
        <v>71.873809819999991</v>
      </c>
      <c r="I34" s="68">
        <v>10.6220198400001</v>
      </c>
      <c r="J34" s="68">
        <v>83.379641430000007</v>
      </c>
    </row>
    <row r="35" spans="1:10" s="63" customFormat="1" ht="14.25" customHeight="1">
      <c r="A35" s="71" t="s">
        <v>257</v>
      </c>
      <c r="B35" s="68">
        <v>52.056920332338919</v>
      </c>
      <c r="C35" s="68">
        <v>57.021713345429248</v>
      </c>
      <c r="D35" s="68">
        <v>142.26245931634699</v>
      </c>
      <c r="E35" s="68">
        <v>75.630987179525647</v>
      </c>
      <c r="F35" s="68">
        <v>222.31759690954001</v>
      </c>
      <c r="G35" s="68">
        <v>62.902284309875924</v>
      </c>
      <c r="H35" s="68">
        <v>80.345717820602943</v>
      </c>
      <c r="I35" s="68">
        <v>103.22645425792811</v>
      </c>
      <c r="J35" s="68">
        <v>246.75788167312399</v>
      </c>
    </row>
    <row r="36" spans="1:10" s="63" customFormat="1" ht="14.25" customHeight="1" thickBot="1">
      <c r="A36" s="113" t="s">
        <v>78</v>
      </c>
      <c r="B36" s="112">
        <v>-2.5470073685970056</v>
      </c>
      <c r="C36" s="112">
        <v>159.85795406</v>
      </c>
      <c r="D36" s="112">
        <v>32.058109869999988</v>
      </c>
      <c r="E36" s="112">
        <v>26.145046090000005</v>
      </c>
      <c r="F36" s="112">
        <v>47.777349390000005</v>
      </c>
      <c r="G36" s="112">
        <v>41.856936089999998</v>
      </c>
      <c r="H36" s="112">
        <v>40.181296220000007</v>
      </c>
      <c r="I36" s="112">
        <v>-77.197585410000002</v>
      </c>
      <c r="J36" s="112">
        <v>-8.276095999999962E-2</v>
      </c>
    </row>
    <row r="37" spans="1:10" s="65" customFormat="1" ht="14.25" customHeight="1" thickBot="1">
      <c r="A37" s="114" t="s">
        <v>172</v>
      </c>
      <c r="B37" s="115">
        <v>1532.6502055090282</v>
      </c>
      <c r="C37" s="115">
        <v>1358.6935850864998</v>
      </c>
      <c r="D37" s="115">
        <v>1462.4053246777626</v>
      </c>
      <c r="E37" s="115">
        <v>1491.4446473814662</v>
      </c>
      <c r="F37" s="115">
        <v>1139.2559208490943</v>
      </c>
      <c r="G37" s="115">
        <v>1284.2392686750732</v>
      </c>
      <c r="H37" s="115">
        <v>1459.9895602846079</v>
      </c>
      <c r="I37" s="115">
        <v>1611.5963902529115</v>
      </c>
      <c r="J37" s="115">
        <v>1252.1004442759765</v>
      </c>
    </row>
    <row r="38" spans="1:10" s="63" customFormat="1" ht="14.25" customHeight="1" thickBot="1">
      <c r="A38" s="72" t="s">
        <v>173</v>
      </c>
      <c r="B38" s="68">
        <v>366.55856348140298</v>
      </c>
      <c r="C38" s="68">
        <v>0</v>
      </c>
      <c r="D38" s="68">
        <v>22.47912066</v>
      </c>
      <c r="E38" s="68">
        <v>174.6446709500002</v>
      </c>
      <c r="F38" s="68">
        <v>1228.9843858900001</v>
      </c>
      <c r="G38" s="68">
        <v>-13.35591571</v>
      </c>
      <c r="H38" s="68">
        <v>-62.408040430000007</v>
      </c>
      <c r="I38" s="68">
        <v>-1020.9487502600001</v>
      </c>
      <c r="J38" s="68">
        <v>3.9190739999999997</v>
      </c>
    </row>
    <row r="39" spans="1:10" s="65" customFormat="1" ht="14.25" customHeight="1" thickBot="1">
      <c r="A39" s="114" t="s">
        <v>1</v>
      </c>
      <c r="B39" s="115">
        <v>1899.2087689904315</v>
      </c>
      <c r="C39" s="115">
        <v>1358.6935850864998</v>
      </c>
      <c r="D39" s="115">
        <v>1484.8844453377626</v>
      </c>
      <c r="E39" s="115">
        <v>1666.0893183314663</v>
      </c>
      <c r="F39" s="115">
        <v>2368.2403067390937</v>
      </c>
      <c r="G39" s="115">
        <v>1270.8833529650731</v>
      </c>
      <c r="H39" s="115">
        <v>1397.5815198546079</v>
      </c>
      <c r="I39" s="115">
        <v>590.64763999291142</v>
      </c>
      <c r="J39" s="115">
        <v>1256.0195182759765</v>
      </c>
    </row>
    <row r="40" spans="1:10" s="74" customFormat="1" ht="14.25" customHeight="1">
      <c r="A40" s="75" t="s">
        <v>7</v>
      </c>
      <c r="B40" s="116">
        <f t="shared" ref="B40:I40" si="1">B39/B4</f>
        <v>0.39995780820735782</v>
      </c>
      <c r="C40" s="116">
        <f t="shared" si="1"/>
        <v>0.29902470874388049</v>
      </c>
      <c r="D40" s="116">
        <f t="shared" si="1"/>
        <v>0.3155269878505107</v>
      </c>
      <c r="E40" s="116">
        <f t="shared" si="1"/>
        <v>0.34874059081628694</v>
      </c>
      <c r="F40" s="116">
        <f t="shared" si="1"/>
        <v>0.53178649389830812</v>
      </c>
      <c r="G40" s="116">
        <f t="shared" si="1"/>
        <v>0.28958488234725516</v>
      </c>
      <c r="H40" s="116">
        <f t="shared" si="1"/>
        <v>0.30916799102860643</v>
      </c>
      <c r="I40" s="116">
        <f t="shared" si="1"/>
        <v>0.12921868348563606</v>
      </c>
      <c r="J40" s="116">
        <f t="shared" ref="J40" si="2">J39/J4</f>
        <v>0.28447968644584221</v>
      </c>
    </row>
    <row r="41" spans="1:10" s="74" customFormat="1" ht="14.25" customHeight="1">
      <c r="A41" s="72" t="s">
        <v>66</v>
      </c>
      <c r="B41" s="68">
        <v>1711.0685698428902</v>
      </c>
      <c r="C41" s="68">
        <v>1724.8947677978599</v>
      </c>
      <c r="D41" s="68">
        <v>1739.82229317</v>
      </c>
      <c r="E41" s="68">
        <v>1761.7018550400001</v>
      </c>
      <c r="F41" s="68">
        <v>1171.99630149</v>
      </c>
      <c r="G41" s="68">
        <v>1015.17079246</v>
      </c>
      <c r="H41" s="68">
        <v>1087.3797071099998</v>
      </c>
      <c r="I41" s="68">
        <v>817.59350090999999</v>
      </c>
      <c r="J41" s="68">
        <v>982.9021810700001</v>
      </c>
    </row>
    <row r="42" spans="1:10" s="74" customFormat="1" ht="14.25" customHeight="1" thickBot="1">
      <c r="A42" s="111" t="s">
        <v>3</v>
      </c>
      <c r="B42" s="112">
        <f t="shared" ref="B42:C42" si="3">B39-B41</f>
        <v>188.14019914754135</v>
      </c>
      <c r="C42" s="112">
        <f t="shared" si="3"/>
        <v>-366.20118271136016</v>
      </c>
      <c r="D42" s="112">
        <f t="shared" ref="D42:I42" si="4">D39-D41</f>
        <v>-254.93784783223737</v>
      </c>
      <c r="E42" s="112">
        <f t="shared" si="4"/>
        <v>-95.612536708533753</v>
      </c>
      <c r="F42" s="112">
        <f t="shared" si="4"/>
        <v>1196.2440052490938</v>
      </c>
      <c r="G42" s="112">
        <f t="shared" si="4"/>
        <v>255.71256050507304</v>
      </c>
      <c r="H42" s="112">
        <f t="shared" si="4"/>
        <v>310.20181274460811</v>
      </c>
      <c r="I42" s="112">
        <f t="shared" si="4"/>
        <v>-226.94586091708857</v>
      </c>
      <c r="J42" s="112">
        <f t="shared" ref="J42" si="5">J39-J41</f>
        <v>273.11733720597636</v>
      </c>
    </row>
    <row r="43" spans="1:10" s="74" customFormat="1" ht="14.25" customHeight="1">
      <c r="A43" s="72" t="s">
        <v>4</v>
      </c>
      <c r="B43" s="68">
        <v>-7065.71102452787</v>
      </c>
      <c r="C43" s="68">
        <v>-3237.0842542625601</v>
      </c>
      <c r="D43" s="68">
        <v>-2402.0508678537503</v>
      </c>
      <c r="E43" s="68">
        <v>-1865.26660182199</v>
      </c>
      <c r="F43" s="68">
        <v>-4129.9577439921495</v>
      </c>
      <c r="G43" s="68">
        <v>1159.0849280705202</v>
      </c>
      <c r="H43" s="68">
        <v>-4817.4393715245396</v>
      </c>
      <c r="I43" s="68">
        <v>-3489.6064256558502</v>
      </c>
      <c r="J43" s="68">
        <v>1877.76002146</v>
      </c>
    </row>
    <row r="44" spans="1:10" s="74" customFormat="1" ht="14.25" customHeight="1">
      <c r="A44" s="72" t="s">
        <v>5</v>
      </c>
      <c r="B44" s="77">
        <v>589.73750299858102</v>
      </c>
      <c r="C44" s="77">
        <v>110.477509214983</v>
      </c>
      <c r="D44" s="77">
        <v>76.713532465782805</v>
      </c>
      <c r="E44" s="77">
        <v>290.79188560021504</v>
      </c>
      <c r="F44" s="77">
        <v>185.44568597584302</v>
      </c>
      <c r="G44" s="77">
        <v>39.576643201237971</v>
      </c>
      <c r="H44" s="77">
        <v>-12.424248451804999</v>
      </c>
      <c r="I44" s="77">
        <v>188.71889045363201</v>
      </c>
      <c r="J44" s="77">
        <v>-4.2387585199999993</v>
      </c>
    </row>
    <row r="45" spans="1:10" s="74" customFormat="1" ht="14.25" customHeight="1" thickBot="1">
      <c r="A45" s="111" t="s">
        <v>174</v>
      </c>
      <c r="B45" s="117">
        <f t="shared" ref="B45:E45" si="6">SUM(B42:B44)</f>
        <v>-6287.8333223817481</v>
      </c>
      <c r="C45" s="117">
        <f t="shared" si="6"/>
        <v>-3492.8079277589372</v>
      </c>
      <c r="D45" s="117">
        <f t="shared" si="6"/>
        <v>-2580.2751832202048</v>
      </c>
      <c r="E45" s="117">
        <f t="shared" si="6"/>
        <v>-1670.0872529303088</v>
      </c>
      <c r="F45" s="117">
        <f t="shared" ref="F45:G45" si="7">SUM(F42:F44)</f>
        <v>-2748.2680527672128</v>
      </c>
      <c r="G45" s="117">
        <f t="shared" si="7"/>
        <v>1454.3741317768313</v>
      </c>
      <c r="H45" s="117">
        <f t="shared" ref="H45:I45" si="8">SUM(H42:H44)</f>
        <v>-4519.6618072317369</v>
      </c>
      <c r="I45" s="117">
        <f t="shared" si="8"/>
        <v>-3527.8333961193071</v>
      </c>
      <c r="J45" s="117">
        <f t="shared" ref="J45" si="9">SUM(J42:J44)</f>
        <v>2146.6386001459764</v>
      </c>
    </row>
    <row r="46" spans="1:10" s="74" customFormat="1" ht="14.25" customHeight="1">
      <c r="A46" s="72" t="s">
        <v>175</v>
      </c>
      <c r="B46" s="77">
        <v>34.042585379999892</v>
      </c>
      <c r="C46" s="77">
        <v>-0.59047754000036401</v>
      </c>
      <c r="D46" s="77">
        <v>0.73638215999996692</v>
      </c>
      <c r="E46" s="77">
        <v>3468.3163210100001</v>
      </c>
      <c r="F46" s="77">
        <v>-293.28086450000001</v>
      </c>
      <c r="G46" s="77">
        <v>-315.17033243999981</v>
      </c>
      <c r="H46" s="77">
        <v>-291.82139335000062</v>
      </c>
      <c r="I46" s="77">
        <v>1884.7177529166602</v>
      </c>
      <c r="J46" s="77">
        <v>-362.69278418999994</v>
      </c>
    </row>
    <row r="47" spans="1:10" s="74" customFormat="1" ht="14.25" customHeight="1" thickBot="1">
      <c r="A47" s="111" t="s">
        <v>176</v>
      </c>
      <c r="B47" s="117">
        <f t="shared" ref="B47:C47" si="10">SUM(B45:B46)</f>
        <v>-6253.7907370017483</v>
      </c>
      <c r="C47" s="117">
        <f t="shared" si="10"/>
        <v>-3493.3984052989376</v>
      </c>
      <c r="D47" s="117">
        <f t="shared" ref="D47:I47" si="11">SUM(D45:D46)</f>
        <v>-2579.5388010602046</v>
      </c>
      <c r="E47" s="117">
        <f t="shared" si="11"/>
        <v>1798.2290680796914</v>
      </c>
      <c r="F47" s="117">
        <f t="shared" si="11"/>
        <v>-3041.5489172672128</v>
      </c>
      <c r="G47" s="117">
        <f t="shared" si="11"/>
        <v>1139.2037993368315</v>
      </c>
      <c r="H47" s="117">
        <f t="shared" si="11"/>
        <v>-4811.4832005817379</v>
      </c>
      <c r="I47" s="117">
        <f t="shared" si="11"/>
        <v>-1643.1156432026469</v>
      </c>
      <c r="J47" s="117">
        <f t="shared" ref="J47" si="12">SUM(J45:J46)</f>
        <v>1783.9458159559765</v>
      </c>
    </row>
    <row r="48" spans="1:10" s="74" customFormat="1" ht="14.25" customHeight="1">
      <c r="A48" s="75" t="s">
        <v>2</v>
      </c>
      <c r="B48" s="76">
        <f t="shared" ref="B48:I48" si="13">B47/B4</f>
        <v>-1.3169970974219412</v>
      </c>
      <c r="C48" s="76">
        <f t="shared" si="13"/>
        <v>-0.76883592602253092</v>
      </c>
      <c r="D48" s="76">
        <f t="shared" si="13"/>
        <v>-0.5481329611186716</v>
      </c>
      <c r="E48" s="76">
        <f t="shared" si="13"/>
        <v>0.37639966880837344</v>
      </c>
      <c r="F48" s="76">
        <f t="shared" si="13"/>
        <v>-0.68297741159589143</v>
      </c>
      <c r="G48" s="76">
        <f t="shared" si="13"/>
        <v>0.25958023404022723</v>
      </c>
      <c r="H48" s="76">
        <f t="shared" si="13"/>
        <v>-1.0643791248373817</v>
      </c>
      <c r="I48" s="76">
        <f t="shared" si="13"/>
        <v>-0.35947191837056741</v>
      </c>
      <c r="J48" s="76">
        <f t="shared" ref="J48" si="14">J47/J4</f>
        <v>0.40405132163560825</v>
      </c>
    </row>
    <row r="49" spans="1:10" s="74" customFormat="1">
      <c r="A49" s="70"/>
      <c r="B49" s="77"/>
      <c r="C49" s="77"/>
      <c r="D49" s="77"/>
      <c r="E49" s="77"/>
      <c r="F49" s="77"/>
      <c r="G49" s="77"/>
      <c r="H49" s="77"/>
      <c r="I49" s="77"/>
      <c r="J49" s="77"/>
    </row>
    <row r="50" spans="1:10">
      <c r="A50" s="72"/>
      <c r="B50" s="77"/>
      <c r="C50" s="77"/>
      <c r="D50" s="77"/>
      <c r="E50" s="77"/>
      <c r="F50" s="77"/>
      <c r="G50" s="77"/>
      <c r="H50" s="77"/>
      <c r="I50" s="77"/>
      <c r="J50" s="77"/>
    </row>
    <row r="51" spans="1:10">
      <c r="A51" s="78" t="s">
        <v>177</v>
      </c>
      <c r="B51" s="77"/>
      <c r="C51" s="77"/>
      <c r="D51" s="77"/>
      <c r="E51" s="77"/>
      <c r="F51" s="77"/>
      <c r="G51" s="77"/>
      <c r="H51" s="77"/>
      <c r="I51" s="77"/>
      <c r="J51" s="77"/>
    </row>
    <row r="52" spans="1:10" s="74" customFormat="1">
      <c r="A52" s="79" t="s">
        <v>172</v>
      </c>
      <c r="B52" s="80">
        <v>1532.6502055090282</v>
      </c>
      <c r="C52" s="80">
        <v>1358.6935850864998</v>
      </c>
      <c r="D52" s="80">
        <v>1462.4053246777626</v>
      </c>
      <c r="E52" s="80">
        <v>1491.4446473814662</v>
      </c>
      <c r="F52" s="80">
        <v>1139.2559208490943</v>
      </c>
      <c r="G52" s="80">
        <v>1284.2392686750732</v>
      </c>
      <c r="H52" s="80">
        <v>1459.9895602846079</v>
      </c>
      <c r="I52" s="80">
        <v>1611.5963902529115</v>
      </c>
      <c r="J52" s="80">
        <v>1252.1004442759765</v>
      </c>
    </row>
    <row r="53" spans="1:10">
      <c r="A53" s="81" t="s">
        <v>23</v>
      </c>
      <c r="B53" s="82">
        <v>1481.1440629804313</v>
      </c>
      <c r="C53" s="82">
        <v>1464.4669441264998</v>
      </c>
      <c r="D53" s="82">
        <v>1436.5533934777625</v>
      </c>
      <c r="E53" s="82">
        <v>1459.6501285414663</v>
      </c>
      <c r="F53" s="82">
        <v>1128.2898577190942</v>
      </c>
      <c r="G53" s="82">
        <v>1270.9033650419692</v>
      </c>
      <c r="H53" s="82">
        <v>1443.345172524608</v>
      </c>
      <c r="I53" s="82">
        <v>1488.8416990761054</v>
      </c>
      <c r="J53" s="82">
        <v>1220.0968945159766</v>
      </c>
    </row>
    <row r="54" spans="1:10">
      <c r="A54" s="83" t="s">
        <v>78</v>
      </c>
      <c r="B54" s="82">
        <v>51.506142528597003</v>
      </c>
      <c r="C54" s="82">
        <v>-105.77335903999997</v>
      </c>
      <c r="D54" s="82">
        <v>25.851931200000013</v>
      </c>
      <c r="E54" s="82">
        <v>31.794518839999999</v>
      </c>
      <c r="F54" s="82">
        <v>10.966063130000002</v>
      </c>
      <c r="G54" s="82">
        <v>13.335903633104005</v>
      </c>
      <c r="H54" s="82">
        <v>16.64438775999999</v>
      </c>
      <c r="I54" s="82">
        <v>122.75469117680599</v>
      </c>
      <c r="J54" s="82">
        <v>32.003549759999999</v>
      </c>
    </row>
    <row r="55" spans="1:10" s="74" customFormat="1">
      <c r="A55" s="84" t="s">
        <v>178</v>
      </c>
      <c r="B55" s="85">
        <v>0.32276357762911939</v>
      </c>
      <c r="C55" s="85">
        <v>0.29902470874388049</v>
      </c>
      <c r="D55" s="85">
        <v>0.31075034058098894</v>
      </c>
      <c r="E55" s="85">
        <v>0.31218451602492214</v>
      </c>
      <c r="F55" s="85">
        <v>0.25581901890498188</v>
      </c>
      <c r="G55" s="85">
        <v>0.29262817602994967</v>
      </c>
      <c r="H55" s="85">
        <v>0.32297367478276939</v>
      </c>
      <c r="I55" s="85">
        <v>0.35257630735845119</v>
      </c>
      <c r="J55" s="85">
        <v>0.28359204343834471</v>
      </c>
    </row>
    <row r="56" spans="1:10">
      <c r="A56" s="86" t="s">
        <v>23</v>
      </c>
      <c r="B56" s="87">
        <v>0.3151662942434465</v>
      </c>
      <c r="C56" s="87">
        <v>0.32618619460835685</v>
      </c>
      <c r="D56" s="87">
        <v>0.30906012181828407</v>
      </c>
      <c r="E56" s="87">
        <v>0.30928025385727176</v>
      </c>
      <c r="F56" s="87">
        <v>0.25674324350560007</v>
      </c>
      <c r="G56" s="87">
        <v>0.29327779220832673</v>
      </c>
      <c r="H56" s="87">
        <v>0.32335650458399706</v>
      </c>
      <c r="I56" s="87">
        <v>0.32899975636591039</v>
      </c>
      <c r="J56" s="87">
        <v>0.27835592988559688</v>
      </c>
    </row>
    <row r="57" spans="1:10">
      <c r="A57" s="83" t="s">
        <v>78</v>
      </c>
      <c r="B57" s="87">
        <v>1.0520231282736778</v>
      </c>
      <c r="C57" s="87">
        <v>-1.9557021551309746</v>
      </c>
      <c r="D57" s="87">
        <v>0.44641534908861386</v>
      </c>
      <c r="E57" s="87">
        <v>0.54875315129502122</v>
      </c>
      <c r="F57" s="87">
        <v>0.18667732533016285</v>
      </c>
      <c r="G57" s="87">
        <v>0.24162379939152739</v>
      </c>
      <c r="H57" s="87">
        <v>0.29290255029500467</v>
      </c>
      <c r="I57" s="87">
        <v>2.6945234801603219</v>
      </c>
      <c r="J57" s="87">
        <v>1.0025926978345847</v>
      </c>
    </row>
    <row r="58" spans="1:10">
      <c r="A58" s="72"/>
      <c r="B58" s="189"/>
      <c r="C58" s="189"/>
      <c r="D58" s="189"/>
      <c r="E58" s="189"/>
      <c r="F58" s="189"/>
      <c r="G58" s="189"/>
      <c r="H58" s="189"/>
      <c r="I58" s="189"/>
      <c r="J58" s="189"/>
    </row>
    <row r="59" spans="1:10">
      <c r="A59" s="78" t="s">
        <v>179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s="74" customFormat="1">
      <c r="A60" s="79" t="s">
        <v>1</v>
      </c>
      <c r="B60" s="80">
        <v>1899.2087689904315</v>
      </c>
      <c r="C60" s="80">
        <v>1358.6935850864998</v>
      </c>
      <c r="D60" s="80">
        <v>1484.8844453377626</v>
      </c>
      <c r="E60" s="80">
        <v>1666.0893183314663</v>
      </c>
      <c r="F60" s="80">
        <v>2368.2403067390937</v>
      </c>
      <c r="G60" s="80">
        <v>1270.8833529650731</v>
      </c>
      <c r="H60" s="80">
        <v>1397.5815198546079</v>
      </c>
      <c r="I60" s="80">
        <v>590.64763999291142</v>
      </c>
      <c r="J60" s="80">
        <v>1256.0195182759765</v>
      </c>
    </row>
    <row r="61" spans="1:10">
      <c r="A61" s="81" t="s">
        <v>23</v>
      </c>
      <c r="B61" s="82">
        <v>1566.0643459804314</v>
      </c>
      <c r="C61" s="82">
        <v>1464.4669441264998</v>
      </c>
      <c r="D61" s="82">
        <v>1459.0325141377625</v>
      </c>
      <c r="E61" s="82">
        <v>1634.2947994914664</v>
      </c>
      <c r="F61" s="82">
        <v>2357.2742436090939</v>
      </c>
      <c r="G61" s="82">
        <v>1257.5474493319691</v>
      </c>
      <c r="H61" s="82">
        <v>1380.9371320946079</v>
      </c>
      <c r="I61" s="82">
        <v>467.89294881610539</v>
      </c>
      <c r="J61" s="82">
        <v>1224.0159685159765</v>
      </c>
    </row>
    <row r="62" spans="1:10">
      <c r="A62" s="83" t="s">
        <v>78</v>
      </c>
      <c r="B62" s="82">
        <v>333.14442301000003</v>
      </c>
      <c r="C62" s="82">
        <v>-105.77335903999997</v>
      </c>
      <c r="D62" s="82">
        <v>25.851931200000013</v>
      </c>
      <c r="E62" s="82">
        <v>31.794518839999999</v>
      </c>
      <c r="F62" s="82">
        <v>10.966063130000002</v>
      </c>
      <c r="G62" s="82">
        <v>13.335903633104005</v>
      </c>
      <c r="H62" s="82">
        <v>16.64438775999999</v>
      </c>
      <c r="I62" s="82">
        <v>122.75469117680599</v>
      </c>
      <c r="J62" s="82">
        <v>32.003549759999999</v>
      </c>
    </row>
    <row r="63" spans="1:10" s="74" customFormat="1">
      <c r="A63" s="84" t="s">
        <v>178</v>
      </c>
      <c r="B63" s="85">
        <v>0.39995780820735782</v>
      </c>
      <c r="C63" s="85">
        <v>0.29902470874388049</v>
      </c>
      <c r="D63" s="85">
        <v>0.3155269878505107</v>
      </c>
      <c r="E63" s="85">
        <v>0.34874059081628694</v>
      </c>
      <c r="F63" s="85">
        <v>0.53178649389830812</v>
      </c>
      <c r="G63" s="85">
        <v>0.28958488234725516</v>
      </c>
      <c r="H63" s="85">
        <v>0.30916799102860643</v>
      </c>
      <c r="I63" s="85">
        <v>0.12921868348563606</v>
      </c>
      <c r="J63" s="85">
        <v>0.28447968644584221</v>
      </c>
    </row>
    <row r="64" spans="1:10">
      <c r="A64" s="72"/>
      <c r="B64" s="77"/>
      <c r="C64" s="77"/>
      <c r="D64" s="77"/>
      <c r="E64" s="77"/>
      <c r="F64" s="77"/>
      <c r="G64" s="77"/>
      <c r="H64" s="77"/>
      <c r="I64" s="77"/>
      <c r="J64" s="77"/>
    </row>
    <row r="65" spans="1:10">
      <c r="A65" s="78" t="s">
        <v>180</v>
      </c>
      <c r="B65" s="77"/>
      <c r="C65" s="77"/>
      <c r="D65" s="77"/>
      <c r="E65" s="77"/>
      <c r="F65" s="77"/>
      <c r="G65" s="77"/>
      <c r="H65" s="77"/>
      <c r="I65" s="77"/>
      <c r="J65" s="77"/>
    </row>
    <row r="66" spans="1:10" s="74" customFormat="1">
      <c r="A66" s="80" t="s">
        <v>45</v>
      </c>
      <c r="B66" s="80">
        <v>1793.8127519389179</v>
      </c>
      <c r="C66" s="80">
        <v>1763.856880938918</v>
      </c>
      <c r="D66" s="80">
        <v>2017.8571699389181</v>
      </c>
      <c r="E66" s="80">
        <v>1742.3209869389179</v>
      </c>
      <c r="F66" s="80">
        <v>1863.0861795368605</v>
      </c>
      <c r="G66" s="80">
        <v>1896.1625867455068</v>
      </c>
      <c r="H66" s="80">
        <v>1815.1983297087454</v>
      </c>
      <c r="I66" s="80">
        <v>1950.7693212279373</v>
      </c>
      <c r="J66" s="80">
        <v>362.71649122664638</v>
      </c>
    </row>
    <row r="67" spans="1:10">
      <c r="A67" s="82" t="s">
        <v>23</v>
      </c>
      <c r="B67" s="82">
        <v>1780.5649579999999</v>
      </c>
      <c r="C67" s="82">
        <v>1750.609087</v>
      </c>
      <c r="D67" s="82">
        <v>2004.6093760000001</v>
      </c>
      <c r="E67" s="82">
        <v>1729.0731929999999</v>
      </c>
      <c r="F67" s="82">
        <v>1859.0647879999999</v>
      </c>
      <c r="G67" s="82">
        <v>1883.4316200000001</v>
      </c>
      <c r="H67" s="82">
        <v>1812.13528</v>
      </c>
      <c r="I67" s="82">
        <v>1948.2936997400061</v>
      </c>
      <c r="J67" s="82">
        <v>344.7628578501039</v>
      </c>
    </row>
    <row r="68" spans="1:10">
      <c r="A68" s="83" t="s">
        <v>78</v>
      </c>
      <c r="B68" s="82">
        <v>13.24779393891796</v>
      </c>
      <c r="C68" s="82">
        <v>13.24779393891796</v>
      </c>
      <c r="D68" s="82">
        <v>13.24779393891796</v>
      </c>
      <c r="E68" s="82">
        <v>13.24779393891796</v>
      </c>
      <c r="F68" s="82">
        <v>4.0213915368606035</v>
      </c>
      <c r="G68" s="82">
        <v>12.730966745506771</v>
      </c>
      <c r="H68" s="82">
        <v>3.0630497087455311</v>
      </c>
      <c r="I68" s="82">
        <v>2.4756214879312748</v>
      </c>
      <c r="J68" s="82">
        <v>17.953633376542477</v>
      </c>
    </row>
    <row r="72" spans="1:10">
      <c r="A72" s="191"/>
      <c r="B72" s="192"/>
      <c r="C72" s="192"/>
      <c r="D72" s="192"/>
      <c r="E72" s="192"/>
      <c r="F72" s="192"/>
      <c r="G72" s="192"/>
      <c r="H72" s="192"/>
      <c r="I72" s="192"/>
      <c r="J72" s="192"/>
    </row>
    <row r="73" spans="1:10">
      <c r="A73" s="78"/>
    </row>
    <row r="74" spans="1:10">
      <c r="A74" s="64"/>
    </row>
    <row r="75" spans="1:10">
      <c r="A75" s="64"/>
    </row>
    <row r="76" spans="1:10">
      <c r="A76" s="6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workbookViewId="0">
      <pane xSplit="1" topLeftCell="J1" activePane="topRight" state="frozen"/>
      <selection activeCell="E16" sqref="E16"/>
      <selection pane="topRight" activeCell="Q38" sqref="Q38"/>
    </sheetView>
  </sheetViews>
  <sheetFormatPr defaultRowHeight="12.75"/>
  <cols>
    <col min="1" max="1" width="42.42578125" style="39" customWidth="1"/>
    <col min="2" max="18" width="12.42578125" style="44" customWidth="1"/>
    <col min="19" max="16384" width="9.140625" style="39"/>
  </cols>
  <sheetData>
    <row r="1" spans="1:18" s="38" customFormat="1">
      <c r="A1" s="268" t="s">
        <v>114</v>
      </c>
      <c r="B1" s="266" t="s">
        <v>95</v>
      </c>
      <c r="C1" s="266" t="s">
        <v>107</v>
      </c>
      <c r="D1" s="266" t="s">
        <v>108</v>
      </c>
      <c r="E1" s="266" t="s">
        <v>92</v>
      </c>
      <c r="F1" s="266" t="s">
        <v>94</v>
      </c>
      <c r="G1" s="266" t="s">
        <v>113</v>
      </c>
      <c r="H1" s="266" t="s">
        <v>115</v>
      </c>
      <c r="I1" s="266" t="s">
        <v>181</v>
      </c>
      <c r="J1" s="266" t="s">
        <v>218</v>
      </c>
      <c r="K1" s="266" t="s">
        <v>219</v>
      </c>
      <c r="L1" s="266" t="s">
        <v>220</v>
      </c>
      <c r="M1" s="266" t="s">
        <v>216</v>
      </c>
      <c r="N1" s="266" t="s">
        <v>221</v>
      </c>
      <c r="O1" s="266" t="s">
        <v>228</v>
      </c>
      <c r="P1" s="266" t="s">
        <v>231</v>
      </c>
      <c r="Q1" s="266" t="s">
        <v>237</v>
      </c>
      <c r="R1" s="266" t="s">
        <v>265</v>
      </c>
    </row>
    <row r="2" spans="1:18" s="38" customFormat="1" ht="13.5" thickBot="1">
      <c r="A2" s="269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 ht="13.5" thickBot="1">
      <c r="A3" s="118" t="s">
        <v>28</v>
      </c>
      <c r="B3" s="119">
        <v>68951.414550364265</v>
      </c>
      <c r="C3" s="119">
        <v>67431.739338525047</v>
      </c>
      <c r="D3" s="119">
        <v>67230.550565617741</v>
      </c>
      <c r="E3" s="119">
        <v>65437.79775549224</v>
      </c>
      <c r="F3" s="119">
        <v>77790.178640222788</v>
      </c>
      <c r="G3" s="119">
        <v>76366.741056453888</v>
      </c>
      <c r="H3" s="119">
        <v>72866.527288858531</v>
      </c>
      <c r="I3" s="119">
        <v>71891.820702548983</v>
      </c>
      <c r="J3" s="119">
        <v>73946.555685360596</v>
      </c>
      <c r="K3" s="119">
        <v>73152.083265667781</v>
      </c>
      <c r="L3" s="119">
        <v>72664.342920733528</v>
      </c>
      <c r="M3" s="119">
        <v>73839.785338291476</v>
      </c>
      <c r="N3" s="119">
        <v>72244.736478075312</v>
      </c>
      <c r="O3" s="119">
        <v>74894.121178923058</v>
      </c>
      <c r="P3" s="119">
        <v>75529.346656211215</v>
      </c>
      <c r="Q3" s="119">
        <v>77950.477674292124</v>
      </c>
      <c r="R3" s="119">
        <v>78696.788528337624</v>
      </c>
    </row>
    <row r="4" spans="1:18" ht="13.5" thickBot="1">
      <c r="A4" s="120" t="s">
        <v>29</v>
      </c>
      <c r="B4" s="121">
        <v>24207.041811502084</v>
      </c>
      <c r="C4" s="121">
        <v>23256.189100051542</v>
      </c>
      <c r="D4" s="121">
        <v>22835.476728545538</v>
      </c>
      <c r="E4" s="121">
        <v>21313.984904960009</v>
      </c>
      <c r="F4" s="121">
        <v>24059.281685295682</v>
      </c>
      <c r="G4" s="121">
        <v>21937.104270065873</v>
      </c>
      <c r="H4" s="121">
        <v>20154.513751724498</v>
      </c>
      <c r="I4" s="121">
        <v>17993.280509206754</v>
      </c>
      <c r="J4" s="121">
        <v>19359.260662565255</v>
      </c>
      <c r="K4" s="121">
        <v>19175.663247366356</v>
      </c>
      <c r="L4" s="121">
        <v>18179.101571695748</v>
      </c>
      <c r="M4" s="121">
        <v>15106.293332357669</v>
      </c>
      <c r="N4" s="121">
        <v>14597.875932616782</v>
      </c>
      <c r="O4" s="121">
        <v>14300.589903643715</v>
      </c>
      <c r="P4" s="121">
        <v>14772.748435937076</v>
      </c>
      <c r="Q4" s="121">
        <v>14003.249441252035</v>
      </c>
      <c r="R4" s="121">
        <v>13449.920004089505</v>
      </c>
    </row>
    <row r="5" spans="1:18">
      <c r="A5" s="40" t="s">
        <v>30</v>
      </c>
      <c r="B5" s="41">
        <v>6073.2489287141498</v>
      </c>
      <c r="C5" s="41">
        <v>5096.1024487729219</v>
      </c>
      <c r="D5" s="41">
        <v>5069.1208208331709</v>
      </c>
      <c r="E5" s="41">
        <v>4385.3289517290596</v>
      </c>
      <c r="F5" s="41">
        <v>6029.7603497604196</v>
      </c>
      <c r="G5" s="41">
        <v>4060.8419948354699</v>
      </c>
      <c r="H5" s="41">
        <v>2978.5261463060497</v>
      </c>
      <c r="I5" s="41">
        <v>2081.9445811896649</v>
      </c>
      <c r="J5" s="41">
        <v>6090.0179691698804</v>
      </c>
      <c r="K5" s="41">
        <v>5850.6531988872302</v>
      </c>
      <c r="L5" s="41">
        <v>5463.1097305502499</v>
      </c>
      <c r="M5" s="41">
        <v>4349.6188042761305</v>
      </c>
      <c r="N5" s="41">
        <v>2823.29534089655</v>
      </c>
      <c r="O5" s="41">
        <v>1975.7799645674702</v>
      </c>
      <c r="P5" s="41">
        <v>3930.9621479113498</v>
      </c>
      <c r="Q5" s="41">
        <v>3089.5291754682999</v>
      </c>
      <c r="R5" s="41">
        <v>1781.7350966957399</v>
      </c>
    </row>
    <row r="6" spans="1:18">
      <c r="A6" s="122" t="s">
        <v>31</v>
      </c>
      <c r="B6" s="123">
        <v>37.580129179999993</v>
      </c>
      <c r="C6" s="123">
        <v>41.845055070000001</v>
      </c>
      <c r="D6" s="123">
        <v>29.61300293</v>
      </c>
      <c r="E6" s="123">
        <v>201.97489938999999</v>
      </c>
      <c r="F6" s="123">
        <v>199.35372043000001</v>
      </c>
      <c r="G6" s="123">
        <v>196.75215169000001</v>
      </c>
      <c r="H6" s="123">
        <v>178.59765171999999</v>
      </c>
      <c r="I6" s="123">
        <v>183.85034488999997</v>
      </c>
      <c r="J6" s="123">
        <v>185.82733506000002</v>
      </c>
      <c r="K6" s="123">
        <v>189.36153553</v>
      </c>
      <c r="L6" s="123">
        <v>190.83908044</v>
      </c>
      <c r="M6" s="123">
        <v>193.7147501</v>
      </c>
      <c r="N6" s="123">
        <v>193.87140198</v>
      </c>
      <c r="O6" s="123">
        <v>1435.3946550699998</v>
      </c>
      <c r="P6" s="123">
        <v>191.94153555999998</v>
      </c>
      <c r="Q6" s="123">
        <v>188.56630841999998</v>
      </c>
      <c r="R6" s="123">
        <v>191.49164898000001</v>
      </c>
    </row>
    <row r="7" spans="1:18">
      <c r="A7" s="122" t="s">
        <v>93</v>
      </c>
      <c r="B7" s="123"/>
      <c r="C7" s="123"/>
      <c r="D7" s="123"/>
      <c r="E7" s="123"/>
      <c r="F7" s="123">
        <v>23.198630350000002</v>
      </c>
      <c r="G7" s="123">
        <v>5.91646202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16.37431205</v>
      </c>
      <c r="O7" s="123">
        <v>0.48714453000000002</v>
      </c>
      <c r="P7" s="123">
        <v>25.290812289999998</v>
      </c>
      <c r="Q7" s="123">
        <v>7.17500421</v>
      </c>
      <c r="R7" s="123">
        <v>11.15201618</v>
      </c>
    </row>
    <row r="8" spans="1:18">
      <c r="A8" s="122" t="s">
        <v>32</v>
      </c>
      <c r="B8" s="123">
        <v>7485.3001400412204</v>
      </c>
      <c r="C8" s="123">
        <v>7097.2346509722247</v>
      </c>
      <c r="D8" s="123">
        <v>7282.2315752231798</v>
      </c>
      <c r="E8" s="123">
        <v>6516.5547480668693</v>
      </c>
      <c r="F8" s="123">
        <v>6632.5265283812887</v>
      </c>
      <c r="G8" s="123">
        <v>6676.7302941324597</v>
      </c>
      <c r="H8" s="123">
        <v>6616.2342287675701</v>
      </c>
      <c r="I8" s="123">
        <v>6334.5254660130704</v>
      </c>
      <c r="J8" s="123">
        <v>6271.4140036112804</v>
      </c>
      <c r="K8" s="123">
        <v>6436.56673625452</v>
      </c>
      <c r="L8" s="123">
        <v>6342.9371606509794</v>
      </c>
      <c r="M8" s="123">
        <v>5049.8200799379301</v>
      </c>
      <c r="N8" s="123">
        <v>4865.52227151853</v>
      </c>
      <c r="O8" s="123">
        <v>5258.3651018271003</v>
      </c>
      <c r="P8" s="123">
        <v>5357.2658935418904</v>
      </c>
      <c r="Q8" s="123">
        <v>5289.0089842629095</v>
      </c>
      <c r="R8" s="123">
        <v>5771.7033668120303</v>
      </c>
    </row>
    <row r="9" spans="1:18">
      <c r="A9" s="122" t="s">
        <v>33</v>
      </c>
      <c r="B9" s="123">
        <v>262.06069863000005</v>
      </c>
      <c r="C9" s="123">
        <v>259.24612169</v>
      </c>
      <c r="D9" s="123">
        <v>261.43482103999997</v>
      </c>
      <c r="E9" s="123">
        <v>317.50372347999996</v>
      </c>
      <c r="F9" s="123">
        <v>299.57473094999995</v>
      </c>
      <c r="G9" s="123">
        <v>318.94372396</v>
      </c>
      <c r="H9" s="123">
        <v>317.93330632999999</v>
      </c>
      <c r="I9" s="123">
        <v>326.93414147999994</v>
      </c>
      <c r="J9" s="123">
        <v>339.64129656</v>
      </c>
      <c r="K9" s="123">
        <v>309.30071567999994</v>
      </c>
      <c r="L9" s="123">
        <v>305.99896859</v>
      </c>
      <c r="M9" s="123">
        <v>390.39437422000003</v>
      </c>
      <c r="N9" s="123">
        <v>430.43020057000001</v>
      </c>
      <c r="O9" s="123">
        <v>443.65389236999999</v>
      </c>
      <c r="P9" s="123">
        <v>433.60513487000003</v>
      </c>
      <c r="Q9" s="123">
        <v>364.37097686999999</v>
      </c>
      <c r="R9" s="123">
        <v>359.98729691000005</v>
      </c>
    </row>
    <row r="10" spans="1:18">
      <c r="A10" s="122" t="s">
        <v>34</v>
      </c>
      <c r="B10" s="123">
        <v>1026.64165433775</v>
      </c>
      <c r="C10" s="123">
        <v>853.25063008147993</v>
      </c>
      <c r="D10" s="123">
        <v>634.83443388067496</v>
      </c>
      <c r="E10" s="123">
        <v>621.24640071085003</v>
      </c>
      <c r="F10" s="123">
        <v>611.11312079640004</v>
      </c>
      <c r="G10" s="123">
        <v>651.11752622730501</v>
      </c>
      <c r="H10" s="123">
        <v>493.38480882387501</v>
      </c>
      <c r="I10" s="123">
        <v>542.72641701207499</v>
      </c>
      <c r="J10" s="123">
        <v>529.71057553095989</v>
      </c>
      <c r="K10" s="123">
        <v>484.06108761258503</v>
      </c>
      <c r="L10" s="123">
        <v>446.28965632797997</v>
      </c>
      <c r="M10" s="123">
        <v>364.53890908618496</v>
      </c>
      <c r="N10" s="123">
        <v>395.94095543122501</v>
      </c>
      <c r="O10" s="123">
        <v>366.37994441714</v>
      </c>
      <c r="P10" s="123">
        <v>370.12232177624503</v>
      </c>
      <c r="Q10" s="123">
        <v>306.93773883315004</v>
      </c>
      <c r="R10" s="123">
        <v>303.36486878891498</v>
      </c>
    </row>
    <row r="11" spans="1:18">
      <c r="A11" s="122" t="s">
        <v>35</v>
      </c>
      <c r="B11" s="123">
        <v>1112.8684738400002</v>
      </c>
      <c r="C11" s="123">
        <v>968.36977268999988</v>
      </c>
      <c r="D11" s="123">
        <v>836.43391320000001</v>
      </c>
      <c r="E11" s="123">
        <v>803.25233936999996</v>
      </c>
      <c r="F11" s="123">
        <v>1716.6544290100001</v>
      </c>
      <c r="G11" s="123">
        <v>1726.4700322500003</v>
      </c>
      <c r="H11" s="123">
        <v>1476.5771980299999</v>
      </c>
      <c r="I11" s="123">
        <v>1089.3911694100002</v>
      </c>
      <c r="J11" s="123">
        <v>1073.38320927</v>
      </c>
      <c r="K11" s="123">
        <v>1636.8520980000001</v>
      </c>
      <c r="L11" s="123">
        <v>1920.7325675700001</v>
      </c>
      <c r="M11" s="123">
        <v>1882.2849160199999</v>
      </c>
      <c r="N11" s="123">
        <v>1514.78678152</v>
      </c>
      <c r="O11" s="123">
        <v>1251.64516067</v>
      </c>
      <c r="P11" s="123">
        <v>1110.5419846999998</v>
      </c>
      <c r="Q11" s="123">
        <v>1048.32869456</v>
      </c>
      <c r="R11" s="123">
        <v>806.86279929</v>
      </c>
    </row>
    <row r="12" spans="1:18">
      <c r="A12" s="122" t="s">
        <v>36</v>
      </c>
      <c r="B12" s="123">
        <v>1096.8684779999999</v>
      </c>
      <c r="C12" s="123">
        <v>1508.2717229399998</v>
      </c>
      <c r="D12" s="123">
        <v>1391.0076808599999</v>
      </c>
      <c r="E12" s="123">
        <v>1715.93416432</v>
      </c>
      <c r="F12" s="123">
        <v>1534.5851947799999</v>
      </c>
      <c r="G12" s="123">
        <v>1521.9757255100001</v>
      </c>
      <c r="H12" s="123">
        <v>1520.8729481199998</v>
      </c>
      <c r="I12" s="123">
        <v>1514.46446001</v>
      </c>
      <c r="J12" s="123">
        <v>1462.7637768299999</v>
      </c>
      <c r="K12" s="123">
        <v>1471.7392621500001</v>
      </c>
      <c r="L12" s="123">
        <v>1271.5577892900001</v>
      </c>
      <c r="M12" s="123">
        <v>1096.2096546799999</v>
      </c>
      <c r="N12" s="123">
        <v>1737.14859955</v>
      </c>
      <c r="O12" s="123">
        <v>1164.6885521800002</v>
      </c>
      <c r="P12" s="123">
        <v>1355.8900358200001</v>
      </c>
      <c r="Q12" s="123">
        <v>1182.6871876300002</v>
      </c>
      <c r="R12" s="123">
        <v>1013.18161219</v>
      </c>
    </row>
    <row r="13" spans="1:18">
      <c r="A13" s="122" t="s">
        <v>37</v>
      </c>
      <c r="B13" s="123">
        <v>4609.9026304599993</v>
      </c>
      <c r="C13" s="123">
        <v>5082.0757886000001</v>
      </c>
      <c r="D13" s="123">
        <v>5359.9726276699994</v>
      </c>
      <c r="E13" s="123">
        <v>4923.1869746299999</v>
      </c>
      <c r="F13" s="123">
        <v>4812.5849249299999</v>
      </c>
      <c r="G13" s="123">
        <v>4781.1023488099991</v>
      </c>
      <c r="H13" s="123">
        <v>4870.2085689799997</v>
      </c>
      <c r="I13" s="123">
        <v>4391.0904615099998</v>
      </c>
      <c r="J13" s="123">
        <v>520.38945000331103</v>
      </c>
      <c r="K13" s="123">
        <v>510.26008855818202</v>
      </c>
      <c r="L13" s="123">
        <v>480.26227267406199</v>
      </c>
      <c r="M13" s="123">
        <v>113.18274570672452</v>
      </c>
      <c r="N13" s="123">
        <v>115.21865449325499</v>
      </c>
      <c r="O13" s="123">
        <v>107.9135548123145</v>
      </c>
      <c r="P13" s="123">
        <v>114.155</v>
      </c>
      <c r="Q13" s="123">
        <v>704.75886722000007</v>
      </c>
      <c r="R13" s="123">
        <v>704.17783166999993</v>
      </c>
    </row>
    <row r="14" spans="1:18" ht="13.5" thickBot="1">
      <c r="A14" s="124" t="s">
        <v>38</v>
      </c>
      <c r="B14" s="125">
        <v>2502.5706782989614</v>
      </c>
      <c r="C14" s="125">
        <v>2349.79290923492</v>
      </c>
      <c r="D14" s="125">
        <v>1970.8278529085121</v>
      </c>
      <c r="E14" s="125">
        <v>1829.0027032632279</v>
      </c>
      <c r="F14" s="125">
        <v>2199.9300559075696</v>
      </c>
      <c r="G14" s="125">
        <v>1997.254010630641</v>
      </c>
      <c r="H14" s="125">
        <v>1702.1788946470051</v>
      </c>
      <c r="I14" s="125">
        <v>1528.353467691946</v>
      </c>
      <c r="J14" s="125">
        <v>2886.1130465298265</v>
      </c>
      <c r="K14" s="125">
        <v>2286.8685246938403</v>
      </c>
      <c r="L14" s="125">
        <v>1757.374345602479</v>
      </c>
      <c r="M14" s="125">
        <v>1666.5290983306959</v>
      </c>
      <c r="N14" s="125">
        <v>2505.2874146072199</v>
      </c>
      <c r="O14" s="125">
        <v>2296.2819331996898</v>
      </c>
      <c r="P14" s="125">
        <v>1882.9735694675901</v>
      </c>
      <c r="Q14" s="125">
        <v>1821.8865037776786</v>
      </c>
      <c r="R14" s="125">
        <v>2506.2634665728201</v>
      </c>
    </row>
    <row r="15" spans="1:18" ht="13.5" thickBot="1">
      <c r="A15" s="126" t="s">
        <v>39</v>
      </c>
      <c r="B15" s="127">
        <v>44744.372738862185</v>
      </c>
      <c r="C15" s="127">
        <v>44175.550238473501</v>
      </c>
      <c r="D15" s="127">
        <v>44395.07383707221</v>
      </c>
      <c r="E15" s="127">
        <v>44123.812850532231</v>
      </c>
      <c r="F15" s="127">
        <v>53730.896954927106</v>
      </c>
      <c r="G15" s="127">
        <v>54429.636786388015</v>
      </c>
      <c r="H15" s="127">
        <v>52712.013537134029</v>
      </c>
      <c r="I15" s="127">
        <v>53898.540193342233</v>
      </c>
      <c r="J15" s="127">
        <v>54587.295022795341</v>
      </c>
      <c r="K15" s="127">
        <v>53976.420018301425</v>
      </c>
      <c r="L15" s="127">
        <v>54485.241349037773</v>
      </c>
      <c r="M15" s="127">
        <v>58733.492005933811</v>
      </c>
      <c r="N15" s="127">
        <v>57646.860545458527</v>
      </c>
      <c r="O15" s="127">
        <v>60593.53127527934</v>
      </c>
      <c r="P15" s="127">
        <v>60756.598220274143</v>
      </c>
      <c r="Q15" s="127">
        <v>63947.228233040092</v>
      </c>
      <c r="R15" s="127">
        <v>65246.868524248115</v>
      </c>
    </row>
    <row r="16" spans="1:18">
      <c r="A16" s="42" t="s">
        <v>40</v>
      </c>
      <c r="B16" s="43">
        <v>9428.2877426568029</v>
      </c>
      <c r="C16" s="43">
        <v>9070.6278351012043</v>
      </c>
      <c r="D16" s="43">
        <v>9237.5911857799929</v>
      </c>
      <c r="E16" s="43">
        <v>8631.9641850200005</v>
      </c>
      <c r="F16" s="43">
        <v>9941.8757463300008</v>
      </c>
      <c r="G16" s="43">
        <v>10028.283486830001</v>
      </c>
      <c r="H16" s="43">
        <v>11145.83771548</v>
      </c>
      <c r="I16" s="43">
        <v>10856.07661432</v>
      </c>
      <c r="J16" s="43">
        <v>10577.257203124398</v>
      </c>
      <c r="K16" s="43">
        <v>9785.9832369789438</v>
      </c>
      <c r="L16" s="43">
        <v>9436.8726672817902</v>
      </c>
      <c r="M16" s="43">
        <v>12721.882534749999</v>
      </c>
      <c r="N16" s="43">
        <v>11517.63129463</v>
      </c>
      <c r="O16" s="43">
        <v>11029.916815140219</v>
      </c>
      <c r="P16" s="43">
        <v>10099.984158282059</v>
      </c>
      <c r="Q16" s="43">
        <v>12276.94374050467</v>
      </c>
      <c r="R16" s="43">
        <v>12209.644076869999</v>
      </c>
    </row>
    <row r="17" spans="1:18">
      <c r="A17" s="198" t="s">
        <v>227</v>
      </c>
      <c r="B17" s="222">
        <v>0</v>
      </c>
      <c r="C17" s="222">
        <v>0</v>
      </c>
      <c r="D17" s="222">
        <v>0</v>
      </c>
      <c r="E17" s="41">
        <v>23.050222039999209</v>
      </c>
      <c r="F17" s="41">
        <v>25.456219660001494</v>
      </c>
      <c r="G17" s="222">
        <v>0</v>
      </c>
      <c r="H17" s="222">
        <v>0</v>
      </c>
      <c r="I17" s="41">
        <v>99.175194310000506</v>
      </c>
      <c r="J17" s="41">
        <v>122.98897418</v>
      </c>
      <c r="K17" s="41">
        <v>122.989259260002</v>
      </c>
      <c r="L17" s="41">
        <v>122.98925949999899</v>
      </c>
      <c r="M17" s="41">
        <v>3623.3293249899998</v>
      </c>
      <c r="N17" s="123">
        <v>3671.0695066499998</v>
      </c>
      <c r="O17" s="123">
        <v>3671.0695066399999</v>
      </c>
      <c r="P17" s="123">
        <v>3671.06950663</v>
      </c>
      <c r="Q17" s="123">
        <v>6233.7909795300002</v>
      </c>
      <c r="R17" s="123">
        <v>6257.0672347700011</v>
      </c>
    </row>
    <row r="18" spans="1:18">
      <c r="A18" s="122" t="s">
        <v>41</v>
      </c>
      <c r="B18" s="123">
        <v>900.94711645999973</v>
      </c>
      <c r="C18" s="123">
        <v>676.96171767999999</v>
      </c>
      <c r="D18" s="123">
        <v>695.0330352200001</v>
      </c>
      <c r="E18" s="123">
        <v>715.97571172000005</v>
      </c>
      <c r="F18" s="123">
        <v>1887.1314204599998</v>
      </c>
      <c r="G18" s="123">
        <v>1913.3291183499998</v>
      </c>
      <c r="H18" s="123">
        <v>3062.8296310200003</v>
      </c>
      <c r="I18" s="123">
        <v>2995.5592158300001</v>
      </c>
      <c r="J18" s="123">
        <v>2787.5821180400003</v>
      </c>
      <c r="K18" s="123">
        <v>2353.1083792600002</v>
      </c>
      <c r="L18" s="123">
        <v>1720.5042530600001</v>
      </c>
      <c r="M18" s="123">
        <v>1618.5385826199999</v>
      </c>
      <c r="N18" s="123">
        <v>1646.6915158499999</v>
      </c>
      <c r="O18" s="123">
        <v>1340.7141258699999</v>
      </c>
      <c r="P18" s="123">
        <v>1215.5423816100001</v>
      </c>
      <c r="Q18" s="123">
        <v>1013.8356211799999</v>
      </c>
      <c r="R18" s="123">
        <v>944.43395582000005</v>
      </c>
    </row>
    <row r="19" spans="1:18">
      <c r="A19" s="122" t="s">
        <v>42</v>
      </c>
      <c r="B19" s="123">
        <v>114.22163876</v>
      </c>
      <c r="C19" s="123">
        <v>61.275945229999998</v>
      </c>
      <c r="D19" s="123">
        <v>62.10969274</v>
      </c>
      <c r="E19" s="123">
        <v>36.986752119999998</v>
      </c>
      <c r="F19" s="123">
        <v>37.496504799999997</v>
      </c>
      <c r="G19" s="123">
        <v>37.996378649999997</v>
      </c>
      <c r="H19" s="123">
        <v>34.766883259999993</v>
      </c>
      <c r="I19" s="123">
        <v>33.942153590000004</v>
      </c>
      <c r="J19" s="123">
        <v>33.871404999999996</v>
      </c>
      <c r="K19" s="123">
        <v>32.634827309999999</v>
      </c>
      <c r="L19" s="123">
        <v>31.552579949999998</v>
      </c>
      <c r="M19" s="123">
        <v>10.341160330000001</v>
      </c>
      <c r="N19" s="123">
        <v>9.9799004999999994</v>
      </c>
      <c r="O19" s="123">
        <v>9.7735340500000003</v>
      </c>
      <c r="P19" s="123">
        <v>9.3564974200000002</v>
      </c>
      <c r="Q19" s="123">
        <v>9.4227578800000007</v>
      </c>
      <c r="R19" s="123">
        <v>9.5510205999999993</v>
      </c>
    </row>
    <row r="20" spans="1:18">
      <c r="A20" s="122" t="s">
        <v>43</v>
      </c>
      <c r="B20" s="123">
        <v>8035.6623409499998</v>
      </c>
      <c r="C20" s="123">
        <v>7952.1560789100031</v>
      </c>
      <c r="D20" s="123">
        <v>7621.4608343100008</v>
      </c>
      <c r="E20" s="123">
        <v>7018.7860128500006</v>
      </c>
      <c r="F20" s="123">
        <v>7131.3688473299999</v>
      </c>
      <c r="G20" s="123">
        <v>7192.3358702299993</v>
      </c>
      <c r="H20" s="123">
        <v>6956.0656190100008</v>
      </c>
      <c r="I20" s="123">
        <v>6651.3823882799998</v>
      </c>
      <c r="J20" s="123">
        <v>6596.1155931499989</v>
      </c>
      <c r="K20" s="123">
        <v>6274.7768814200008</v>
      </c>
      <c r="L20" s="123">
        <v>6293.5833390600001</v>
      </c>
      <c r="M20" s="123">
        <v>6232.62881079</v>
      </c>
      <c r="N20" s="123">
        <v>4901.6035366099995</v>
      </c>
      <c r="O20" s="123">
        <v>4807.0669074799998</v>
      </c>
      <c r="P20" s="123">
        <v>4113.7415391200002</v>
      </c>
      <c r="Q20" s="123">
        <v>4076.48664796</v>
      </c>
      <c r="R20" s="123">
        <v>4128.7109736799994</v>
      </c>
    </row>
    <row r="21" spans="1:18">
      <c r="A21" s="122" t="s">
        <v>44</v>
      </c>
      <c r="B21" s="123">
        <v>377.45664648680429</v>
      </c>
      <c r="C21" s="123">
        <v>380.23409328120027</v>
      </c>
      <c r="D21" s="123">
        <v>858.98762350999198</v>
      </c>
      <c r="E21" s="123">
        <v>837.16548628999999</v>
      </c>
      <c r="F21" s="123">
        <v>860.42275408</v>
      </c>
      <c r="G21" s="123">
        <v>884.62211960000207</v>
      </c>
      <c r="H21" s="123">
        <v>1092.1755821900008</v>
      </c>
      <c r="I21" s="123">
        <v>1076.0176623100001</v>
      </c>
      <c r="J21" s="123">
        <v>1036.6991127543979</v>
      </c>
      <c r="K21" s="123">
        <v>1002.473889728941</v>
      </c>
      <c r="L21" s="123">
        <v>1268.24323571179</v>
      </c>
      <c r="M21" s="123">
        <v>1237.0446560199998</v>
      </c>
      <c r="N21" s="123">
        <v>1288.2868350200001</v>
      </c>
      <c r="O21" s="123">
        <v>1201.2927411002199</v>
      </c>
      <c r="P21" s="123">
        <v>1090.27423350206</v>
      </c>
      <c r="Q21" s="123">
        <v>943.40773395466999</v>
      </c>
      <c r="R21" s="123">
        <v>869.88089200000002</v>
      </c>
    </row>
    <row r="22" spans="1:18">
      <c r="A22" s="122" t="s">
        <v>45</v>
      </c>
      <c r="B22" s="123">
        <v>125.73430417536666</v>
      </c>
      <c r="C22" s="123">
        <v>125.24674554222166</v>
      </c>
      <c r="D22" s="123">
        <v>119.269832522222</v>
      </c>
      <c r="E22" s="123">
        <v>117.839991392222</v>
      </c>
      <c r="F22" s="123">
        <v>118.287208139504</v>
      </c>
      <c r="G22" s="123">
        <v>117.49365035751201</v>
      </c>
      <c r="H22" s="123">
        <v>118.184045552222</v>
      </c>
      <c r="I22" s="123">
        <v>133.76450140222204</v>
      </c>
      <c r="J22" s="123">
        <v>124.20610733914398</v>
      </c>
      <c r="K22" s="123">
        <v>122.14899098596601</v>
      </c>
      <c r="L22" s="123">
        <v>125.31577822596502</v>
      </c>
      <c r="M22" s="123">
        <v>123.579714572222</v>
      </c>
      <c r="N22" s="123">
        <v>124.75477794222201</v>
      </c>
      <c r="O22" s="123">
        <v>113.15865608222201</v>
      </c>
      <c r="P22" s="123">
        <v>113.40696576222201</v>
      </c>
      <c r="Q22" s="123">
        <v>27.071630722220057</v>
      </c>
      <c r="R22" s="123">
        <v>37.045964462219736</v>
      </c>
    </row>
    <row r="23" spans="1:18">
      <c r="A23" s="122" t="s">
        <v>46</v>
      </c>
      <c r="B23" s="123">
        <v>26932.431808360019</v>
      </c>
      <c r="C23" s="123">
        <v>27171.363736350071</v>
      </c>
      <c r="D23" s="123">
        <v>27537.632712840001</v>
      </c>
      <c r="E23" s="123">
        <v>28425.563173389997</v>
      </c>
      <c r="F23" s="123">
        <v>36928.920892900001</v>
      </c>
      <c r="G23" s="123">
        <v>37774.627744440506</v>
      </c>
      <c r="H23" s="123">
        <v>38506.466308781804</v>
      </c>
      <c r="I23" s="123">
        <v>38910.833813170007</v>
      </c>
      <c r="J23" s="123">
        <v>40069.754302001798</v>
      </c>
      <c r="K23" s="123">
        <v>40424.030950066503</v>
      </c>
      <c r="L23" s="123">
        <v>41412.597589320001</v>
      </c>
      <c r="M23" s="123">
        <v>41432.944292691594</v>
      </c>
      <c r="N23" s="123">
        <v>41750.704805086309</v>
      </c>
      <c r="O23" s="123">
        <v>45282.892968626897</v>
      </c>
      <c r="P23" s="123">
        <v>46560.788405119849</v>
      </c>
      <c r="Q23" s="123">
        <v>46851.647536533208</v>
      </c>
      <c r="R23" s="123">
        <v>48444.292410335896</v>
      </c>
    </row>
    <row r="24" spans="1:18" ht="13.5" thickBot="1">
      <c r="A24" s="124" t="s">
        <v>47</v>
      </c>
      <c r="B24" s="125">
        <v>8257.9188836699959</v>
      </c>
      <c r="C24" s="125">
        <v>7808.3119214800045</v>
      </c>
      <c r="D24" s="125">
        <v>7500.5801059299902</v>
      </c>
      <c r="E24" s="125">
        <v>6948.4455007300103</v>
      </c>
      <c r="F24" s="125">
        <v>6741.8131075576002</v>
      </c>
      <c r="G24" s="125">
        <v>6509.2319047599995</v>
      </c>
      <c r="H24" s="125">
        <v>2941.5254673200002</v>
      </c>
      <c r="I24" s="125">
        <v>3997.8652644500003</v>
      </c>
      <c r="J24" s="125">
        <v>3816.07741033</v>
      </c>
      <c r="K24" s="125">
        <v>3644.2568402700099</v>
      </c>
      <c r="L24" s="125">
        <v>3510.4553142100099</v>
      </c>
      <c r="M24" s="125">
        <v>4455.0854639199997</v>
      </c>
      <c r="N24" s="125">
        <v>4253.7696678000002</v>
      </c>
      <c r="O24" s="125">
        <v>4167.5628354299997</v>
      </c>
      <c r="P24" s="125">
        <v>3982.4186911100101</v>
      </c>
      <c r="Q24" s="125">
        <v>4791.5653252799993</v>
      </c>
      <c r="R24" s="125">
        <v>4555.8860725799996</v>
      </c>
    </row>
    <row r="25" spans="1:18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8" ht="13.5" thickBot="1">
      <c r="A26" s="128" t="s">
        <v>48</v>
      </c>
      <c r="B26" s="129">
        <v>68951.414550279893</v>
      </c>
      <c r="C26" s="129">
        <v>67431.739338578074</v>
      </c>
      <c r="D26" s="129">
        <v>67230.613914299116</v>
      </c>
      <c r="E26" s="129">
        <v>65437.656603353622</v>
      </c>
      <c r="F26" s="129">
        <v>77790.178640232945</v>
      </c>
      <c r="G26" s="129">
        <v>76366.741056463885</v>
      </c>
      <c r="H26" s="129">
        <v>72866.527713946736</v>
      </c>
      <c r="I26" s="129">
        <v>71891.820901714571</v>
      </c>
      <c r="J26" s="129">
        <v>73946.555979152545</v>
      </c>
      <c r="K26" s="129">
        <v>73152.083494293853</v>
      </c>
      <c r="L26" s="129">
        <v>72664.343264209936</v>
      </c>
      <c r="M26" s="129">
        <v>73839.785425927068</v>
      </c>
      <c r="N26" s="129">
        <v>72244.736220423321</v>
      </c>
      <c r="O26" s="129">
        <v>74894.121178923058</v>
      </c>
      <c r="P26" s="129">
        <v>75529.346571569942</v>
      </c>
      <c r="Q26" s="129">
        <v>77950.479395940958</v>
      </c>
      <c r="R26" s="129">
        <v>78696.788535152751</v>
      </c>
    </row>
    <row r="27" spans="1:18" ht="13.5" thickBot="1">
      <c r="A27" s="126" t="s">
        <v>49</v>
      </c>
      <c r="B27" s="127">
        <v>10590.585002955759</v>
      </c>
      <c r="C27" s="127">
        <v>8973.3979209558129</v>
      </c>
      <c r="D27" s="127">
        <v>9665.4190258536</v>
      </c>
      <c r="E27" s="127">
        <v>10687.958293280488</v>
      </c>
      <c r="F27" s="127">
        <v>12012.323702331991</v>
      </c>
      <c r="G27" s="127">
        <v>12010.441369694528</v>
      </c>
      <c r="H27" s="127">
        <v>11923.359993550499</v>
      </c>
      <c r="I27" s="127">
        <v>11835.916411965782</v>
      </c>
      <c r="J27" s="127">
        <v>11523.069368596558</v>
      </c>
      <c r="K27" s="127">
        <v>11914.662280498023</v>
      </c>
      <c r="L27" s="127">
        <v>12135.627927649788</v>
      </c>
      <c r="M27" s="127">
        <v>12049.732425878001</v>
      </c>
      <c r="N27" s="127">
        <v>16673.948338892187</v>
      </c>
      <c r="O27" s="127">
        <v>18875.955907250886</v>
      </c>
      <c r="P27" s="127">
        <v>15506.533217449723</v>
      </c>
      <c r="Q27" s="127">
        <v>18810.730589834813</v>
      </c>
      <c r="R27" s="127">
        <v>20668.674009581591</v>
      </c>
    </row>
    <row r="28" spans="1:18">
      <c r="A28" s="40" t="s">
        <v>50</v>
      </c>
      <c r="B28" s="41">
        <v>4919.7270302265797</v>
      </c>
      <c r="C28" s="41">
        <v>4139.2338720215439</v>
      </c>
      <c r="D28" s="41">
        <v>4374.9762107509296</v>
      </c>
      <c r="E28" s="41">
        <v>5225.8624068055697</v>
      </c>
      <c r="F28" s="41">
        <v>5640.7819372633703</v>
      </c>
      <c r="G28" s="41">
        <v>6038.0289824757701</v>
      </c>
      <c r="H28" s="41">
        <v>5900.43094098442</v>
      </c>
      <c r="I28" s="41">
        <v>5593.94009187142</v>
      </c>
      <c r="J28" s="41">
        <v>4951.98183082798</v>
      </c>
      <c r="K28" s="41">
        <v>4340.3047913612809</v>
      </c>
      <c r="L28" s="41">
        <v>4684.0859266754505</v>
      </c>
      <c r="M28" s="41">
        <v>4543.0156509658009</v>
      </c>
      <c r="N28" s="41">
        <v>4894.6117352646406</v>
      </c>
      <c r="O28" s="41">
        <v>5110.9254019697801</v>
      </c>
      <c r="P28" s="41">
        <v>4654.9225817781498</v>
      </c>
      <c r="Q28" s="41">
        <v>5431.1302629199608</v>
      </c>
      <c r="R28" s="41">
        <v>5725.1154529076512</v>
      </c>
    </row>
    <row r="29" spans="1:18">
      <c r="A29" s="122" t="s">
        <v>97</v>
      </c>
      <c r="B29" s="123"/>
      <c r="C29" s="123"/>
      <c r="D29" s="123"/>
      <c r="E29" s="123"/>
      <c r="F29" s="123">
        <v>1421.7561428948402</v>
      </c>
      <c r="G29" s="123">
        <v>1467.44417115141</v>
      </c>
      <c r="H29" s="123">
        <v>1505.9960615699999</v>
      </c>
      <c r="I29" s="123">
        <v>1510.0972617900002</v>
      </c>
      <c r="J29" s="123">
        <v>1611.83682179688</v>
      </c>
      <c r="K29" s="123">
        <v>1632.43402678141</v>
      </c>
      <c r="L29" s="123">
        <v>1670.64350924</v>
      </c>
      <c r="M29" s="123">
        <v>1689.12821996</v>
      </c>
      <c r="N29" s="123">
        <v>1716.05018135</v>
      </c>
      <c r="O29" s="123">
        <v>1940.7075056500003</v>
      </c>
      <c r="P29" s="123">
        <v>1987.63620029</v>
      </c>
      <c r="Q29" s="123">
        <v>2019.5132827499999</v>
      </c>
      <c r="R29" s="123">
        <v>2123.1540496400003</v>
      </c>
    </row>
    <row r="30" spans="1:18">
      <c r="A30" s="122" t="s">
        <v>51</v>
      </c>
      <c r="B30" s="123">
        <v>98.102637779962265</v>
      </c>
      <c r="C30" s="123">
        <v>298.81608278999994</v>
      </c>
      <c r="D30" s="123">
        <v>500.29080645999994</v>
      </c>
      <c r="E30" s="123">
        <v>672.89390134000007</v>
      </c>
      <c r="F30" s="123">
        <v>129.21343669000001</v>
      </c>
      <c r="G30" s="123">
        <v>319.00597668999995</v>
      </c>
      <c r="H30" s="123">
        <v>138.84221715000001</v>
      </c>
      <c r="I30" s="123">
        <v>326.38801347000003</v>
      </c>
      <c r="J30" s="123">
        <v>179.38042231999998</v>
      </c>
      <c r="K30" s="123">
        <v>453.89879863000004</v>
      </c>
      <c r="L30" s="123">
        <v>194.89075613</v>
      </c>
      <c r="M30" s="123">
        <v>425.55895523000004</v>
      </c>
      <c r="N30" s="123">
        <v>4186.71432405</v>
      </c>
      <c r="O30" s="123">
        <v>6372.0257331699995</v>
      </c>
      <c r="P30" s="123">
        <v>2976.4958570000008</v>
      </c>
      <c r="Q30" s="123">
        <v>5771.1779907099999</v>
      </c>
      <c r="R30" s="123">
        <v>5664.8195246499999</v>
      </c>
    </row>
    <row r="31" spans="1:18">
      <c r="A31" s="198" t="s">
        <v>213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>
        <v>196.72038913999998</v>
      </c>
      <c r="M31" s="123">
        <v>196.72038913999998</v>
      </c>
      <c r="N31" s="123">
        <v>196.72038913999998</v>
      </c>
      <c r="O31" s="123">
        <v>196.72038913999998</v>
      </c>
      <c r="P31" s="123">
        <v>196.72038913999998</v>
      </c>
      <c r="Q31" s="123">
        <v>180.32702338999999</v>
      </c>
      <c r="R31" s="123">
        <v>131.14682492</v>
      </c>
    </row>
    <row r="32" spans="1:18">
      <c r="A32" s="122" t="s">
        <v>52</v>
      </c>
      <c r="B32" s="123">
        <v>0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1.1518767299999999</v>
      </c>
      <c r="J32" s="123">
        <v>0</v>
      </c>
      <c r="K32" s="123">
        <v>0</v>
      </c>
      <c r="L32" s="123">
        <v>0</v>
      </c>
      <c r="M32" s="123">
        <v>0</v>
      </c>
      <c r="N32" s="123">
        <v>7.3251336200000008</v>
      </c>
      <c r="O32" s="123">
        <v>37.423892509999995</v>
      </c>
      <c r="P32" s="123">
        <v>4.1591395299999991</v>
      </c>
      <c r="Q32" s="123">
        <v>13.83006337</v>
      </c>
      <c r="R32" s="123">
        <v>125.90235817000001</v>
      </c>
    </row>
    <row r="33" spans="1:18">
      <c r="A33" s="122" t="s">
        <v>53</v>
      </c>
      <c r="B33" s="123">
        <v>855.54814551840025</v>
      </c>
      <c r="C33" s="123">
        <v>702.30625162000001</v>
      </c>
      <c r="D33" s="123">
        <v>848.14652101000001</v>
      </c>
      <c r="E33" s="123">
        <v>906.65543273999992</v>
      </c>
      <c r="F33" s="123">
        <v>910.41092690000005</v>
      </c>
      <c r="G33" s="123">
        <v>784.53108488999999</v>
      </c>
      <c r="H33" s="123">
        <v>942.47240985999997</v>
      </c>
      <c r="I33" s="123">
        <v>852.58455602999993</v>
      </c>
      <c r="J33" s="123">
        <v>815.32107056999996</v>
      </c>
      <c r="K33" s="123">
        <v>809.68176589999996</v>
      </c>
      <c r="L33" s="123">
        <v>941.95577615999991</v>
      </c>
      <c r="M33" s="123">
        <v>950.9420735299999</v>
      </c>
      <c r="N33" s="123">
        <v>939.05626723</v>
      </c>
      <c r="O33" s="123">
        <v>708.87393625000004</v>
      </c>
      <c r="P33" s="123">
        <v>727.09127326999999</v>
      </c>
      <c r="Q33" s="123">
        <v>645.22378889999993</v>
      </c>
      <c r="R33" s="123">
        <v>610.90662222000003</v>
      </c>
    </row>
    <row r="34" spans="1:18">
      <c r="A34" s="122" t="s">
        <v>54</v>
      </c>
      <c r="B34" s="123">
        <v>830.4538799899999</v>
      </c>
      <c r="C34" s="123">
        <v>780.50214220999999</v>
      </c>
      <c r="D34" s="123">
        <v>695.99808532999987</v>
      </c>
      <c r="E34" s="123">
        <v>680.54237632999991</v>
      </c>
      <c r="F34" s="123">
        <v>533.81410704999996</v>
      </c>
      <c r="G34" s="123">
        <v>506.28058454000001</v>
      </c>
      <c r="H34" s="123">
        <v>515.03351314999998</v>
      </c>
      <c r="I34" s="123">
        <v>547.99551171999997</v>
      </c>
      <c r="J34" s="123">
        <v>528.61638607999998</v>
      </c>
      <c r="K34" s="123">
        <v>693.48502471000006</v>
      </c>
      <c r="L34" s="123">
        <v>666.72392538000008</v>
      </c>
      <c r="M34" s="123">
        <v>782.10256723999998</v>
      </c>
      <c r="N34" s="123">
        <v>823.26626354999996</v>
      </c>
      <c r="O34" s="123">
        <v>546.04361229999995</v>
      </c>
      <c r="P34" s="123">
        <v>872.7939676100001</v>
      </c>
      <c r="Q34" s="123">
        <v>717.34489439000004</v>
      </c>
      <c r="R34" s="123">
        <v>665.80309459</v>
      </c>
    </row>
    <row r="35" spans="1:18">
      <c r="A35" s="122" t="s">
        <v>55</v>
      </c>
      <c r="B35" s="123">
        <v>77.403464060000005</v>
      </c>
      <c r="C35" s="123">
        <v>92.884146829999992</v>
      </c>
      <c r="D35" s="123">
        <v>108.36482959999999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</row>
    <row r="36" spans="1:18">
      <c r="A36" s="122" t="s">
        <v>56</v>
      </c>
      <c r="B36" s="123">
        <v>203.69594726000003</v>
      </c>
      <c r="C36" s="123">
        <v>142.33958190479999</v>
      </c>
      <c r="D36" s="123">
        <v>130.46492213800002</v>
      </c>
      <c r="E36" s="123">
        <v>27.025963606000012</v>
      </c>
      <c r="F36" s="123">
        <v>50.708706224000004</v>
      </c>
      <c r="G36" s="123">
        <v>19.541025156800004</v>
      </c>
      <c r="H36" s="123">
        <v>47.011534810000008</v>
      </c>
      <c r="I36" s="123">
        <v>66.654261372000008</v>
      </c>
      <c r="J36" s="123">
        <v>65.011155729599992</v>
      </c>
      <c r="K36" s="123">
        <v>38.628704039599995</v>
      </c>
      <c r="L36" s="123">
        <v>15.888478914800002</v>
      </c>
      <c r="M36" s="123">
        <v>20.837528765599998</v>
      </c>
      <c r="N36" s="123">
        <v>55.449287435999999</v>
      </c>
      <c r="O36" s="123">
        <v>10.658934846399999</v>
      </c>
      <c r="P36" s="123">
        <v>11.2299019212</v>
      </c>
      <c r="Q36" s="123">
        <v>14.775705774</v>
      </c>
      <c r="R36" s="123">
        <v>14.6478290404</v>
      </c>
    </row>
    <row r="37" spans="1:18">
      <c r="A37" s="122" t="s">
        <v>35</v>
      </c>
      <c r="B37" s="123">
        <v>1652.2940406199998</v>
      </c>
      <c r="C37" s="123">
        <v>998.46148548000008</v>
      </c>
      <c r="D37" s="123">
        <v>813.67304251000007</v>
      </c>
      <c r="E37" s="123">
        <v>1033.86766945</v>
      </c>
      <c r="F37" s="123">
        <v>1362.7745979499998</v>
      </c>
      <c r="G37" s="123">
        <v>971.19044000999997</v>
      </c>
      <c r="H37" s="123">
        <v>956.36979051000003</v>
      </c>
      <c r="I37" s="123">
        <v>886.7633141</v>
      </c>
      <c r="J37" s="123">
        <v>1433.8011417</v>
      </c>
      <c r="K37" s="123">
        <v>1765.5805066999999</v>
      </c>
      <c r="L37" s="123">
        <v>1511.3748087899999</v>
      </c>
      <c r="M37" s="123">
        <v>1407.2625016900001</v>
      </c>
      <c r="N37" s="123">
        <v>1814.68251156</v>
      </c>
      <c r="O37" s="123">
        <v>1829.1177885100001</v>
      </c>
      <c r="P37" s="123">
        <v>1903.6208716199999</v>
      </c>
      <c r="Q37" s="123">
        <v>1798.87710612</v>
      </c>
      <c r="R37" s="123">
        <v>2298.1438040399998</v>
      </c>
    </row>
    <row r="38" spans="1:18">
      <c r="A38" s="122" t="s">
        <v>57</v>
      </c>
      <c r="B38" s="123">
        <v>6.222133880000003</v>
      </c>
      <c r="C38" s="123">
        <v>6.1966989900000007</v>
      </c>
      <c r="D38" s="123">
        <v>6.1850756499999973</v>
      </c>
      <c r="E38" s="123">
        <v>6.168250819999999</v>
      </c>
      <c r="F38" s="123">
        <v>6.1577304700000006</v>
      </c>
      <c r="G38" s="123">
        <v>6.170106950000001</v>
      </c>
      <c r="H38" s="123">
        <v>6.1560997899999998</v>
      </c>
      <c r="I38" s="123">
        <v>5.7313494099999973</v>
      </c>
      <c r="J38" s="123">
        <v>5.748722660000003</v>
      </c>
      <c r="K38" s="123">
        <v>5.7431581100000004</v>
      </c>
      <c r="L38" s="123">
        <v>5.7429520099999971</v>
      </c>
      <c r="M38" s="123">
        <v>18.094029549999998</v>
      </c>
      <c r="N38" s="123">
        <v>20.706359510000002</v>
      </c>
      <c r="O38" s="123">
        <v>19.749927660000001</v>
      </c>
      <c r="P38" s="123">
        <v>20.932974469999998</v>
      </c>
      <c r="Q38" s="123">
        <v>5.7624303799999996</v>
      </c>
      <c r="R38" s="123">
        <v>5.7625599900000006</v>
      </c>
    </row>
    <row r="39" spans="1:18">
      <c r="A39" s="122" t="s">
        <v>58</v>
      </c>
      <c r="B39" s="123">
        <v>306.81938883000004</v>
      </c>
      <c r="C39" s="123">
        <v>274.29889937000002</v>
      </c>
      <c r="D39" s="123">
        <v>636.96630783000012</v>
      </c>
      <c r="E39" s="123">
        <v>526.87033778</v>
      </c>
      <c r="F39" s="123">
        <v>471.65050007000008</v>
      </c>
      <c r="G39" s="123">
        <v>473.04841782999995</v>
      </c>
      <c r="H39" s="123">
        <v>525.60593118000008</v>
      </c>
      <c r="I39" s="123">
        <v>494.2952234899999</v>
      </c>
      <c r="J39" s="123">
        <v>161.64274039319699</v>
      </c>
      <c r="K39" s="123">
        <v>171.27943094442199</v>
      </c>
      <c r="L39" s="123">
        <v>158.51791400419597</v>
      </c>
      <c r="M39" s="123">
        <v>42.429237435939299</v>
      </c>
      <c r="N39" s="123">
        <v>34.648488915153699</v>
      </c>
      <c r="O39" s="123">
        <v>29.621916903629195</v>
      </c>
      <c r="P39" s="123">
        <v>30.090986992099999</v>
      </c>
      <c r="Q39" s="123">
        <v>0</v>
      </c>
      <c r="R39" s="123">
        <v>0</v>
      </c>
    </row>
    <row r="40" spans="1:18">
      <c r="A40" s="122" t="s">
        <v>59</v>
      </c>
      <c r="B40" s="123">
        <v>39.528054480000002</v>
      </c>
      <c r="C40" s="123">
        <v>57.044043089999988</v>
      </c>
      <c r="D40" s="123">
        <v>73.768088870000014</v>
      </c>
      <c r="E40" s="123">
        <v>85.618523240000002</v>
      </c>
      <c r="F40" s="123">
        <v>120.34347920999998</v>
      </c>
      <c r="G40" s="123">
        <v>35.513300130000005</v>
      </c>
      <c r="H40" s="123">
        <v>39.070766710000001</v>
      </c>
      <c r="I40" s="123">
        <v>58.581659719999998</v>
      </c>
      <c r="J40" s="123">
        <v>80.467763640000001</v>
      </c>
      <c r="K40" s="123">
        <v>67.292464069999994</v>
      </c>
      <c r="L40" s="123">
        <v>77.858488940000001</v>
      </c>
      <c r="M40" s="123">
        <v>87.917224199999993</v>
      </c>
      <c r="N40" s="123">
        <v>102.16801520000001</v>
      </c>
      <c r="O40" s="123">
        <v>53.588534320000001</v>
      </c>
      <c r="P40" s="123">
        <v>58.058504219999996</v>
      </c>
      <c r="Q40" s="123">
        <v>62.552878290000002</v>
      </c>
      <c r="R40" s="123">
        <v>70.25287591</v>
      </c>
    </row>
    <row r="41" spans="1:18" ht="13.5" thickBot="1">
      <c r="A41" s="124" t="s">
        <v>60</v>
      </c>
      <c r="B41" s="125">
        <v>1600.7902803108148</v>
      </c>
      <c r="C41" s="125">
        <v>1481.31471664947</v>
      </c>
      <c r="D41" s="125">
        <v>1476.5851357046699</v>
      </c>
      <c r="E41" s="125">
        <v>1522.4534311689199</v>
      </c>
      <c r="F41" s="125">
        <v>1364.71213760978</v>
      </c>
      <c r="G41" s="125">
        <v>1389.6872798705499</v>
      </c>
      <c r="H41" s="125">
        <v>1346.3707278360801</v>
      </c>
      <c r="I41" s="125">
        <v>1491.7332922623602</v>
      </c>
      <c r="J41" s="125">
        <v>1689.2613128789001</v>
      </c>
      <c r="K41" s="125">
        <v>1936.3336092513102</v>
      </c>
      <c r="L41" s="125">
        <v>2011.22500226534</v>
      </c>
      <c r="M41" s="125">
        <v>1885.7240481706599</v>
      </c>
      <c r="N41" s="125">
        <v>1882.5493820663901</v>
      </c>
      <c r="O41" s="125">
        <v>2020.4983340210799</v>
      </c>
      <c r="P41" s="125">
        <v>2062.7805696082701</v>
      </c>
      <c r="Q41" s="125">
        <v>2150.2151628408501</v>
      </c>
      <c r="R41" s="125">
        <v>3233.01901350354</v>
      </c>
    </row>
    <row r="42" spans="1:18" ht="13.5" thickBot="1">
      <c r="A42" s="126" t="s">
        <v>61</v>
      </c>
      <c r="B42" s="127">
        <v>29452.802610431121</v>
      </c>
      <c r="C42" s="127">
        <v>30833.662913824035</v>
      </c>
      <c r="D42" s="127">
        <v>31302.419403744192</v>
      </c>
      <c r="E42" s="127">
        <v>31853.528018461417</v>
      </c>
      <c r="F42" s="127">
        <v>38347.761892807102</v>
      </c>
      <c r="G42" s="127">
        <v>38496.811726869149</v>
      </c>
      <c r="H42" s="127">
        <v>40862.172091922141</v>
      </c>
      <c r="I42" s="127">
        <v>42259.398541595408</v>
      </c>
      <c r="J42" s="127">
        <v>50825.93344318906</v>
      </c>
      <c r="K42" s="127">
        <v>53073.508143270374</v>
      </c>
      <c r="L42" s="127">
        <v>54525.938003492833</v>
      </c>
      <c r="M42" s="127">
        <v>54020.142626809204</v>
      </c>
      <c r="N42" s="127">
        <v>51294.310718583147</v>
      </c>
      <c r="O42" s="127">
        <v>50142.422032411836</v>
      </c>
      <c r="P42" s="127">
        <v>58943.696649416343</v>
      </c>
      <c r="Q42" s="127">
        <v>59862.729404776139</v>
      </c>
      <c r="R42" s="127">
        <v>56963.590164361158</v>
      </c>
    </row>
    <row r="43" spans="1:18">
      <c r="A43" s="40" t="s">
        <v>50</v>
      </c>
      <c r="B43" s="41">
        <v>1170.3546453899996</v>
      </c>
      <c r="C43" s="41">
        <v>3321.1660941999994</v>
      </c>
      <c r="D43" s="41">
        <v>3592.29645656</v>
      </c>
      <c r="E43" s="41">
        <v>3593.00776862363</v>
      </c>
      <c r="F43" s="41">
        <v>3238.5719857136301</v>
      </c>
      <c r="G43" s="41">
        <v>3053.6284345936301</v>
      </c>
      <c r="H43" s="41">
        <v>3255.4501657136302</v>
      </c>
      <c r="I43" s="41">
        <v>3293.4268564536301</v>
      </c>
      <c r="J43" s="41">
        <v>3167.0693900736301</v>
      </c>
      <c r="K43" s="41">
        <v>3780.24774005363</v>
      </c>
      <c r="L43" s="41">
        <v>3942.7483657236298</v>
      </c>
      <c r="M43" s="41">
        <v>5020.9718260136306</v>
      </c>
      <c r="N43" s="41">
        <v>3769.4999414179301</v>
      </c>
      <c r="O43" s="41">
        <v>3452.7635087683302</v>
      </c>
      <c r="P43" s="41">
        <v>3607.0080707436296</v>
      </c>
      <c r="Q43" s="41">
        <v>3779.1157091083301</v>
      </c>
      <c r="R43" s="41">
        <v>3945.1242681583303</v>
      </c>
    </row>
    <row r="44" spans="1:18">
      <c r="A44" s="122" t="s">
        <v>97</v>
      </c>
      <c r="B44" s="123"/>
      <c r="C44" s="123"/>
      <c r="D44" s="123"/>
      <c r="E44" s="123"/>
      <c r="F44" s="123">
        <v>6674.64584586</v>
      </c>
      <c r="G44" s="123">
        <v>6681.0026976066201</v>
      </c>
      <c r="H44" s="123">
        <v>6725.4437260699997</v>
      </c>
      <c r="I44" s="123">
        <v>6639.9286120100005</v>
      </c>
      <c r="J44" s="123">
        <v>7188.79577014403</v>
      </c>
      <c r="K44" s="123">
        <v>7109.6731168009401</v>
      </c>
      <c r="L44" s="123">
        <v>7016.6926039199998</v>
      </c>
      <c r="M44" s="123">
        <v>6928.6708247299994</v>
      </c>
      <c r="N44" s="123">
        <v>6940.1246227000001</v>
      </c>
      <c r="O44" s="123">
        <v>8081.1355524199998</v>
      </c>
      <c r="P44" s="123">
        <v>8242.6676443899996</v>
      </c>
      <c r="Q44" s="123">
        <v>8301.2340614200002</v>
      </c>
      <c r="R44" s="123">
        <v>8686.7575988199987</v>
      </c>
    </row>
    <row r="45" spans="1:18">
      <c r="A45" s="122" t="s">
        <v>51</v>
      </c>
      <c r="B45" s="123">
        <v>13436.017395792962</v>
      </c>
      <c r="C45" s="123">
        <v>14921.641694069218</v>
      </c>
      <c r="D45" s="123">
        <v>15636.163514245001</v>
      </c>
      <c r="E45" s="123">
        <v>15777.0119296146</v>
      </c>
      <c r="F45" s="123">
        <v>16255.7798072406</v>
      </c>
      <c r="G45" s="123">
        <v>16555.016874933499</v>
      </c>
      <c r="H45" s="123">
        <v>17766.446033622899</v>
      </c>
      <c r="I45" s="123">
        <v>17900.360874415099</v>
      </c>
      <c r="J45" s="123">
        <v>24261.610507511399</v>
      </c>
      <c r="K45" s="123">
        <v>25661.283928395802</v>
      </c>
      <c r="L45" s="123">
        <v>26733.9221510192</v>
      </c>
      <c r="M45" s="123">
        <v>25918.777388971299</v>
      </c>
      <c r="N45" s="123">
        <v>24019.7940613805</v>
      </c>
      <c r="O45" s="123">
        <v>22715.366479153497</v>
      </c>
      <c r="P45" s="123">
        <v>31071.532208462701</v>
      </c>
      <c r="Q45" s="123">
        <v>30082.707842337797</v>
      </c>
      <c r="R45" s="123">
        <v>27624.974322795897</v>
      </c>
    </row>
    <row r="46" spans="1:18">
      <c r="A46" s="198" t="s">
        <v>213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>
        <v>229.50712035999999</v>
      </c>
      <c r="M46" s="123">
        <v>180.32702311</v>
      </c>
      <c r="N46" s="123">
        <v>131.14692585999998</v>
      </c>
      <c r="O46" s="123">
        <v>81.966828599999999</v>
      </c>
      <c r="P46" s="123">
        <v>32.786731350000004</v>
      </c>
      <c r="Q46" s="123">
        <v>-1.4999999999999999E-7</v>
      </c>
      <c r="R46" s="123">
        <v>-1.4999999999999999E-7</v>
      </c>
    </row>
    <row r="47" spans="1:18">
      <c r="A47" s="122" t="s">
        <v>98</v>
      </c>
      <c r="B47" s="123"/>
      <c r="C47" s="123"/>
      <c r="D47" s="123"/>
      <c r="E47" s="123"/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</row>
    <row r="48" spans="1:18">
      <c r="A48" s="122" t="s">
        <v>76</v>
      </c>
      <c r="B48" s="123">
        <v>3452.8564811300002</v>
      </c>
      <c r="C48" s="123">
        <v>3272.8577689500003</v>
      </c>
      <c r="D48" s="123">
        <v>3150.3637801699988</v>
      </c>
      <c r="E48" s="123">
        <v>-2.3841857910156299E-13</v>
      </c>
      <c r="F48" s="123">
        <v>-9.9999904632568395E-9</v>
      </c>
      <c r="G48" s="123">
        <v>53.471588999999796</v>
      </c>
      <c r="H48" s="123">
        <v>177.11575687000001</v>
      </c>
      <c r="I48" s="123">
        <v>0</v>
      </c>
      <c r="J48" s="123">
        <v>2.3841857910156299E-13</v>
      </c>
      <c r="K48" s="123">
        <v>0</v>
      </c>
      <c r="L48" s="123">
        <v>0</v>
      </c>
      <c r="M48" s="123">
        <v>1.9999980926513699E-8</v>
      </c>
      <c r="N48" s="123">
        <v>47.740181670000204</v>
      </c>
      <c r="O48" s="123">
        <v>587.85188731999983</v>
      </c>
      <c r="P48" s="123">
        <v>878.40774465000015</v>
      </c>
      <c r="Q48" s="123">
        <v>1446.18740263</v>
      </c>
      <c r="R48" s="123">
        <v>1830.1590493900001</v>
      </c>
    </row>
    <row r="49" spans="1:18">
      <c r="A49" s="122" t="s">
        <v>35</v>
      </c>
      <c r="B49" s="123">
        <v>876.67352430000005</v>
      </c>
      <c r="C49" s="123">
        <v>893.47304423000003</v>
      </c>
      <c r="D49" s="123">
        <v>618.44328334999989</v>
      </c>
      <c r="E49" s="123">
        <v>628.71600260000002</v>
      </c>
      <c r="F49" s="123">
        <v>633.92249575000005</v>
      </c>
      <c r="G49" s="123">
        <v>639.37631320000003</v>
      </c>
      <c r="H49" s="123">
        <v>690.14400363000004</v>
      </c>
      <c r="I49" s="123">
        <v>1224.0376679000001</v>
      </c>
      <c r="J49" s="123">
        <v>1220.8132965300001</v>
      </c>
      <c r="K49" s="123">
        <v>1246.7663204300002</v>
      </c>
      <c r="L49" s="123">
        <v>1375.2943168299998</v>
      </c>
      <c r="M49" s="123">
        <v>1328.08533326</v>
      </c>
      <c r="N49" s="123">
        <v>1320.0028102599999</v>
      </c>
      <c r="O49" s="123">
        <v>1318.41259201</v>
      </c>
      <c r="P49" s="123">
        <v>1320.15613304</v>
      </c>
      <c r="Q49" s="123">
        <v>934.29827918000001</v>
      </c>
      <c r="R49" s="123">
        <v>1037.92567695</v>
      </c>
    </row>
    <row r="50" spans="1:18">
      <c r="A50" s="122" t="s">
        <v>62</v>
      </c>
      <c r="B50" s="123">
        <v>5033.0553438500001</v>
      </c>
      <c r="C50" s="123">
        <v>4852.3410155399997</v>
      </c>
      <c r="D50" s="123">
        <v>4792.0043843000003</v>
      </c>
      <c r="E50" s="123">
        <v>4358.1777532699998</v>
      </c>
      <c r="F50" s="123">
        <v>4081.0445281700004</v>
      </c>
      <c r="G50" s="123">
        <v>4160.7287833200007</v>
      </c>
      <c r="H50" s="123">
        <v>4599.6922011400002</v>
      </c>
      <c r="I50" s="123">
        <v>4703.6838020399991</v>
      </c>
      <c r="J50" s="123">
        <v>4870.0707646199999</v>
      </c>
      <c r="K50" s="123">
        <v>4712.8790488799996</v>
      </c>
      <c r="L50" s="123">
        <v>4542.0055768599996</v>
      </c>
      <c r="M50" s="123">
        <v>5092.2924958999993</v>
      </c>
      <c r="N50" s="123">
        <v>5021.1221312400003</v>
      </c>
      <c r="O50" s="123">
        <v>4904.4518639200005</v>
      </c>
      <c r="P50" s="123">
        <v>4518.8027925200004</v>
      </c>
      <c r="Q50" s="123">
        <v>5013.8092478500002</v>
      </c>
      <c r="R50" s="123">
        <v>4937.1701885000002</v>
      </c>
    </row>
    <row r="51" spans="1:18">
      <c r="A51" s="122" t="s">
        <v>55</v>
      </c>
      <c r="B51" s="123">
        <v>571.04940961000011</v>
      </c>
      <c r="C51" s="123">
        <v>571.12874761000012</v>
      </c>
      <c r="D51" s="123">
        <v>571.20808561000001</v>
      </c>
      <c r="E51" s="123">
        <v>579.12218851</v>
      </c>
      <c r="F51" s="123">
        <v>593.04197825000006</v>
      </c>
      <c r="G51" s="123">
        <v>610.17794524999999</v>
      </c>
      <c r="H51" s="123">
        <v>621.42299090999995</v>
      </c>
      <c r="I51" s="123">
        <v>633.01233389999993</v>
      </c>
      <c r="J51" s="123">
        <v>651.6411866200001</v>
      </c>
      <c r="K51" s="123">
        <v>658.48969538999995</v>
      </c>
      <c r="L51" s="123">
        <v>674.68756291</v>
      </c>
      <c r="M51" s="123">
        <v>702.05824994</v>
      </c>
      <c r="N51" s="123">
        <v>727.91347863999999</v>
      </c>
      <c r="O51" s="123">
        <v>752.15188910000006</v>
      </c>
      <c r="P51" s="123">
        <v>779.49178125999993</v>
      </c>
      <c r="Q51" s="123">
        <v>813.4008852799999</v>
      </c>
      <c r="R51" s="123">
        <v>842.17479327000001</v>
      </c>
    </row>
    <row r="52" spans="1:18">
      <c r="A52" s="122" t="s">
        <v>59</v>
      </c>
      <c r="B52" s="123">
        <v>0.60768226000001091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</row>
    <row r="53" spans="1:18" ht="13.5" thickBot="1">
      <c r="A53" s="124" t="s">
        <v>63</v>
      </c>
      <c r="B53" s="125">
        <v>4912.1881280981588</v>
      </c>
      <c r="C53" s="125">
        <v>3001.0545492248216</v>
      </c>
      <c r="D53" s="125">
        <v>2941.9398995091897</v>
      </c>
      <c r="E53" s="125">
        <v>6917.4923758431905</v>
      </c>
      <c r="F53" s="125">
        <v>6870.7552518328703</v>
      </c>
      <c r="G53" s="125">
        <v>6743.4090889653999</v>
      </c>
      <c r="H53" s="125">
        <v>7026.4572139656093</v>
      </c>
      <c r="I53" s="125">
        <v>7864.9483948766792</v>
      </c>
      <c r="J53" s="125">
        <v>9465.9325276899999</v>
      </c>
      <c r="K53" s="125">
        <v>9904.1682933200009</v>
      </c>
      <c r="L53" s="125">
        <v>10011.08030587</v>
      </c>
      <c r="M53" s="125">
        <v>8848.9594848642701</v>
      </c>
      <c r="N53" s="125">
        <v>9316.9665654147211</v>
      </c>
      <c r="O53" s="125">
        <v>8248.321431119999</v>
      </c>
      <c r="P53" s="125">
        <v>8492.8435430000009</v>
      </c>
      <c r="Q53" s="125">
        <v>9491.9759771200006</v>
      </c>
      <c r="R53" s="125">
        <v>8059.3042666269303</v>
      </c>
    </row>
    <row r="54" spans="1:18" ht="13.5" thickBot="1">
      <c r="A54" s="126" t="s">
        <v>64</v>
      </c>
      <c r="B54" s="127">
        <v>28908.026936893017</v>
      </c>
      <c r="C54" s="127">
        <v>27624.678503798234</v>
      </c>
      <c r="D54" s="127">
        <v>26262.77548470132</v>
      </c>
      <c r="E54" s="127">
        <v>22896.170291611717</v>
      </c>
      <c r="F54" s="127">
        <v>27430.093045093854</v>
      </c>
      <c r="G54" s="127">
        <v>25859.487959900212</v>
      </c>
      <c r="H54" s="127">
        <v>20080.995628474095</v>
      </c>
      <c r="I54" s="127">
        <v>17796.505948153383</v>
      </c>
      <c r="J54" s="127">
        <v>11597.55316736693</v>
      </c>
      <c r="K54" s="127">
        <v>8163.913070525462</v>
      </c>
      <c r="L54" s="127">
        <v>6002.7773330673062</v>
      </c>
      <c r="M54" s="127">
        <v>7769.9103732398589</v>
      </c>
      <c r="N54" s="127">
        <v>4276.4771629479856</v>
      </c>
      <c r="O54" s="127">
        <v>5875.7432392603305</v>
      </c>
      <c r="P54" s="127">
        <v>1079.1167047038703</v>
      </c>
      <c r="Q54" s="127">
        <v>-722.98059866999506</v>
      </c>
      <c r="R54" s="127">
        <v>1064.5243612100001</v>
      </c>
    </row>
  </sheetData>
  <mergeCells count="18">
    <mergeCell ref="R1:R2"/>
    <mergeCell ref="N1:N2"/>
    <mergeCell ref="M1:M2"/>
    <mergeCell ref="L1:L2"/>
    <mergeCell ref="K1:K2"/>
    <mergeCell ref="Q1:Q2"/>
    <mergeCell ref="P1:P2"/>
    <mergeCell ref="O1:O2"/>
    <mergeCell ref="A1:A2"/>
    <mergeCell ref="F1:F2"/>
    <mergeCell ref="G1:G2"/>
    <mergeCell ref="H1:H2"/>
    <mergeCell ref="I1:I2"/>
    <mergeCell ref="J1:J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85" zoomScaleNormal="85" workbookViewId="0"/>
  </sheetViews>
  <sheetFormatPr defaultRowHeight="14.25"/>
  <cols>
    <col min="1" max="1" width="1.85546875" style="1" customWidth="1"/>
    <col min="2" max="2" width="26.140625" style="1" bestFit="1" customWidth="1"/>
    <col min="3" max="3" width="7.5703125" style="1" bestFit="1" customWidth="1"/>
    <col min="4" max="5" width="7.85546875" style="1" bestFit="1" customWidth="1"/>
    <col min="6" max="6" width="8.140625" style="1" bestFit="1" customWidth="1"/>
    <col min="7" max="7" width="7.42578125" style="1" bestFit="1" customWidth="1"/>
    <col min="8" max="8" width="8" style="1" bestFit="1" customWidth="1"/>
    <col min="9" max="9" width="8.140625" style="1" bestFit="1" customWidth="1"/>
    <col min="10" max="10" width="7.7109375" style="1" bestFit="1" customWidth="1"/>
    <col min="11" max="12" width="7.42578125" style="1" bestFit="1" customWidth="1"/>
    <col min="13" max="13" width="8.140625" style="1" bestFit="1" customWidth="1"/>
    <col min="14" max="14" width="7.7109375" style="1" bestFit="1" customWidth="1"/>
    <col min="15" max="15" width="7.85546875" style="1" bestFit="1" customWidth="1"/>
    <col min="16" max="18" width="9.140625" style="1"/>
    <col min="19" max="19" width="10" style="1" bestFit="1" customWidth="1"/>
    <col min="20" max="16384" width="9.140625" style="1"/>
  </cols>
  <sheetData>
    <row r="1" spans="1:19">
      <c r="A1" s="3"/>
      <c r="B1" s="4"/>
    </row>
    <row r="2" spans="1:19" s="2" customFormat="1">
      <c r="A2" s="3"/>
      <c r="B2" s="6"/>
    </row>
    <row r="3" spans="1:19" s="2" customFormat="1" ht="24.95" customHeight="1">
      <c r="A3" s="3"/>
      <c r="B3" s="5"/>
    </row>
    <row r="4" spans="1:19" s="10" customFormat="1" ht="12.75">
      <c r="B4" s="7"/>
    </row>
    <row r="5" spans="1:19" ht="15" thickBot="1">
      <c r="B5" s="108" t="s">
        <v>114</v>
      </c>
      <c r="C5" s="109" t="s">
        <v>95</v>
      </c>
      <c r="D5" s="109" t="s">
        <v>107</v>
      </c>
      <c r="E5" s="109" t="s">
        <v>108</v>
      </c>
      <c r="F5" s="109" t="s">
        <v>92</v>
      </c>
      <c r="G5" s="109" t="s">
        <v>94</v>
      </c>
      <c r="H5" s="109" t="s">
        <v>113</v>
      </c>
      <c r="I5" s="109" t="s">
        <v>115</v>
      </c>
      <c r="J5" s="109" t="s">
        <v>181</v>
      </c>
      <c r="K5" s="109" t="str">
        <f>DRE!B3</f>
        <v>1T20</v>
      </c>
      <c r="L5" s="109" t="str">
        <f>DRE!C3</f>
        <v>2T20</v>
      </c>
      <c r="M5" s="109" t="str">
        <f>DRE!D3</f>
        <v>3T20</v>
      </c>
      <c r="N5" s="109" t="str">
        <f>DRE!E3</f>
        <v>4T20</v>
      </c>
      <c r="O5" s="109" t="str">
        <f>DRE!F3</f>
        <v>1T21</v>
      </c>
      <c r="P5" s="109" t="str">
        <f>DRE!G3</f>
        <v>2T21</v>
      </c>
      <c r="Q5" s="109" t="str">
        <f>DRE!H3</f>
        <v>3T21</v>
      </c>
      <c r="R5" s="109" t="str">
        <f>DRE!I3</f>
        <v>4T21</v>
      </c>
      <c r="S5" s="109" t="str">
        <f>DRE!J3</f>
        <v>1T22</v>
      </c>
    </row>
    <row r="6" spans="1:19">
      <c r="B6" s="130" t="s">
        <v>45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19">
      <c r="B7" s="148" t="s">
        <v>23</v>
      </c>
      <c r="C7" s="91">
        <v>1124.4237021400002</v>
      </c>
      <c r="D7" s="91">
        <v>1365.6497469999999</v>
      </c>
      <c r="E7" s="91">
        <v>1502.3831090000001</v>
      </c>
      <c r="F7" s="91">
        <v>2085.1459949999999</v>
      </c>
      <c r="G7" s="91">
        <v>1717.6177889999999</v>
      </c>
      <c r="H7" s="91">
        <v>2056.87293</v>
      </c>
      <c r="I7" s="91">
        <v>2060.471004</v>
      </c>
      <c r="J7" s="91">
        <v>1978.507417</v>
      </c>
      <c r="K7" s="91">
        <v>1780.5649579999999</v>
      </c>
      <c r="L7" s="91">
        <v>1750.609087</v>
      </c>
      <c r="M7" s="91">
        <v>2004.6093760000001</v>
      </c>
      <c r="N7" s="91">
        <v>1729.0731929999999</v>
      </c>
      <c r="O7" s="91">
        <v>1859.0647879999999</v>
      </c>
      <c r="P7" s="91">
        <v>1883.4316200000001</v>
      </c>
      <c r="Q7" s="91">
        <v>1812.13528</v>
      </c>
      <c r="R7" s="91">
        <v>1948.2936997400061</v>
      </c>
      <c r="S7" s="91">
        <v>344.7628578501039</v>
      </c>
    </row>
    <row r="8" spans="1:19">
      <c r="B8" s="148" t="s">
        <v>78</v>
      </c>
      <c r="C8" s="209">
        <v>2.885551</v>
      </c>
      <c r="D8" s="209">
        <v>2.2095829999999999</v>
      </c>
      <c r="E8" s="209">
        <v>23.888943000000001</v>
      </c>
      <c r="F8" s="209">
        <v>5.4829910000000002</v>
      </c>
      <c r="G8" s="209">
        <v>7.4749835927831212</v>
      </c>
      <c r="H8" s="209">
        <v>3.8211812626540302</v>
      </c>
      <c r="I8" s="209">
        <v>4.756752293502033</v>
      </c>
      <c r="J8" s="209">
        <v>12.477542643227945</v>
      </c>
      <c r="K8" s="209">
        <v>13.24779393891796</v>
      </c>
      <c r="L8" s="209">
        <v>13.24779393891796</v>
      </c>
      <c r="M8" s="209">
        <v>13.24779393891796</v>
      </c>
      <c r="N8" s="209">
        <v>13.24779393891796</v>
      </c>
      <c r="O8" s="209">
        <v>4.0213915368606035</v>
      </c>
      <c r="P8" s="209">
        <v>12.730966745506771</v>
      </c>
      <c r="Q8" s="209">
        <v>3.0630497087455311</v>
      </c>
      <c r="R8" s="209">
        <v>2.4756214879312748</v>
      </c>
      <c r="S8" s="209">
        <v>17.953633376542477</v>
      </c>
    </row>
    <row r="9" spans="1:19" ht="15" thickBot="1">
      <c r="B9" s="210" t="s">
        <v>15</v>
      </c>
      <c r="C9" s="211">
        <v>1127.3092531400002</v>
      </c>
      <c r="D9" s="211">
        <v>1367.85933</v>
      </c>
      <c r="E9" s="211">
        <v>1526.272052</v>
      </c>
      <c r="F9" s="211">
        <v>2090.6289859999997</v>
      </c>
      <c r="G9" s="211">
        <v>1725.0927725927829</v>
      </c>
      <c r="H9" s="211">
        <v>2060.6941112626541</v>
      </c>
      <c r="I9" s="211">
        <v>2065.2277562935019</v>
      </c>
      <c r="J9" s="211">
        <v>1990.984959643228</v>
      </c>
      <c r="K9" s="211">
        <v>1793.8127519389179</v>
      </c>
      <c r="L9" s="211">
        <v>1763.856880938918</v>
      </c>
      <c r="M9" s="211">
        <v>2017.8571699389181</v>
      </c>
      <c r="N9" s="211">
        <v>1742.3209869389179</v>
      </c>
      <c r="O9" s="211">
        <v>1863.0861795368605</v>
      </c>
      <c r="P9" s="211">
        <v>1896.1625867455068</v>
      </c>
      <c r="Q9" s="211">
        <v>1815.1983297087454</v>
      </c>
      <c r="R9" s="211">
        <v>1950.7693212279373</v>
      </c>
      <c r="S9" s="211">
        <v>362.71649122664638</v>
      </c>
    </row>
    <row r="10" spans="1:19"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9" ht="15" thickBot="1">
      <c r="B11" s="104" t="s">
        <v>271</v>
      </c>
      <c r="C11" s="264" t="s">
        <v>273</v>
      </c>
      <c r="D11" s="264" t="s">
        <v>273</v>
      </c>
      <c r="E11" s="264" t="s">
        <v>273</v>
      </c>
      <c r="F11" s="264" t="s">
        <v>273</v>
      </c>
      <c r="G11" s="264" t="s">
        <v>273</v>
      </c>
      <c r="H11" s="264" t="s">
        <v>273</v>
      </c>
      <c r="I11" s="264" t="s">
        <v>273</v>
      </c>
      <c r="J11" s="264" t="s">
        <v>273</v>
      </c>
      <c r="K11" s="264" t="s">
        <v>273</v>
      </c>
      <c r="L11" s="264" t="s">
        <v>273</v>
      </c>
      <c r="M11" s="264" t="s">
        <v>273</v>
      </c>
      <c r="N11" s="264" t="s">
        <v>273</v>
      </c>
      <c r="O11" s="264" t="s">
        <v>273</v>
      </c>
      <c r="P11" s="264" t="s">
        <v>273</v>
      </c>
      <c r="Q11" s="264" t="s">
        <v>273</v>
      </c>
      <c r="R11" s="264" t="s">
        <v>273</v>
      </c>
      <c r="S11" s="262">
        <f>SUM(S12:S17)</f>
        <v>344.76285785010384</v>
      </c>
    </row>
    <row r="12" spans="1:19">
      <c r="B12" s="208" t="s">
        <v>268</v>
      </c>
      <c r="C12" s="263" t="s">
        <v>273</v>
      </c>
      <c r="D12" s="263" t="s">
        <v>273</v>
      </c>
      <c r="E12" s="263" t="s">
        <v>273</v>
      </c>
      <c r="F12" s="263" t="s">
        <v>273</v>
      </c>
      <c r="G12" s="263" t="s">
        <v>273</v>
      </c>
      <c r="H12" s="263" t="s">
        <v>273</v>
      </c>
      <c r="I12" s="263" t="s">
        <v>273</v>
      </c>
      <c r="J12" s="263" t="s">
        <v>273</v>
      </c>
      <c r="K12" s="263" t="s">
        <v>273</v>
      </c>
      <c r="L12" s="263" t="s">
        <v>273</v>
      </c>
      <c r="M12" s="263" t="s">
        <v>273</v>
      </c>
      <c r="N12" s="263" t="s">
        <v>273</v>
      </c>
      <c r="O12" s="263" t="s">
        <v>273</v>
      </c>
      <c r="P12" s="263" t="s">
        <v>273</v>
      </c>
      <c r="Q12" s="263" t="s">
        <v>273</v>
      </c>
      <c r="R12" s="263" t="s">
        <v>273</v>
      </c>
      <c r="S12" s="212">
        <v>106.54392676929824</v>
      </c>
    </row>
    <row r="13" spans="1:19">
      <c r="B13" s="208" t="s">
        <v>269</v>
      </c>
      <c r="C13" s="263" t="s">
        <v>273</v>
      </c>
      <c r="D13" s="263" t="s">
        <v>273</v>
      </c>
      <c r="E13" s="263" t="s">
        <v>273</v>
      </c>
      <c r="F13" s="263" t="s">
        <v>273</v>
      </c>
      <c r="G13" s="263" t="s">
        <v>273</v>
      </c>
      <c r="H13" s="263" t="s">
        <v>273</v>
      </c>
      <c r="I13" s="263" t="s">
        <v>273</v>
      </c>
      <c r="J13" s="263" t="s">
        <v>273</v>
      </c>
      <c r="K13" s="263" t="s">
        <v>273</v>
      </c>
      <c r="L13" s="263" t="s">
        <v>273</v>
      </c>
      <c r="M13" s="263" t="s">
        <v>273</v>
      </c>
      <c r="N13" s="263" t="s">
        <v>273</v>
      </c>
      <c r="O13" s="263" t="s">
        <v>273</v>
      </c>
      <c r="P13" s="263" t="s">
        <v>273</v>
      </c>
      <c r="Q13" s="263" t="s">
        <v>273</v>
      </c>
      <c r="R13" s="263" t="s">
        <v>273</v>
      </c>
      <c r="S13" s="212">
        <v>114.6907884711006</v>
      </c>
    </row>
    <row r="14" spans="1:19">
      <c r="B14" s="208" t="s">
        <v>270</v>
      </c>
      <c r="C14" s="263" t="s">
        <v>273</v>
      </c>
      <c r="D14" s="263" t="s">
        <v>273</v>
      </c>
      <c r="E14" s="263" t="s">
        <v>273</v>
      </c>
      <c r="F14" s="263" t="s">
        <v>273</v>
      </c>
      <c r="G14" s="263" t="s">
        <v>273</v>
      </c>
      <c r="H14" s="263" t="s">
        <v>273</v>
      </c>
      <c r="I14" s="263" t="s">
        <v>273</v>
      </c>
      <c r="J14" s="263" t="s">
        <v>273</v>
      </c>
      <c r="K14" s="263" t="s">
        <v>273</v>
      </c>
      <c r="L14" s="263" t="s">
        <v>273</v>
      </c>
      <c r="M14" s="263" t="s">
        <v>273</v>
      </c>
      <c r="N14" s="263" t="s">
        <v>273</v>
      </c>
      <c r="O14" s="263" t="s">
        <v>273</v>
      </c>
      <c r="P14" s="263" t="s">
        <v>273</v>
      </c>
      <c r="Q14" s="263" t="s">
        <v>273</v>
      </c>
      <c r="R14" s="263" t="s">
        <v>273</v>
      </c>
      <c r="S14" s="212">
        <v>105.31097749916758</v>
      </c>
    </row>
    <row r="15" spans="1:19">
      <c r="B15" s="208" t="s">
        <v>91</v>
      </c>
      <c r="C15" s="263" t="s">
        <v>273</v>
      </c>
      <c r="D15" s="263" t="s">
        <v>273</v>
      </c>
      <c r="E15" s="263" t="s">
        <v>273</v>
      </c>
      <c r="F15" s="263" t="s">
        <v>273</v>
      </c>
      <c r="G15" s="263" t="s">
        <v>273</v>
      </c>
      <c r="H15" s="263" t="s">
        <v>273</v>
      </c>
      <c r="I15" s="263" t="s">
        <v>273</v>
      </c>
      <c r="J15" s="263" t="s">
        <v>273</v>
      </c>
      <c r="K15" s="263" t="s">
        <v>273</v>
      </c>
      <c r="L15" s="263" t="s">
        <v>273</v>
      </c>
      <c r="M15" s="263" t="s">
        <v>273</v>
      </c>
      <c r="N15" s="263" t="s">
        <v>273</v>
      </c>
      <c r="O15" s="263" t="s">
        <v>273</v>
      </c>
      <c r="P15" s="263" t="s">
        <v>273</v>
      </c>
      <c r="Q15" s="263" t="s">
        <v>273</v>
      </c>
      <c r="R15" s="263" t="s">
        <v>273</v>
      </c>
      <c r="S15" s="212">
        <v>18.217165110537472</v>
      </c>
    </row>
    <row r="16" spans="1:19">
      <c r="B16" s="208"/>
      <c r="S16" s="212"/>
    </row>
    <row r="17" spans="2:18" ht="15" thickBot="1">
      <c r="B17" s="104" t="s">
        <v>272</v>
      </c>
      <c r="C17" s="262">
        <f>SUM(C18:C22)</f>
        <v>1124.4237021399997</v>
      </c>
      <c r="D17" s="262">
        <f t="shared" ref="D17:R17" si="0">SUM(D18:D22)</f>
        <v>1365.6497470400009</v>
      </c>
      <c r="E17" s="262">
        <f t="shared" si="0"/>
        <v>1502.382531740001</v>
      </c>
      <c r="F17" s="262">
        <f t="shared" si="0"/>
        <v>2085.1459948600013</v>
      </c>
      <c r="G17" s="262">
        <f t="shared" si="0"/>
        <v>1717.6177892000001</v>
      </c>
      <c r="H17" s="262">
        <f t="shared" si="0"/>
        <v>2056.8729307399999</v>
      </c>
      <c r="I17" s="262">
        <f t="shared" si="0"/>
        <v>2060.4710038799994</v>
      </c>
      <c r="J17" s="262">
        <f t="shared" si="0"/>
        <v>1978.5074169099996</v>
      </c>
      <c r="K17" s="262">
        <f t="shared" si="0"/>
        <v>1780.5649581000007</v>
      </c>
      <c r="L17" s="262">
        <f t="shared" si="0"/>
        <v>1750.6090872499994</v>
      </c>
      <c r="M17" s="262">
        <f t="shared" si="0"/>
        <v>2004.6093760800031</v>
      </c>
      <c r="N17" s="262">
        <f t="shared" si="0"/>
        <v>1729.0731918599995</v>
      </c>
      <c r="O17" s="262">
        <f t="shared" si="0"/>
        <v>1859.0647875899999</v>
      </c>
      <c r="P17" s="262">
        <f t="shared" si="0"/>
        <v>1883.4316201799998</v>
      </c>
      <c r="Q17" s="262">
        <f t="shared" si="0"/>
        <v>1812.1352799599988</v>
      </c>
      <c r="R17" s="262">
        <f t="shared" si="0"/>
        <v>1948.2936997400061</v>
      </c>
    </row>
    <row r="18" spans="2:18">
      <c r="B18" s="207" t="s">
        <v>190</v>
      </c>
      <c r="C18" s="212">
        <v>122.63810708187921</v>
      </c>
      <c r="D18" s="212">
        <v>142.03136045297214</v>
      </c>
      <c r="E18" s="212">
        <v>200.61396035025507</v>
      </c>
      <c r="F18" s="212">
        <v>441.1936801012634</v>
      </c>
      <c r="G18" s="212">
        <v>574.56869283519291</v>
      </c>
      <c r="H18" s="212">
        <v>748.37610104866849</v>
      </c>
      <c r="I18" s="212">
        <v>871.62055984820222</v>
      </c>
      <c r="J18" s="212">
        <v>883.00394251235616</v>
      </c>
      <c r="K18" s="212">
        <v>1072.906707496946</v>
      </c>
      <c r="L18" s="212">
        <v>1121.0267133068639</v>
      </c>
      <c r="M18" s="212">
        <v>1390.0792357696894</v>
      </c>
      <c r="N18" s="212">
        <v>1149.9232293404496</v>
      </c>
      <c r="O18" s="212">
        <v>1326.3833684045269</v>
      </c>
      <c r="P18" s="212">
        <v>1317.6586515417221</v>
      </c>
      <c r="Q18" s="212">
        <v>1301.9312438359091</v>
      </c>
      <c r="R18" s="212">
        <v>1347.3916271105691</v>
      </c>
    </row>
    <row r="19" spans="2:18">
      <c r="B19" s="208" t="s">
        <v>193</v>
      </c>
      <c r="C19" s="212">
        <v>507.97648928965026</v>
      </c>
      <c r="D19" s="212">
        <v>570.80513557780671</v>
      </c>
      <c r="E19" s="212">
        <v>653.3324933307656</v>
      </c>
      <c r="F19" s="212">
        <v>705.48193260018468</v>
      </c>
      <c r="G19" s="212">
        <v>513.41538347712014</v>
      </c>
      <c r="H19" s="212">
        <v>567.06096256290937</v>
      </c>
      <c r="I19" s="212">
        <v>532.11429746117915</v>
      </c>
      <c r="J19" s="212">
        <v>440.81311797367135</v>
      </c>
      <c r="K19" s="212">
        <v>275.52792214696535</v>
      </c>
      <c r="L19" s="212">
        <v>194.71152938418433</v>
      </c>
      <c r="M19" s="212">
        <v>200.07783287350242</v>
      </c>
      <c r="N19" s="212">
        <v>93.8298708987667</v>
      </c>
      <c r="O19" s="212">
        <v>173.22307792793077</v>
      </c>
      <c r="P19" s="212">
        <v>207.12369348069095</v>
      </c>
      <c r="Q19" s="212">
        <v>149.10711011090811</v>
      </c>
      <c r="R19" s="212">
        <v>141.32751992925003</v>
      </c>
    </row>
    <row r="20" spans="2:18">
      <c r="B20" s="208" t="s">
        <v>207</v>
      </c>
      <c r="C20" s="212">
        <v>122.17066983129216</v>
      </c>
      <c r="D20" s="212">
        <v>126.66840920656718</v>
      </c>
      <c r="E20" s="212">
        <v>143.31534751720429</v>
      </c>
      <c r="F20" s="212">
        <v>152.95818755125848</v>
      </c>
      <c r="G20" s="212">
        <v>91.923700636375415</v>
      </c>
      <c r="H20" s="212">
        <v>92.384433199435747</v>
      </c>
      <c r="I20" s="212">
        <v>89.315316936897545</v>
      </c>
      <c r="J20" s="212">
        <v>59.663070564527331</v>
      </c>
      <c r="K20" s="212">
        <v>18.280557598895612</v>
      </c>
      <c r="L20" s="212">
        <v>16.74903278738212</v>
      </c>
      <c r="M20" s="212">
        <v>16.566406861215572</v>
      </c>
      <c r="N20" s="212">
        <v>15.168977044373987</v>
      </c>
      <c r="O20" s="212">
        <v>11.79865890645738</v>
      </c>
      <c r="P20" s="212">
        <v>11.96179731898153</v>
      </c>
      <c r="Q20" s="212">
        <v>11.734298632725675</v>
      </c>
      <c r="R20" s="212">
        <v>13.632079669882176</v>
      </c>
    </row>
    <row r="21" spans="2:18">
      <c r="B21" s="208" t="s">
        <v>208</v>
      </c>
      <c r="C21" s="212">
        <v>236.13775202964257</v>
      </c>
      <c r="D21" s="212">
        <v>350.49637676730981</v>
      </c>
      <c r="E21" s="212">
        <v>322.48866069780786</v>
      </c>
      <c r="F21" s="212">
        <v>553.05613159125937</v>
      </c>
      <c r="G21" s="212">
        <v>327.52324781662338</v>
      </c>
      <c r="H21" s="212">
        <v>421.26617839335313</v>
      </c>
      <c r="I21" s="212">
        <v>340.85704695411863</v>
      </c>
      <c r="J21" s="212">
        <v>367.7379965606803</v>
      </c>
      <c r="K21" s="212">
        <v>260.91283430898523</v>
      </c>
      <c r="L21" s="212">
        <v>282.47841163369787</v>
      </c>
      <c r="M21" s="212">
        <v>257.25725282577343</v>
      </c>
      <c r="N21" s="212">
        <v>266.28724956102388</v>
      </c>
      <c r="O21" s="212">
        <v>185.31016802224656</v>
      </c>
      <c r="P21" s="212">
        <v>203.16649331297234</v>
      </c>
      <c r="Q21" s="212">
        <v>185.48718558375785</v>
      </c>
      <c r="R21" s="212">
        <v>221.43849115357665</v>
      </c>
    </row>
    <row r="22" spans="2:18">
      <c r="B22" s="208" t="s">
        <v>68</v>
      </c>
      <c r="C22" s="212">
        <v>135.50068390753549</v>
      </c>
      <c r="D22" s="212">
        <v>175.64846503534494</v>
      </c>
      <c r="E22" s="212">
        <v>182.63206984396808</v>
      </c>
      <c r="F22" s="212">
        <v>232.45606301603561</v>
      </c>
      <c r="G22" s="212">
        <v>210.1867644346884</v>
      </c>
      <c r="H22" s="212">
        <v>227.7852555356331</v>
      </c>
      <c r="I22" s="212">
        <v>226.5637826796019</v>
      </c>
      <c r="J22" s="212">
        <v>227.28928929876452</v>
      </c>
      <c r="K22" s="212">
        <v>152.93693654820837</v>
      </c>
      <c r="L22" s="212">
        <v>135.64340013787117</v>
      </c>
      <c r="M22" s="212">
        <v>140.62864774982197</v>
      </c>
      <c r="N22" s="212">
        <v>203.86386501538527</v>
      </c>
      <c r="O22" s="212">
        <v>162.34951432883818</v>
      </c>
      <c r="P22" s="212">
        <v>143.520984525633</v>
      </c>
      <c r="Q22" s="212">
        <v>163.87544179669823</v>
      </c>
      <c r="R22" s="212">
        <v>224.50398187672812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C21"/>
  <sheetViews>
    <sheetView showGridLines="0" zoomScale="85" zoomScaleNormal="85" workbookViewId="0">
      <selection activeCell="G11" sqref="G11"/>
    </sheetView>
  </sheetViews>
  <sheetFormatPr defaultRowHeight="12.75"/>
  <cols>
    <col min="1" max="1" width="1.85546875" style="88" customWidth="1"/>
    <col min="2" max="2" width="33.7109375" style="8" customWidth="1"/>
    <col min="3" max="3" width="9.85546875" style="88" customWidth="1"/>
    <col min="4" max="16384" width="9.140625" style="88"/>
  </cols>
  <sheetData>
    <row r="1" spans="1:3">
      <c r="B1" s="88"/>
    </row>
    <row r="2" spans="1:3" ht="24.95" customHeight="1">
      <c r="A2" s="89"/>
      <c r="B2" s="102" t="s">
        <v>14</v>
      </c>
      <c r="C2" s="103" t="str">
        <f>BP!R1</f>
        <v>1T22</v>
      </c>
    </row>
    <row r="3" spans="1:3" ht="24" customHeight="1" thickBot="1">
      <c r="A3" s="89"/>
      <c r="B3" s="104" t="s">
        <v>184</v>
      </c>
      <c r="C3" s="229">
        <v>3287.6551962838525</v>
      </c>
    </row>
    <row r="4" spans="1:3" ht="15.75" customHeight="1">
      <c r="A4" s="89"/>
      <c r="B4" s="106" t="s">
        <v>71</v>
      </c>
      <c r="C4" s="230">
        <v>1220.0968945159766</v>
      </c>
    </row>
    <row r="5" spans="1:3" ht="15.75" customHeight="1">
      <c r="A5" s="89"/>
      <c r="B5" s="106" t="s">
        <v>202</v>
      </c>
      <c r="C5" s="230">
        <v>-572.57994899000005</v>
      </c>
    </row>
    <row r="6" spans="1:3" ht="15.75" customHeight="1">
      <c r="A6" s="89"/>
      <c r="B6" s="106" t="s">
        <v>27</v>
      </c>
      <c r="C6" s="230">
        <v>-344.7628578501039</v>
      </c>
    </row>
    <row r="7" spans="1:3" ht="15.75" customHeight="1">
      <c r="A7" s="89"/>
      <c r="B7" s="106" t="s">
        <v>274</v>
      </c>
      <c r="C7" s="230">
        <v>-1311.087219889896</v>
      </c>
    </row>
    <row r="8" spans="1:3" ht="15.75" customHeight="1">
      <c r="A8" s="89"/>
      <c r="B8" s="106" t="s">
        <v>275</v>
      </c>
      <c r="C8" s="230">
        <v>1098</v>
      </c>
    </row>
    <row r="9" spans="1:3" ht="15.75" customHeight="1">
      <c r="A9" s="90"/>
      <c r="B9" s="106" t="s">
        <v>72</v>
      </c>
      <c r="C9" s="230">
        <v>206.08597845072313</v>
      </c>
    </row>
    <row r="10" spans="1:3" ht="15.75" customHeight="1">
      <c r="A10" s="90"/>
      <c r="B10" s="106" t="s">
        <v>236</v>
      </c>
      <c r="C10" s="230">
        <v>-72.850747469999988</v>
      </c>
    </row>
    <row r="11" spans="1:3" ht="15.75" customHeight="1">
      <c r="A11" s="90"/>
      <c r="B11" s="106" t="s">
        <v>73</v>
      </c>
      <c r="C11" s="230">
        <v>11.044830259999987</v>
      </c>
    </row>
    <row r="12" spans="1:3" ht="15.75" customHeight="1">
      <c r="A12" s="90"/>
      <c r="B12" s="106" t="s">
        <v>74</v>
      </c>
      <c r="C12" s="230">
        <v>-1010.0740615849999</v>
      </c>
    </row>
    <row r="13" spans="1:3" ht="15.75" customHeight="1">
      <c r="A13" s="90"/>
      <c r="B13" s="106" t="s">
        <v>75</v>
      </c>
      <c r="C13" s="230">
        <v>-550.36134247000007</v>
      </c>
    </row>
    <row r="14" spans="1:3" ht="15.75" customHeight="1">
      <c r="B14" s="106" t="s">
        <v>194</v>
      </c>
      <c r="C14" s="230">
        <v>21.748207070000035</v>
      </c>
    </row>
    <row r="15" spans="1:3" ht="26.25" customHeight="1" thickBot="1">
      <c r="B15" s="104" t="s">
        <v>185</v>
      </c>
      <c r="C15" s="229">
        <f>SUM(C3:C14)</f>
        <v>1982.9149283255526</v>
      </c>
    </row>
    <row r="17" spans="2:3">
      <c r="C17" s="100"/>
    </row>
    <row r="18" spans="2:3" ht="26.25" customHeight="1" thickBot="1">
      <c r="B18" s="104" t="s">
        <v>249</v>
      </c>
      <c r="C18" s="229">
        <f t="shared" ref="C18" si="0">SUM(C19:C25)</f>
        <v>1982.7777662757399</v>
      </c>
    </row>
    <row r="19" spans="2:3" ht="15.75" customHeight="1">
      <c r="B19" s="106" t="s">
        <v>30</v>
      </c>
      <c r="C19" s="230">
        <f>BP!R5</f>
        <v>1781.7350966957399</v>
      </c>
    </row>
    <row r="20" spans="2:3" ht="15.75" customHeight="1">
      <c r="B20" s="106" t="s">
        <v>250</v>
      </c>
      <c r="C20" s="230">
        <f>BP!R6</f>
        <v>191.49164898000001</v>
      </c>
    </row>
    <row r="21" spans="2:3" ht="15.75" customHeight="1">
      <c r="B21" s="106" t="s">
        <v>251</v>
      </c>
      <c r="C21" s="230">
        <f>BP!R19</f>
        <v>9.5510205999999993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showGridLines="0" topLeftCell="B16" workbookViewId="0">
      <selection activeCell="B29" sqref="B29:R30"/>
    </sheetView>
  </sheetViews>
  <sheetFormatPr defaultRowHeight="14.25"/>
  <cols>
    <col min="1" max="1" width="39.5703125" style="9" customWidth="1"/>
    <col min="2" max="9" width="9.140625" style="9"/>
    <col min="10" max="18" width="9.140625" style="9" customWidth="1"/>
    <col min="19" max="16384" width="9.140625" style="9"/>
  </cols>
  <sheetData>
    <row r="1" spans="1:16384"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16384" s="64" customFormat="1" ht="30" customHeight="1">
      <c r="A2" s="102" t="s">
        <v>186</v>
      </c>
      <c r="B2" s="103" t="str">
        <f>BP!B1</f>
        <v>1T18</v>
      </c>
      <c r="C2" s="103" t="str">
        <f>BP!C1</f>
        <v>2T18</v>
      </c>
      <c r="D2" s="103" t="str">
        <f>BP!D1</f>
        <v>3T18</v>
      </c>
      <c r="E2" s="103" t="str">
        <f>BP!E1</f>
        <v>4T18</v>
      </c>
      <c r="F2" s="103" t="str">
        <f>BP!F1</f>
        <v>1T19</v>
      </c>
      <c r="G2" s="103" t="str">
        <f>BP!G1</f>
        <v>2T19</v>
      </c>
      <c r="H2" s="103" t="str">
        <f>BP!H1</f>
        <v>3T19</v>
      </c>
      <c r="I2" s="103" t="str">
        <f>BP!I1</f>
        <v>4T19</v>
      </c>
      <c r="J2" s="103" t="str">
        <f>BP!J1</f>
        <v>1T20</v>
      </c>
      <c r="K2" s="103" t="str">
        <f>BP!K1</f>
        <v>2T20</v>
      </c>
      <c r="L2" s="103" t="str">
        <f>BP!L1</f>
        <v>3T20</v>
      </c>
      <c r="M2" s="103" t="str">
        <f>BP!M1</f>
        <v>4T20</v>
      </c>
      <c r="N2" s="103" t="str">
        <f>BP!N1</f>
        <v>1T21</v>
      </c>
      <c r="O2" s="103" t="str">
        <f>BP!O1</f>
        <v>2T21</v>
      </c>
      <c r="P2" s="103" t="str">
        <f>BP!P1</f>
        <v>3T21</v>
      </c>
      <c r="Q2" s="103" t="str">
        <f>BP!Q1</f>
        <v>4T21</v>
      </c>
      <c r="R2" s="103" t="str">
        <f>BP!R1</f>
        <v>1T22</v>
      </c>
      <c r="S2" s="9"/>
      <c r="T2" s="131"/>
    </row>
    <row r="3" spans="1:16384" ht="15" thickBot="1">
      <c r="A3" s="221" t="s">
        <v>111</v>
      </c>
      <c r="B3" s="219">
        <f t="shared" ref="B3:Q3" si="0">SUM(B4,B20)</f>
        <v>59212.243000000002</v>
      </c>
      <c r="C3" s="219">
        <f t="shared" si="0"/>
        <v>59071.248000000007</v>
      </c>
      <c r="D3" s="219">
        <f t="shared" si="0"/>
        <v>58831.898999999998</v>
      </c>
      <c r="E3" s="219">
        <f t="shared" si="0"/>
        <v>57146.504000000001</v>
      </c>
      <c r="F3" s="219">
        <f t="shared" si="0"/>
        <v>56622.880999999994</v>
      </c>
      <c r="G3" s="219">
        <f t="shared" si="0"/>
        <v>55869.576000000001</v>
      </c>
      <c r="H3" s="219">
        <f t="shared" si="0"/>
        <v>55190.959999999992</v>
      </c>
      <c r="I3" s="219">
        <f t="shared" si="0"/>
        <v>53427.552000000011</v>
      </c>
      <c r="J3" s="219">
        <f t="shared" si="0"/>
        <v>52654.087999999996</v>
      </c>
      <c r="K3" s="219">
        <f t="shared" si="0"/>
        <v>52326.198999999993</v>
      </c>
      <c r="L3" s="219">
        <f t="shared" si="0"/>
        <v>52156.462999999996</v>
      </c>
      <c r="M3" s="219">
        <f t="shared" si="0"/>
        <v>52099.624999999993</v>
      </c>
      <c r="N3" s="219">
        <f t="shared" si="0"/>
        <v>53800.591000000008</v>
      </c>
      <c r="O3" s="219">
        <f t="shared" si="0"/>
        <v>55318.675000000003</v>
      </c>
      <c r="P3" s="219">
        <f t="shared" si="0"/>
        <v>55464.373</v>
      </c>
      <c r="Q3" s="219">
        <f t="shared" si="0"/>
        <v>56413.500999999997</v>
      </c>
      <c r="R3" s="219">
        <f t="shared" ref="R3" si="1">SUM(R4,R20)</f>
        <v>56062.881999999998</v>
      </c>
      <c r="T3" s="133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pans="1:16384" ht="15" thickBot="1">
      <c r="A4" s="134" t="s">
        <v>223</v>
      </c>
      <c r="B4" s="135">
        <f t="shared" ref="B4:P4" si="2">B5+B13+B17</f>
        <v>20407.892000000003</v>
      </c>
      <c r="C4" s="135">
        <f t="shared" si="2"/>
        <v>20188.125</v>
      </c>
      <c r="D4" s="135">
        <f t="shared" si="2"/>
        <v>19925.824999999997</v>
      </c>
      <c r="E4" s="135">
        <f t="shared" si="2"/>
        <v>19443.351000000002</v>
      </c>
      <c r="F4" s="135">
        <f t="shared" si="2"/>
        <v>18963.834000000003</v>
      </c>
      <c r="G4" s="135">
        <f t="shared" si="2"/>
        <v>18356.371000000003</v>
      </c>
      <c r="H4" s="135">
        <f t="shared" si="2"/>
        <v>17662.986000000001</v>
      </c>
      <c r="I4" s="135">
        <f t="shared" si="2"/>
        <v>16641.664000000001</v>
      </c>
      <c r="J4" s="135">
        <f t="shared" si="2"/>
        <v>15989.200000000003</v>
      </c>
      <c r="K4" s="135">
        <f t="shared" si="2"/>
        <v>15656.329</v>
      </c>
      <c r="L4" s="135">
        <f t="shared" si="2"/>
        <v>15619.891000000001</v>
      </c>
      <c r="M4" s="135">
        <f t="shared" si="2"/>
        <v>15448.416999999999</v>
      </c>
      <c r="N4" s="135">
        <f t="shared" si="2"/>
        <v>15236.727000000001</v>
      </c>
      <c r="O4" s="135">
        <f t="shared" si="2"/>
        <v>14985.3</v>
      </c>
      <c r="P4" s="135">
        <f t="shared" si="2"/>
        <v>14762.508999999998</v>
      </c>
      <c r="Q4" s="135">
        <f>Q5+Q13+Q17</f>
        <v>14372.115</v>
      </c>
      <c r="R4" s="135">
        <f>R5+R13+R17</f>
        <v>13984.592000000001</v>
      </c>
      <c r="T4" s="133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  <c r="XEZ4" s="32"/>
      <c r="XFA4" s="32"/>
      <c r="XFB4" s="32"/>
      <c r="XFC4" s="32"/>
      <c r="XFD4" s="32"/>
    </row>
    <row r="5" spans="1:16384">
      <c r="A5" s="223" t="s">
        <v>6</v>
      </c>
      <c r="B5" s="135">
        <f t="shared" ref="B5:N5" si="3">SUM(B10,B6)</f>
        <v>14085.667000000001</v>
      </c>
      <c r="C5" s="135">
        <f t="shared" si="3"/>
        <v>13869.785</v>
      </c>
      <c r="D5" s="135">
        <f t="shared" si="3"/>
        <v>13607.022999999999</v>
      </c>
      <c r="E5" s="135">
        <f t="shared" si="3"/>
        <v>13173.821</v>
      </c>
      <c r="F5" s="135">
        <f t="shared" si="3"/>
        <v>12779.025000000001</v>
      </c>
      <c r="G5" s="135">
        <f t="shared" si="3"/>
        <v>12465.498000000001</v>
      </c>
      <c r="H5" s="135">
        <f t="shared" si="3"/>
        <v>12050.596</v>
      </c>
      <c r="I5" s="135">
        <f t="shared" si="3"/>
        <v>11266.078000000001</v>
      </c>
      <c r="J5" s="135">
        <f t="shared" si="3"/>
        <v>10761.685000000001</v>
      </c>
      <c r="K5" s="135">
        <f t="shared" si="3"/>
        <v>10551.251</v>
      </c>
      <c r="L5" s="135">
        <f t="shared" si="3"/>
        <v>10614.531000000001</v>
      </c>
      <c r="M5" s="135">
        <f t="shared" si="3"/>
        <v>10528.699000000001</v>
      </c>
      <c r="N5" s="135">
        <f t="shared" si="3"/>
        <v>10401.641</v>
      </c>
      <c r="O5" s="135">
        <f t="shared" ref="O5:P5" si="4">SUM(O10,O6)</f>
        <v>10252.906999999999</v>
      </c>
      <c r="P5" s="135">
        <f t="shared" si="4"/>
        <v>10125.08</v>
      </c>
      <c r="Q5" s="135">
        <f t="shared" ref="Q5:R5" si="5">SUM(Q10,Q6)</f>
        <v>9819.112000000001</v>
      </c>
      <c r="R5" s="135">
        <f t="shared" si="5"/>
        <v>9540.7630000000008</v>
      </c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  <c r="XFC5" s="32"/>
      <c r="XFD5" s="32"/>
    </row>
    <row r="6" spans="1:16384">
      <c r="A6" s="33" t="s">
        <v>190</v>
      </c>
      <c r="B6" s="34">
        <v>0</v>
      </c>
      <c r="C6" s="34">
        <v>0</v>
      </c>
      <c r="D6" s="34">
        <v>69.266999999999996</v>
      </c>
      <c r="E6" s="34">
        <v>135.30599999999998</v>
      </c>
      <c r="F6" s="34">
        <v>230.29</v>
      </c>
      <c r="G6" s="34">
        <v>391.61899999999997</v>
      </c>
      <c r="H6" s="34">
        <v>688.93100000000004</v>
      </c>
      <c r="I6" s="34">
        <v>1187.5889999999999</v>
      </c>
      <c r="J6" s="34">
        <v>1703.9770000000001</v>
      </c>
      <c r="K6" s="34">
        <v>2411.3809999999999</v>
      </c>
      <c r="L6" s="34">
        <v>3275.5239999999999</v>
      </c>
      <c r="M6" s="34">
        <v>3965.4180000000001</v>
      </c>
      <c r="N6" s="34">
        <v>4662.8440000000001</v>
      </c>
      <c r="O6" s="34">
        <v>5345.2640000000001</v>
      </c>
      <c r="P6" s="34">
        <v>5945.7039999999997</v>
      </c>
      <c r="Q6" s="34">
        <v>6325.2730000000001</v>
      </c>
      <c r="R6" s="34">
        <v>6559.6870000000008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  <c r="XFC6" s="32"/>
      <c r="XFD6" s="32"/>
    </row>
    <row r="7" spans="1:16384">
      <c r="A7" s="224" t="s">
        <v>112</v>
      </c>
      <c r="B7" s="34">
        <v>0</v>
      </c>
      <c r="C7" s="34">
        <v>0</v>
      </c>
      <c r="D7" s="34">
        <v>46.978999999999999</v>
      </c>
      <c r="E7" s="34">
        <v>76.710999999999999</v>
      </c>
      <c r="F7" s="34">
        <v>124.61499999999999</v>
      </c>
      <c r="G7" s="34">
        <v>210.441</v>
      </c>
      <c r="H7" s="34">
        <v>370.99200000000002</v>
      </c>
      <c r="I7" s="34">
        <v>605.76900000000001</v>
      </c>
      <c r="J7" s="34">
        <v>844.64599999999996</v>
      </c>
      <c r="K7" s="34">
        <v>1193.598</v>
      </c>
      <c r="L7" s="34">
        <v>1615.924</v>
      </c>
      <c r="M7" s="34">
        <v>1953.9780000000001</v>
      </c>
      <c r="N7" s="34">
        <v>2298.7170000000001</v>
      </c>
      <c r="O7" s="34">
        <v>2637.6</v>
      </c>
      <c r="P7" s="34">
        <v>2936.3890000000001</v>
      </c>
      <c r="Q7" s="34">
        <v>3125.8090000000002</v>
      </c>
      <c r="R7" s="34">
        <v>3256.585</v>
      </c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  <c r="XFD7" s="32"/>
    </row>
    <row r="8" spans="1:16384">
      <c r="A8" s="224" t="s">
        <v>225</v>
      </c>
      <c r="B8" s="34">
        <v>0</v>
      </c>
      <c r="C8" s="34">
        <v>0</v>
      </c>
      <c r="D8" s="34">
        <v>9.2889999999999997</v>
      </c>
      <c r="E8" s="34">
        <v>43.87</v>
      </c>
      <c r="F8" s="34">
        <v>89.204999999999998</v>
      </c>
      <c r="G8" s="34">
        <v>157.72499999999999</v>
      </c>
      <c r="H8" s="34">
        <v>278.08199999999999</v>
      </c>
      <c r="I8" s="34">
        <v>523.20399999999995</v>
      </c>
      <c r="J8" s="34">
        <v>791.86300000000006</v>
      </c>
      <c r="K8" s="34">
        <v>1145.655</v>
      </c>
      <c r="L8" s="34">
        <v>1578.192</v>
      </c>
      <c r="M8" s="34">
        <v>1923.105</v>
      </c>
      <c r="N8" s="34">
        <v>2272.1410000000001</v>
      </c>
      <c r="O8" s="34">
        <v>2614.67</v>
      </c>
      <c r="P8" s="34">
        <v>2919.2669999999998</v>
      </c>
      <c r="Q8" s="34">
        <v>3115.6289999999999</v>
      </c>
      <c r="R8" s="34">
        <v>3226.73</v>
      </c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32"/>
    </row>
    <row r="9" spans="1:16384">
      <c r="A9" s="224" t="s">
        <v>226</v>
      </c>
      <c r="B9" s="34">
        <v>0</v>
      </c>
      <c r="C9" s="34">
        <v>0</v>
      </c>
      <c r="D9" s="34">
        <v>12.999000000000001</v>
      </c>
      <c r="E9" s="34">
        <v>14.725</v>
      </c>
      <c r="F9" s="34">
        <v>16.47</v>
      </c>
      <c r="G9" s="34">
        <v>23.452999999999999</v>
      </c>
      <c r="H9" s="34">
        <v>39.856999999999999</v>
      </c>
      <c r="I9" s="34">
        <v>58.616</v>
      </c>
      <c r="J9" s="34">
        <v>67.468000000000004</v>
      </c>
      <c r="K9" s="34">
        <v>72.128</v>
      </c>
      <c r="L9" s="34">
        <v>81.408000000000001</v>
      </c>
      <c r="M9" s="34">
        <v>88.334999999999994</v>
      </c>
      <c r="N9" s="34">
        <v>91.986000000000004</v>
      </c>
      <c r="O9" s="34">
        <v>92.994</v>
      </c>
      <c r="P9" s="34">
        <v>90.048000000000002</v>
      </c>
      <c r="Q9" s="34">
        <v>83.834999999999994</v>
      </c>
      <c r="R9" s="34">
        <v>76.372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  <row r="10" spans="1:16384">
      <c r="A10" s="33" t="s">
        <v>248</v>
      </c>
      <c r="B10" s="34">
        <v>14085.667000000001</v>
      </c>
      <c r="C10" s="34">
        <v>13869.785</v>
      </c>
      <c r="D10" s="34">
        <v>13537.755999999999</v>
      </c>
      <c r="E10" s="34">
        <v>13038.514999999999</v>
      </c>
      <c r="F10" s="34">
        <v>12548.735000000001</v>
      </c>
      <c r="G10" s="34">
        <v>12073.879000000001</v>
      </c>
      <c r="H10" s="34">
        <v>11361.664999999999</v>
      </c>
      <c r="I10" s="34">
        <v>10078.489000000001</v>
      </c>
      <c r="J10" s="34">
        <v>9057.7080000000005</v>
      </c>
      <c r="K10" s="34">
        <v>8139.8700000000008</v>
      </c>
      <c r="L10" s="34">
        <v>7339.0070000000005</v>
      </c>
      <c r="M10" s="34">
        <v>6563.2809999999999</v>
      </c>
      <c r="N10" s="34">
        <v>5738.7969999999996</v>
      </c>
      <c r="O10" s="34">
        <v>4907.643</v>
      </c>
      <c r="P10" s="34">
        <v>4179.3760000000002</v>
      </c>
      <c r="Q10" s="34">
        <v>3493.8389999999999</v>
      </c>
      <c r="R10" s="34">
        <v>2981.0760000000005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32"/>
    </row>
    <row r="11" spans="1:16384">
      <c r="A11" s="224" t="s">
        <v>214</v>
      </c>
      <c r="B11" s="34">
        <v>9000.5820000000003</v>
      </c>
      <c r="C11" s="34">
        <v>8820.5580000000009</v>
      </c>
      <c r="D11" s="34">
        <v>8569.1319999999996</v>
      </c>
      <c r="E11" s="34">
        <v>8232.375</v>
      </c>
      <c r="F11" s="34">
        <v>7914.7780000000002</v>
      </c>
      <c r="G11" s="34">
        <v>7612.7649999999994</v>
      </c>
      <c r="H11" s="34">
        <v>7201.9349999999995</v>
      </c>
      <c r="I11" s="34">
        <v>6482.1490000000003</v>
      </c>
      <c r="J11" s="34">
        <v>5886.5540000000001</v>
      </c>
      <c r="K11" s="34">
        <v>5364.2890000000007</v>
      </c>
      <c r="L11" s="34">
        <v>4907.6180000000004</v>
      </c>
      <c r="M11" s="34">
        <v>4424.6869999999999</v>
      </c>
      <c r="N11" s="34">
        <v>3870.2739999999999</v>
      </c>
      <c r="O11" s="34">
        <v>3302.2439999999997</v>
      </c>
      <c r="P11" s="34">
        <v>2821.6930000000002</v>
      </c>
      <c r="Q11" s="34">
        <v>2381.5619999999999</v>
      </c>
      <c r="R11" s="34">
        <v>2061.0610000000001</v>
      </c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spans="1:16384">
      <c r="A12" s="224" t="s">
        <v>189</v>
      </c>
      <c r="B12" s="34">
        <v>5085.085</v>
      </c>
      <c r="C12" s="34">
        <v>5049.2269999999999</v>
      </c>
      <c r="D12" s="34">
        <v>4968.6239999999998</v>
      </c>
      <c r="E12" s="34">
        <v>4806.1399999999994</v>
      </c>
      <c r="F12" s="34">
        <v>4633.9570000000003</v>
      </c>
      <c r="G12" s="34">
        <v>4461.1140000000005</v>
      </c>
      <c r="H12" s="34">
        <v>4159.7299999999996</v>
      </c>
      <c r="I12" s="34">
        <v>3596.34</v>
      </c>
      <c r="J12" s="34">
        <v>3171.1540000000005</v>
      </c>
      <c r="K12" s="34">
        <v>2775.5810000000001</v>
      </c>
      <c r="L12" s="34">
        <v>2431.3890000000001</v>
      </c>
      <c r="M12" s="34">
        <v>2138.5940000000001</v>
      </c>
      <c r="N12" s="34">
        <v>1868.5229999999997</v>
      </c>
      <c r="O12" s="34">
        <v>1605.3989999999999</v>
      </c>
      <c r="P12" s="34">
        <v>1357.683</v>
      </c>
      <c r="Q12" s="34">
        <v>1112.277</v>
      </c>
      <c r="R12" s="34">
        <v>920.01500000000033</v>
      </c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  <c r="XFC12" s="32"/>
      <c r="XFD12" s="32"/>
    </row>
    <row r="13" spans="1:16384">
      <c r="A13" s="225" t="s">
        <v>68</v>
      </c>
      <c r="B13" s="137">
        <f t="shared" ref="B13:P13" si="6">SUM(B14:B16)</f>
        <v>4156.54</v>
      </c>
      <c r="C13" s="137">
        <f t="shared" si="6"/>
        <v>4121.8599999999997</v>
      </c>
      <c r="D13" s="137">
        <f t="shared" si="6"/>
        <v>4099.8739999999998</v>
      </c>
      <c r="E13" s="137">
        <f t="shared" si="6"/>
        <v>4044.2020000000002</v>
      </c>
      <c r="F13" s="137">
        <f t="shared" si="6"/>
        <v>3995.3520000000008</v>
      </c>
      <c r="G13" s="137">
        <f t="shared" si="6"/>
        <v>3935.4770000000008</v>
      </c>
      <c r="H13" s="137">
        <f t="shared" si="6"/>
        <v>3862.509</v>
      </c>
      <c r="I13" s="137">
        <f t="shared" si="6"/>
        <v>3796.4649999999997</v>
      </c>
      <c r="J13" s="137">
        <f t="shared" si="6"/>
        <v>3747.9520000000007</v>
      </c>
      <c r="K13" s="137">
        <f t="shared" si="6"/>
        <v>3698.9329999999995</v>
      </c>
      <c r="L13" s="137">
        <f t="shared" si="6"/>
        <v>3625.57</v>
      </c>
      <c r="M13" s="137">
        <f t="shared" si="6"/>
        <v>3571.9360000000001</v>
      </c>
      <c r="N13" s="137">
        <f t="shared" si="6"/>
        <v>3545.933</v>
      </c>
      <c r="O13" s="137">
        <f t="shared" si="6"/>
        <v>3502.518</v>
      </c>
      <c r="P13" s="137">
        <f t="shared" si="6"/>
        <v>3474.7370000000001</v>
      </c>
      <c r="Q13" s="137">
        <f>SUM(Q14:Q16)</f>
        <v>3459.9519999999993</v>
      </c>
      <c r="R13" s="137">
        <f>SUM(R14:R16)</f>
        <v>3419.9290000000001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  <c r="XFC13" s="32"/>
      <c r="XFD13" s="32"/>
    </row>
    <row r="14" spans="1:16384">
      <c r="A14" s="33" t="s">
        <v>190</v>
      </c>
      <c r="B14" s="34">
        <v>0</v>
      </c>
      <c r="C14" s="34">
        <v>0</v>
      </c>
      <c r="D14" s="34">
        <v>4.7550000000000008</v>
      </c>
      <c r="E14" s="34">
        <v>8.4039999999999981</v>
      </c>
      <c r="F14" s="34">
        <v>15.093</v>
      </c>
      <c r="G14" s="34">
        <v>27.980999999999998</v>
      </c>
      <c r="H14" s="34">
        <v>45.744</v>
      </c>
      <c r="I14" s="34">
        <v>70.213999999999999</v>
      </c>
      <c r="J14" s="34">
        <v>93.416000000000011</v>
      </c>
      <c r="K14" s="34">
        <v>108.71</v>
      </c>
      <c r="L14" s="34">
        <v>146.64000000000001</v>
      </c>
      <c r="M14" s="34">
        <v>186.643</v>
      </c>
      <c r="N14" s="34">
        <v>230.09</v>
      </c>
      <c r="O14" s="34">
        <v>286.416</v>
      </c>
      <c r="P14" s="34">
        <v>344.29500000000002</v>
      </c>
      <c r="Q14" s="34">
        <v>398.25599999999997</v>
      </c>
      <c r="R14" s="34">
        <v>451.125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  <c r="XFD14" s="32"/>
    </row>
    <row r="15" spans="1:16384">
      <c r="A15" s="33" t="s">
        <v>214</v>
      </c>
      <c r="B15" s="34">
        <v>3611.4389999999999</v>
      </c>
      <c r="C15" s="34">
        <v>3580.192</v>
      </c>
      <c r="D15" s="34">
        <v>3561.16</v>
      </c>
      <c r="E15" s="34">
        <v>3513.2690000000002</v>
      </c>
      <c r="F15" s="34">
        <v>3467.7220000000007</v>
      </c>
      <c r="G15" s="34">
        <v>3410.4370000000008</v>
      </c>
      <c r="H15" s="34">
        <v>3341.8419999999996</v>
      </c>
      <c r="I15" s="34">
        <v>3279.9779999999996</v>
      </c>
      <c r="J15" s="34">
        <v>3235.5420000000004</v>
      </c>
      <c r="K15" s="34">
        <v>3201.5459999999994</v>
      </c>
      <c r="L15" s="34">
        <v>3121.0140000000001</v>
      </c>
      <c r="M15" s="34">
        <v>3052.6880000000001</v>
      </c>
      <c r="N15" s="34">
        <v>3009.8559999999998</v>
      </c>
      <c r="O15" s="34">
        <v>2943.192</v>
      </c>
      <c r="P15" s="34">
        <v>2884.2539999999999</v>
      </c>
      <c r="Q15" s="34">
        <v>2841.4649999999997</v>
      </c>
      <c r="R15" s="34">
        <v>2769.6840000000002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  <c r="XFD15" s="32"/>
    </row>
    <row r="16" spans="1:16384">
      <c r="A16" s="33" t="s">
        <v>189</v>
      </c>
      <c r="B16" s="34">
        <v>545.101</v>
      </c>
      <c r="C16" s="34">
        <v>541.66800000000001</v>
      </c>
      <c r="D16" s="34">
        <v>533.95900000000006</v>
      </c>
      <c r="E16" s="34">
        <v>522.529</v>
      </c>
      <c r="F16" s="34">
        <v>512.53700000000003</v>
      </c>
      <c r="G16" s="34">
        <v>497.05899999999997</v>
      </c>
      <c r="H16" s="34">
        <v>474.923</v>
      </c>
      <c r="I16" s="34">
        <v>446.27299999999997</v>
      </c>
      <c r="J16" s="34">
        <v>418.99400000000003</v>
      </c>
      <c r="K16" s="34">
        <v>388.67699999999996</v>
      </c>
      <c r="L16" s="34">
        <v>357.916</v>
      </c>
      <c r="M16" s="34">
        <v>332.60499999999996</v>
      </c>
      <c r="N16" s="34">
        <v>305.98699999999997</v>
      </c>
      <c r="O16" s="34">
        <v>272.90999999999997</v>
      </c>
      <c r="P16" s="34">
        <v>246.18799999999999</v>
      </c>
      <c r="Q16" s="34">
        <v>220.23099999999999</v>
      </c>
      <c r="R16" s="34">
        <v>199.11999999999998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  <c r="XFC16" s="32"/>
      <c r="XFD16" s="32"/>
    </row>
    <row r="17" spans="1:16384">
      <c r="A17" s="225" t="s">
        <v>256</v>
      </c>
      <c r="B17" s="137">
        <f>SUM(B18:B19)</f>
        <v>2165.6849999999999</v>
      </c>
      <c r="C17" s="137">
        <f t="shared" ref="C17:Q17" si="7">SUM(C18:C19)</f>
        <v>2196.4799999999996</v>
      </c>
      <c r="D17" s="137">
        <f t="shared" si="7"/>
        <v>2218.9279999999999</v>
      </c>
      <c r="E17" s="137">
        <f t="shared" si="7"/>
        <v>2225.3280000000004</v>
      </c>
      <c r="F17" s="137">
        <f t="shared" si="7"/>
        <v>2189.4570000000003</v>
      </c>
      <c r="G17" s="137">
        <f t="shared" si="7"/>
        <v>1955.3960000000002</v>
      </c>
      <c r="H17" s="137">
        <f t="shared" si="7"/>
        <v>1749.8809999999999</v>
      </c>
      <c r="I17" s="137">
        <f t="shared" si="7"/>
        <v>1579.1210000000001</v>
      </c>
      <c r="J17" s="137">
        <f t="shared" si="7"/>
        <v>1479.5630000000001</v>
      </c>
      <c r="K17" s="137">
        <f t="shared" si="7"/>
        <v>1406.1450000000002</v>
      </c>
      <c r="L17" s="137">
        <f t="shared" si="7"/>
        <v>1379.7900000000002</v>
      </c>
      <c r="M17" s="137">
        <f t="shared" si="7"/>
        <v>1347.7819999999997</v>
      </c>
      <c r="N17" s="137">
        <f t="shared" si="7"/>
        <v>1289.1529999999998</v>
      </c>
      <c r="O17" s="137">
        <f t="shared" si="7"/>
        <v>1229.875</v>
      </c>
      <c r="P17" s="137">
        <f t="shared" si="7"/>
        <v>1162.692</v>
      </c>
      <c r="Q17" s="137">
        <f t="shared" si="7"/>
        <v>1093.0509999999999</v>
      </c>
      <c r="R17" s="137">
        <f t="shared" ref="R17" si="8">SUM(R18:R19)</f>
        <v>1023.9000000000001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  <c r="XFD17" s="32"/>
    </row>
    <row r="18" spans="1:16384">
      <c r="A18" s="33" t="s">
        <v>253</v>
      </c>
      <c r="B18" s="34">
        <v>1525.566</v>
      </c>
      <c r="C18" s="34">
        <v>1556.1999999999998</v>
      </c>
      <c r="D18" s="34">
        <v>1579.0129999999999</v>
      </c>
      <c r="E18" s="34">
        <v>1585.3490000000002</v>
      </c>
      <c r="F18" s="34">
        <v>1570.6410000000001</v>
      </c>
      <c r="G18" s="34">
        <v>1559.2470000000001</v>
      </c>
      <c r="H18" s="34">
        <v>1496.0029999999999</v>
      </c>
      <c r="I18" s="34">
        <v>1407.1450000000002</v>
      </c>
      <c r="J18" s="34">
        <v>1320.798</v>
      </c>
      <c r="K18" s="34">
        <v>1248.4810000000002</v>
      </c>
      <c r="L18" s="34">
        <v>1222.5300000000002</v>
      </c>
      <c r="M18" s="34">
        <v>1194.4499999999998</v>
      </c>
      <c r="N18" s="34">
        <v>1145.6009999999999</v>
      </c>
      <c r="O18" s="34">
        <v>1093.97</v>
      </c>
      <c r="P18" s="34">
        <v>1029.5740000000001</v>
      </c>
      <c r="Q18" s="34">
        <v>964.81</v>
      </c>
      <c r="R18" s="34">
        <v>900.04300000000012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32"/>
    </row>
    <row r="19" spans="1:16384" ht="14.25" customHeight="1">
      <c r="A19" s="33" t="s">
        <v>195</v>
      </c>
      <c r="B19" s="34">
        <v>640.11900000000003</v>
      </c>
      <c r="C19" s="34">
        <v>640.28</v>
      </c>
      <c r="D19" s="34">
        <v>639.91499999999996</v>
      </c>
      <c r="E19" s="34">
        <v>639.97900000000004</v>
      </c>
      <c r="F19" s="34">
        <v>618.81600000000003</v>
      </c>
      <c r="G19" s="34">
        <v>396.149</v>
      </c>
      <c r="H19" s="34">
        <v>253.87799999999999</v>
      </c>
      <c r="I19" s="34">
        <v>171.976</v>
      </c>
      <c r="J19" s="34">
        <v>158.76499999999999</v>
      </c>
      <c r="K19" s="34">
        <v>157.66399999999999</v>
      </c>
      <c r="L19" s="34">
        <v>157.26</v>
      </c>
      <c r="M19" s="34">
        <v>153.33199999999999</v>
      </c>
      <c r="N19" s="34">
        <v>143.55199999999999</v>
      </c>
      <c r="O19" s="34">
        <v>135.905</v>
      </c>
      <c r="P19" s="34">
        <v>133.11799999999999</v>
      </c>
      <c r="Q19" s="34">
        <v>128.24100000000001</v>
      </c>
      <c r="R19" s="34">
        <v>123.857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  <c r="XFD19" s="32"/>
    </row>
    <row r="20" spans="1:16384" ht="14.25" customHeight="1" thickBot="1">
      <c r="A20" s="136" t="s">
        <v>222</v>
      </c>
      <c r="B20" s="137">
        <v>38804.351000000002</v>
      </c>
      <c r="C20" s="137">
        <v>38883.123000000007</v>
      </c>
      <c r="D20" s="137">
        <v>38906.074000000001</v>
      </c>
      <c r="E20" s="137">
        <v>37703.152999999998</v>
      </c>
      <c r="F20" s="137">
        <v>37659.046999999991</v>
      </c>
      <c r="G20" s="137">
        <v>37513.204999999994</v>
      </c>
      <c r="H20" s="137">
        <v>37527.973999999995</v>
      </c>
      <c r="I20" s="137">
        <v>36785.888000000006</v>
      </c>
      <c r="J20" s="137">
        <v>36664.887999999992</v>
      </c>
      <c r="K20" s="137">
        <v>36669.869999999995</v>
      </c>
      <c r="L20" s="137">
        <v>36536.571999999993</v>
      </c>
      <c r="M20" s="137">
        <v>36651.207999999991</v>
      </c>
      <c r="N20" s="137">
        <v>38563.864000000009</v>
      </c>
      <c r="O20" s="137">
        <v>40333.375</v>
      </c>
      <c r="P20" s="137">
        <v>40701.864000000001</v>
      </c>
      <c r="Q20" s="137">
        <v>42041.385999999999</v>
      </c>
      <c r="R20" s="137">
        <v>42078.29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32"/>
      <c r="XFC20" s="32"/>
      <c r="XFD20" s="32"/>
    </row>
    <row r="21" spans="1:16384" ht="14.25" customHeight="1" thickBot="1">
      <c r="A21" s="132" t="s">
        <v>201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  <c r="XFD21" s="32"/>
    </row>
    <row r="22" spans="1:16384">
      <c r="A22" s="193" t="s">
        <v>197</v>
      </c>
      <c r="B22" s="226">
        <v>0</v>
      </c>
      <c r="C22" s="226">
        <v>0</v>
      </c>
      <c r="D22" s="226">
        <v>0.749664</v>
      </c>
      <c r="E22" s="226">
        <v>1.1775450000000001</v>
      </c>
      <c r="F22" s="226">
        <v>1.657295</v>
      </c>
      <c r="G22" s="226">
        <v>2.4584800000000002</v>
      </c>
      <c r="H22" s="226">
        <v>3.58812</v>
      </c>
      <c r="I22" s="226">
        <v>4.6025879999999999</v>
      </c>
      <c r="J22" s="226">
        <v>5.625311</v>
      </c>
      <c r="K22" s="226">
        <v>6.7194240000000001</v>
      </c>
      <c r="L22" s="226">
        <v>7.8671540000000002</v>
      </c>
      <c r="M22" s="226">
        <v>9.0764999999999993</v>
      </c>
      <c r="N22" s="226">
        <v>10.521355</v>
      </c>
      <c r="O22" s="226">
        <v>12.043241999999999</v>
      </c>
      <c r="P22" s="226">
        <v>13.449463</v>
      </c>
      <c r="Q22" s="226">
        <v>14.565175999999999</v>
      </c>
      <c r="R22" s="226">
        <v>15.645249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  <c r="XFD22" s="32"/>
    </row>
    <row r="23" spans="1:16384">
      <c r="A23" s="193" t="s">
        <v>196</v>
      </c>
      <c r="B23" s="226">
        <v>0</v>
      </c>
      <c r="C23" s="226">
        <v>0</v>
      </c>
      <c r="D23" s="226">
        <v>5.5479000000000001E-2</v>
      </c>
      <c r="E23" s="226">
        <v>9.2491000000000004E-2</v>
      </c>
      <c r="F23" s="226">
        <v>0.14491200000000001</v>
      </c>
      <c r="G23" s="226">
        <v>0.23733500000000002</v>
      </c>
      <c r="H23" s="226">
        <v>0.40839500000000001</v>
      </c>
      <c r="I23" s="226">
        <v>0.67451700000000003</v>
      </c>
      <c r="J23" s="226">
        <v>0.94381799999999993</v>
      </c>
      <c r="K23" s="226">
        <v>1.300405</v>
      </c>
      <c r="L23" s="226">
        <v>1.746537</v>
      </c>
      <c r="M23" s="226">
        <v>2.1063290000000001</v>
      </c>
      <c r="N23" s="226">
        <v>2.4734310000000002</v>
      </c>
      <c r="O23" s="226">
        <v>2.8393220000000001</v>
      </c>
      <c r="P23" s="226">
        <v>3.1659549999999999</v>
      </c>
      <c r="Q23" s="226">
        <v>3.3805160000000001</v>
      </c>
      <c r="R23" s="226">
        <v>3.5343610000000001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32"/>
      <c r="XFC23" s="32"/>
      <c r="XFD23" s="32"/>
    </row>
    <row r="24" spans="1:16384" ht="15" thickBot="1">
      <c r="A24" s="195" t="s">
        <v>198</v>
      </c>
      <c r="B24" s="34" t="s">
        <v>199</v>
      </c>
      <c r="C24" s="34" t="s">
        <v>199</v>
      </c>
      <c r="D24" s="194">
        <f t="shared" ref="D24:I24" si="9">D23/D22</f>
        <v>7.4005154309130489E-2</v>
      </c>
      <c r="E24" s="194">
        <f t="shared" si="9"/>
        <v>7.8545618214165919E-2</v>
      </c>
      <c r="F24" s="194">
        <f t="shared" si="9"/>
        <v>8.7438868759032048E-2</v>
      </c>
      <c r="G24" s="194">
        <f t="shared" si="9"/>
        <v>9.6537291334483091E-2</v>
      </c>
      <c r="H24" s="194">
        <f t="shared" si="9"/>
        <v>0.11381865712406497</v>
      </c>
      <c r="I24" s="194">
        <f t="shared" si="9"/>
        <v>0.1465516791857103</v>
      </c>
      <c r="J24" s="194">
        <f t="shared" ref="J24:O24" si="10">J23/J22</f>
        <v>0.16778059026425382</v>
      </c>
      <c r="K24" s="194">
        <f t="shared" si="10"/>
        <v>0.19352923702984065</v>
      </c>
      <c r="L24" s="194">
        <f t="shared" si="10"/>
        <v>0.22200366231549554</v>
      </c>
      <c r="M24" s="194">
        <f t="shared" si="10"/>
        <v>0.23206401145816122</v>
      </c>
      <c r="N24" s="194">
        <f t="shared" si="10"/>
        <v>0.23508673550127338</v>
      </c>
      <c r="O24" s="194">
        <f t="shared" si="10"/>
        <v>0.23576060333255783</v>
      </c>
      <c r="P24" s="194">
        <f t="shared" ref="P24:Q24" si="11">P23/P22</f>
        <v>0.23539638720148157</v>
      </c>
      <c r="Q24" s="194">
        <f t="shared" si="11"/>
        <v>0.23209578792594063</v>
      </c>
      <c r="R24" s="194">
        <f t="shared" ref="R24" si="12">R23/R22</f>
        <v>0.22590634383639405</v>
      </c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  <c r="XEZ24" s="32"/>
      <c r="XFA24" s="32"/>
      <c r="XFB24" s="32"/>
      <c r="XFC24" s="32"/>
      <c r="XFD24" s="32"/>
    </row>
    <row r="25" spans="1:16384" ht="15" thickBot="1">
      <c r="A25" s="132" t="s">
        <v>110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T25" s="133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2"/>
      <c r="XEZ25" s="32"/>
      <c r="XFA25" s="32"/>
      <c r="XFB25" s="32"/>
      <c r="XFC25" s="32"/>
      <c r="XFD25" s="32"/>
    </row>
    <row r="26" spans="1:16384">
      <c r="A26" s="35" t="s">
        <v>6</v>
      </c>
      <c r="B26" s="37">
        <v>80.705394386357753</v>
      </c>
      <c r="C26" s="37">
        <v>79.339421483552243</v>
      </c>
      <c r="D26" s="37">
        <v>80.156673594156004</v>
      </c>
      <c r="E26" s="37">
        <v>79.4703368966684</v>
      </c>
      <c r="F26" s="37">
        <v>77.552575571775563</v>
      </c>
      <c r="G26" s="37">
        <v>78.983104341468319</v>
      </c>
      <c r="H26" s="37">
        <v>79.096874450030398</v>
      </c>
      <c r="I26" s="37">
        <v>79.598869578871017</v>
      </c>
      <c r="J26" s="37">
        <v>81.018829240951035</v>
      </c>
      <c r="K26" s="37">
        <v>79.575254031197119</v>
      </c>
      <c r="L26" s="37">
        <v>82.486245755467621</v>
      </c>
      <c r="M26" s="37">
        <v>83.706682291484469</v>
      </c>
      <c r="N26" s="37">
        <v>86.237929515481994</v>
      </c>
      <c r="O26" s="37">
        <v>89.136049542062153</v>
      </c>
      <c r="P26" s="37">
        <v>93.387520536624393</v>
      </c>
      <c r="Q26" s="37">
        <v>92.429008748727128</v>
      </c>
      <c r="R26" s="37">
        <v>96.194276068169572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  <c r="XEZ26" s="32"/>
      <c r="XFA26" s="32"/>
      <c r="XFB26" s="32"/>
      <c r="XFC26" s="32"/>
      <c r="XFD26" s="32"/>
    </row>
    <row r="27" spans="1:16384" ht="15" thickBot="1">
      <c r="A27" s="35" t="s">
        <v>190</v>
      </c>
      <c r="B27" s="37">
        <v>0</v>
      </c>
      <c r="C27" s="37">
        <v>0</v>
      </c>
      <c r="D27" s="37">
        <v>0</v>
      </c>
      <c r="E27" s="37">
        <v>74.953961726196596</v>
      </c>
      <c r="F27" s="37">
        <v>72.344813366210388</v>
      </c>
      <c r="G27" s="37">
        <v>75.416048107807114</v>
      </c>
      <c r="H27" s="37">
        <v>88.4965618686049</v>
      </c>
      <c r="I27" s="37">
        <v>82.2701459863775</v>
      </c>
      <c r="J27" s="37">
        <v>84.500658733322069</v>
      </c>
      <c r="K27" s="37">
        <v>80.664272155320987</v>
      </c>
      <c r="L27" s="37">
        <v>87.784103017184904</v>
      </c>
      <c r="M27" s="37">
        <v>87.198406855593319</v>
      </c>
      <c r="N27" s="37">
        <v>86.515551464818515</v>
      </c>
      <c r="O27" s="37">
        <v>86.564438390725613</v>
      </c>
      <c r="P27" s="37">
        <v>89.213430454200761</v>
      </c>
      <c r="Q27" s="37">
        <v>87.435388196591674</v>
      </c>
      <c r="R27" s="37">
        <v>88.018223031466377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  <c r="XEZ27" s="32"/>
      <c r="XFA27" s="32"/>
      <c r="XFB27" s="32"/>
      <c r="XFC27" s="32"/>
      <c r="XFD27" s="32"/>
    </row>
    <row r="28" spans="1:16384" ht="15" thickBot="1">
      <c r="A28" s="132" t="s">
        <v>109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T28" s="133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  <c r="XEY28" s="32"/>
      <c r="XEZ28" s="32"/>
      <c r="XFA28" s="32"/>
      <c r="XFB28" s="32"/>
      <c r="XFC28" s="32"/>
      <c r="XFD28" s="32"/>
    </row>
    <row r="29" spans="1:16384" ht="19.5" customHeight="1">
      <c r="A29" s="35" t="s">
        <v>112</v>
      </c>
      <c r="B29" s="36">
        <v>0.31692153329243378</v>
      </c>
      <c r="C29" s="36">
        <v>0.30628501288973831</v>
      </c>
      <c r="D29" s="36">
        <v>0.29828329328111558</v>
      </c>
      <c r="E29" s="36">
        <v>0.28797107435825631</v>
      </c>
      <c r="F29" s="36">
        <v>0.27520947843290827</v>
      </c>
      <c r="G29" s="36">
        <v>0.26492341511121653</v>
      </c>
      <c r="H29" s="36">
        <v>0.25152240836715323</v>
      </c>
      <c r="I29" s="36">
        <v>0.23980650657918387</v>
      </c>
      <c r="J29" s="36">
        <v>0.22502635373938581</v>
      </c>
      <c r="K29" s="36">
        <v>0.21259315727734523</v>
      </c>
      <c r="L29" s="36">
        <v>0.20706044649327202</v>
      </c>
      <c r="M29" s="36">
        <v>0.2047460910642008</v>
      </c>
      <c r="N29" s="36">
        <v>0.19828885925246217</v>
      </c>
      <c r="O29" s="36">
        <v>0.19132450384822447</v>
      </c>
      <c r="P29" s="36">
        <v>0.18601507669424946</v>
      </c>
      <c r="Q29" s="36">
        <v>0.18174405720949594</v>
      </c>
      <c r="R29" s="36">
        <v>0.17560000000000001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2"/>
      <c r="XEZ29" s="32"/>
      <c r="XFA29" s="32"/>
      <c r="XFB29" s="32"/>
      <c r="XFC29" s="32"/>
      <c r="XFD29" s="32"/>
    </row>
    <row r="30" spans="1:16384" ht="19.5" customHeight="1">
      <c r="A30" s="138" t="s">
        <v>252</v>
      </c>
      <c r="B30" s="139">
        <v>0.16556258667975349</v>
      </c>
      <c r="C30" s="139">
        <v>0.14333685073895192</v>
      </c>
      <c r="D30" s="139">
        <v>0.13265876758956735</v>
      </c>
      <c r="E30" s="139">
        <v>0.12603559234452358</v>
      </c>
      <c r="F30" s="139">
        <v>0.12162301833388987</v>
      </c>
      <c r="G30" s="139">
        <v>0.11860326242604091</v>
      </c>
      <c r="H30" s="139">
        <v>0.12749643967816848</v>
      </c>
      <c r="I30" s="139">
        <v>0.14728256209093704</v>
      </c>
      <c r="J30" s="139">
        <v>0.16245593917913381</v>
      </c>
      <c r="K30" s="139">
        <v>0.17483705642232988</v>
      </c>
      <c r="L30" s="139">
        <v>0.19138192380378552</v>
      </c>
      <c r="M30" s="139">
        <v>0.20325954406529362</v>
      </c>
      <c r="N30" s="139">
        <v>0.1947260968482169</v>
      </c>
      <c r="O30" s="139">
        <v>0.19438109921250868</v>
      </c>
      <c r="P30" s="139">
        <v>0.19575494982621958</v>
      </c>
      <c r="Q30" s="139">
        <v>0.19682311927938922</v>
      </c>
      <c r="R30" s="139">
        <v>0.19359999999999999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  <c r="EEY30" s="32"/>
      <c r="EEZ30" s="32"/>
      <c r="EFA30" s="32"/>
      <c r="EFB30" s="32"/>
      <c r="EFC30" s="32"/>
      <c r="EFD30" s="32"/>
      <c r="EFE30" s="32"/>
      <c r="EFF30" s="32"/>
      <c r="EFG30" s="32"/>
      <c r="EFH30" s="32"/>
      <c r="EFI30" s="32"/>
      <c r="EFJ30" s="32"/>
      <c r="EFK30" s="32"/>
      <c r="EFL30" s="32"/>
      <c r="EFM30" s="32"/>
      <c r="EFN30" s="32"/>
      <c r="EFO30" s="32"/>
      <c r="EFP30" s="32"/>
      <c r="EFQ30" s="32"/>
      <c r="EFR30" s="32"/>
      <c r="EFS30" s="32"/>
      <c r="EFT30" s="32"/>
      <c r="EFU30" s="32"/>
      <c r="EFV30" s="32"/>
      <c r="EFW30" s="32"/>
      <c r="EFX30" s="32"/>
      <c r="EFY30" s="32"/>
      <c r="EFZ30" s="32"/>
      <c r="EGA30" s="32"/>
      <c r="EGB30" s="32"/>
      <c r="EGC30" s="32"/>
      <c r="EGD30" s="32"/>
      <c r="EGE30" s="32"/>
      <c r="EGF30" s="32"/>
      <c r="EGG30" s="32"/>
      <c r="EGH30" s="32"/>
      <c r="EGI30" s="32"/>
      <c r="EGJ30" s="32"/>
      <c r="EGK30" s="32"/>
      <c r="EGL30" s="32"/>
      <c r="EGM30" s="32"/>
      <c r="EGN30" s="32"/>
      <c r="EGO30" s="32"/>
      <c r="EGP30" s="32"/>
      <c r="EGQ30" s="32"/>
      <c r="EGR30" s="32"/>
      <c r="EGS30" s="32"/>
      <c r="EGT30" s="32"/>
      <c r="EGU30" s="32"/>
      <c r="EGV30" s="32"/>
      <c r="EGW30" s="32"/>
      <c r="EGX30" s="32"/>
      <c r="EGY30" s="32"/>
      <c r="EGZ30" s="32"/>
      <c r="EHA30" s="32"/>
      <c r="EHB30" s="32"/>
      <c r="EHC30" s="32"/>
      <c r="EHD30" s="32"/>
      <c r="EHE30" s="32"/>
      <c r="EHF30" s="32"/>
      <c r="EHG30" s="32"/>
      <c r="EHH30" s="32"/>
      <c r="EHI30" s="32"/>
      <c r="EHJ30" s="32"/>
      <c r="EHK30" s="32"/>
      <c r="EHL30" s="32"/>
      <c r="EHM30" s="32"/>
      <c r="EHN30" s="32"/>
      <c r="EHO30" s="32"/>
      <c r="EHP30" s="32"/>
      <c r="EHQ30" s="32"/>
      <c r="EHR30" s="32"/>
      <c r="EHS30" s="32"/>
      <c r="EHT30" s="32"/>
      <c r="EHU30" s="32"/>
      <c r="EHV30" s="32"/>
      <c r="EHW30" s="32"/>
      <c r="EHX30" s="32"/>
      <c r="EHY30" s="32"/>
      <c r="EHZ30" s="32"/>
      <c r="EIA30" s="32"/>
      <c r="EIB30" s="32"/>
      <c r="EIC30" s="32"/>
      <c r="EID30" s="32"/>
      <c r="EIE30" s="32"/>
      <c r="EIF30" s="32"/>
      <c r="EIG30" s="32"/>
      <c r="EIH30" s="32"/>
      <c r="EII30" s="32"/>
      <c r="EIJ30" s="32"/>
      <c r="EIK30" s="32"/>
      <c r="EIL30" s="32"/>
      <c r="EIM30" s="32"/>
      <c r="EIN30" s="32"/>
      <c r="EIO30" s="32"/>
      <c r="EIP30" s="32"/>
      <c r="EIQ30" s="32"/>
      <c r="EIR30" s="32"/>
      <c r="EIS30" s="32"/>
      <c r="EIT30" s="32"/>
      <c r="EIU30" s="32"/>
      <c r="EIV30" s="32"/>
      <c r="EIW30" s="32"/>
      <c r="EIX30" s="32"/>
      <c r="EIY30" s="32"/>
      <c r="EIZ30" s="32"/>
      <c r="EJA30" s="32"/>
      <c r="EJB30" s="32"/>
      <c r="EJC30" s="32"/>
      <c r="EJD30" s="32"/>
      <c r="EJE30" s="32"/>
      <c r="EJF30" s="32"/>
      <c r="EJG30" s="32"/>
      <c r="EJH30" s="32"/>
      <c r="EJI30" s="32"/>
      <c r="EJJ30" s="32"/>
      <c r="EJK30" s="32"/>
      <c r="EJL30" s="32"/>
      <c r="EJM30" s="32"/>
      <c r="EJN30" s="32"/>
      <c r="EJO30" s="32"/>
      <c r="EJP30" s="32"/>
      <c r="EJQ30" s="32"/>
      <c r="EJR30" s="32"/>
      <c r="EJS30" s="32"/>
      <c r="EJT30" s="32"/>
      <c r="EJU30" s="32"/>
      <c r="EJV30" s="32"/>
      <c r="EJW30" s="32"/>
      <c r="EJX30" s="32"/>
      <c r="EJY30" s="32"/>
      <c r="EJZ30" s="32"/>
      <c r="EKA30" s="32"/>
      <c r="EKB30" s="32"/>
      <c r="EKC30" s="32"/>
      <c r="EKD30" s="32"/>
      <c r="EKE30" s="32"/>
      <c r="EKF30" s="32"/>
      <c r="EKG30" s="32"/>
      <c r="EKH30" s="32"/>
      <c r="EKI30" s="32"/>
      <c r="EKJ30" s="32"/>
      <c r="EKK30" s="32"/>
      <c r="EKL30" s="32"/>
      <c r="EKM30" s="32"/>
      <c r="EKN30" s="32"/>
      <c r="EKO30" s="32"/>
      <c r="EKP30" s="32"/>
      <c r="EKQ30" s="32"/>
      <c r="EKR30" s="32"/>
      <c r="EKS30" s="32"/>
      <c r="EKT30" s="32"/>
      <c r="EKU30" s="32"/>
      <c r="EKV30" s="32"/>
      <c r="EKW30" s="32"/>
      <c r="EKX30" s="32"/>
      <c r="EKY30" s="32"/>
      <c r="EKZ30" s="32"/>
      <c r="ELA30" s="32"/>
      <c r="ELB30" s="32"/>
      <c r="ELC30" s="32"/>
      <c r="ELD30" s="32"/>
      <c r="ELE30" s="32"/>
      <c r="ELF30" s="32"/>
      <c r="ELG30" s="32"/>
      <c r="ELH30" s="32"/>
      <c r="ELI30" s="32"/>
      <c r="ELJ30" s="32"/>
      <c r="ELK30" s="32"/>
      <c r="ELL30" s="32"/>
      <c r="ELM30" s="32"/>
      <c r="ELN30" s="32"/>
      <c r="ELO30" s="32"/>
      <c r="ELP30" s="32"/>
      <c r="ELQ30" s="32"/>
      <c r="ELR30" s="32"/>
      <c r="ELS30" s="32"/>
      <c r="ELT30" s="32"/>
      <c r="ELU30" s="32"/>
      <c r="ELV30" s="32"/>
      <c r="ELW30" s="32"/>
      <c r="ELX30" s="32"/>
      <c r="ELY30" s="32"/>
      <c r="ELZ30" s="32"/>
      <c r="EMA30" s="32"/>
      <c r="EMB30" s="32"/>
      <c r="EMC30" s="32"/>
      <c r="EMD30" s="32"/>
      <c r="EME30" s="32"/>
      <c r="EMF30" s="32"/>
      <c r="EMG30" s="32"/>
      <c r="EMH30" s="32"/>
      <c r="EMI30" s="32"/>
      <c r="EMJ30" s="32"/>
      <c r="EMK30" s="32"/>
      <c r="EML30" s="32"/>
      <c r="EMM30" s="32"/>
      <c r="EMN30" s="32"/>
      <c r="EMO30" s="32"/>
      <c r="EMP30" s="32"/>
      <c r="EMQ30" s="32"/>
      <c r="EMR30" s="32"/>
      <c r="EMS30" s="32"/>
      <c r="EMT30" s="32"/>
      <c r="EMU30" s="32"/>
      <c r="EMV30" s="32"/>
      <c r="EMW30" s="32"/>
      <c r="EMX30" s="32"/>
      <c r="EMY30" s="32"/>
      <c r="EMZ30" s="32"/>
      <c r="ENA30" s="32"/>
      <c r="ENB30" s="32"/>
      <c r="ENC30" s="32"/>
      <c r="END30" s="32"/>
      <c r="ENE30" s="32"/>
      <c r="ENF30" s="32"/>
      <c r="ENG30" s="32"/>
      <c r="ENH30" s="32"/>
      <c r="ENI30" s="32"/>
      <c r="ENJ30" s="32"/>
      <c r="ENK30" s="32"/>
      <c r="ENL30" s="32"/>
      <c r="ENM30" s="32"/>
      <c r="ENN30" s="32"/>
      <c r="ENO30" s="32"/>
      <c r="ENP30" s="32"/>
      <c r="ENQ30" s="32"/>
      <c r="ENR30" s="32"/>
      <c r="ENS30" s="32"/>
      <c r="ENT30" s="32"/>
      <c r="ENU30" s="32"/>
      <c r="ENV30" s="32"/>
      <c r="ENW30" s="32"/>
      <c r="ENX30" s="32"/>
      <c r="ENY30" s="32"/>
      <c r="ENZ30" s="32"/>
      <c r="EOA30" s="32"/>
      <c r="EOB30" s="32"/>
      <c r="EOC30" s="32"/>
      <c r="EOD30" s="32"/>
      <c r="EOE30" s="32"/>
      <c r="EOF30" s="32"/>
      <c r="EOG30" s="32"/>
      <c r="EOH30" s="32"/>
      <c r="EOI30" s="32"/>
      <c r="EOJ30" s="32"/>
      <c r="EOK30" s="32"/>
      <c r="EOL30" s="32"/>
      <c r="EOM30" s="32"/>
      <c r="EON30" s="32"/>
      <c r="EOO30" s="32"/>
      <c r="EOP30" s="32"/>
      <c r="EOQ30" s="32"/>
      <c r="EOR30" s="32"/>
      <c r="EOS30" s="32"/>
      <c r="EOT30" s="32"/>
      <c r="EOU30" s="32"/>
      <c r="EOV30" s="32"/>
      <c r="EOW30" s="32"/>
      <c r="EOX30" s="32"/>
      <c r="EOY30" s="32"/>
      <c r="EOZ30" s="32"/>
      <c r="EPA30" s="32"/>
      <c r="EPB30" s="32"/>
      <c r="EPC30" s="32"/>
      <c r="EPD30" s="32"/>
      <c r="EPE30" s="32"/>
      <c r="EPF30" s="32"/>
      <c r="EPG30" s="32"/>
      <c r="EPH30" s="32"/>
      <c r="EPI30" s="32"/>
      <c r="EPJ30" s="32"/>
      <c r="EPK30" s="32"/>
      <c r="EPL30" s="32"/>
      <c r="EPM30" s="32"/>
      <c r="EPN30" s="32"/>
      <c r="EPO30" s="32"/>
      <c r="EPP30" s="32"/>
      <c r="EPQ30" s="32"/>
      <c r="EPR30" s="32"/>
      <c r="EPS30" s="32"/>
      <c r="EPT30" s="32"/>
      <c r="EPU30" s="32"/>
      <c r="EPV30" s="32"/>
      <c r="EPW30" s="32"/>
      <c r="EPX30" s="32"/>
      <c r="EPY30" s="32"/>
      <c r="EPZ30" s="32"/>
      <c r="EQA30" s="32"/>
      <c r="EQB30" s="32"/>
      <c r="EQC30" s="32"/>
      <c r="EQD30" s="32"/>
      <c r="EQE30" s="32"/>
      <c r="EQF30" s="32"/>
      <c r="EQG30" s="32"/>
      <c r="EQH30" s="32"/>
      <c r="EQI30" s="32"/>
      <c r="EQJ30" s="32"/>
      <c r="EQK30" s="32"/>
      <c r="EQL30" s="32"/>
      <c r="EQM30" s="32"/>
      <c r="EQN30" s="32"/>
      <c r="EQO30" s="32"/>
      <c r="EQP30" s="32"/>
      <c r="EQQ30" s="32"/>
      <c r="EQR30" s="32"/>
      <c r="EQS30" s="32"/>
      <c r="EQT30" s="32"/>
      <c r="EQU30" s="32"/>
      <c r="EQV30" s="32"/>
      <c r="EQW30" s="32"/>
      <c r="EQX30" s="32"/>
      <c r="EQY30" s="32"/>
      <c r="EQZ30" s="32"/>
      <c r="ERA30" s="32"/>
      <c r="ERB30" s="32"/>
      <c r="ERC30" s="32"/>
      <c r="ERD30" s="32"/>
      <c r="ERE30" s="32"/>
      <c r="ERF30" s="32"/>
      <c r="ERG30" s="32"/>
      <c r="ERH30" s="32"/>
      <c r="ERI30" s="32"/>
      <c r="ERJ30" s="32"/>
      <c r="ERK30" s="32"/>
      <c r="ERL30" s="32"/>
      <c r="ERM30" s="32"/>
      <c r="ERN30" s="32"/>
      <c r="ERO30" s="32"/>
      <c r="ERP30" s="32"/>
      <c r="ERQ30" s="32"/>
      <c r="ERR30" s="32"/>
      <c r="ERS30" s="32"/>
      <c r="ERT30" s="32"/>
      <c r="ERU30" s="32"/>
      <c r="ERV30" s="32"/>
      <c r="ERW30" s="32"/>
      <c r="ERX30" s="32"/>
      <c r="ERY30" s="32"/>
      <c r="ERZ30" s="32"/>
      <c r="ESA30" s="32"/>
      <c r="ESB30" s="32"/>
      <c r="ESC30" s="32"/>
      <c r="ESD30" s="32"/>
      <c r="ESE30" s="32"/>
      <c r="ESF30" s="32"/>
      <c r="ESG30" s="32"/>
      <c r="ESH30" s="32"/>
      <c r="ESI30" s="32"/>
      <c r="ESJ30" s="32"/>
      <c r="ESK30" s="32"/>
      <c r="ESL30" s="32"/>
      <c r="ESM30" s="32"/>
      <c r="ESN30" s="32"/>
      <c r="ESO30" s="32"/>
      <c r="ESP30" s="32"/>
      <c r="ESQ30" s="32"/>
      <c r="ESR30" s="32"/>
      <c r="ESS30" s="32"/>
      <c r="EST30" s="32"/>
      <c r="ESU30" s="32"/>
      <c r="ESV30" s="32"/>
      <c r="ESW30" s="32"/>
      <c r="ESX30" s="32"/>
      <c r="ESY30" s="32"/>
      <c r="ESZ30" s="32"/>
      <c r="ETA30" s="32"/>
      <c r="ETB30" s="32"/>
      <c r="ETC30" s="32"/>
      <c r="ETD30" s="32"/>
      <c r="ETE30" s="32"/>
      <c r="ETF30" s="32"/>
      <c r="ETG30" s="32"/>
      <c r="ETH30" s="32"/>
      <c r="ETI30" s="32"/>
      <c r="ETJ30" s="32"/>
      <c r="ETK30" s="32"/>
      <c r="ETL30" s="32"/>
      <c r="ETM30" s="32"/>
      <c r="ETN30" s="32"/>
      <c r="ETO30" s="32"/>
      <c r="ETP30" s="32"/>
      <c r="ETQ30" s="32"/>
      <c r="ETR30" s="32"/>
      <c r="ETS30" s="32"/>
      <c r="ETT30" s="32"/>
      <c r="ETU30" s="32"/>
      <c r="ETV30" s="32"/>
      <c r="ETW30" s="32"/>
      <c r="ETX30" s="32"/>
      <c r="ETY30" s="32"/>
      <c r="ETZ30" s="32"/>
      <c r="EUA30" s="32"/>
      <c r="EUB30" s="32"/>
      <c r="EUC30" s="32"/>
      <c r="EUD30" s="32"/>
      <c r="EUE30" s="32"/>
      <c r="EUF30" s="32"/>
      <c r="EUG30" s="32"/>
      <c r="EUH30" s="32"/>
      <c r="EUI30" s="32"/>
      <c r="EUJ30" s="32"/>
      <c r="EUK30" s="32"/>
      <c r="EUL30" s="32"/>
      <c r="EUM30" s="32"/>
      <c r="EUN30" s="32"/>
      <c r="EUO30" s="32"/>
      <c r="EUP30" s="32"/>
      <c r="EUQ30" s="32"/>
      <c r="EUR30" s="32"/>
      <c r="EUS30" s="32"/>
      <c r="EUT30" s="32"/>
      <c r="EUU30" s="32"/>
      <c r="EUV30" s="32"/>
      <c r="EUW30" s="32"/>
      <c r="EUX30" s="32"/>
      <c r="EUY30" s="32"/>
      <c r="EUZ30" s="32"/>
      <c r="EVA30" s="32"/>
      <c r="EVB30" s="32"/>
      <c r="EVC30" s="32"/>
      <c r="EVD30" s="32"/>
      <c r="EVE30" s="32"/>
      <c r="EVF30" s="32"/>
      <c r="EVG30" s="32"/>
      <c r="EVH30" s="32"/>
      <c r="EVI30" s="32"/>
      <c r="EVJ30" s="32"/>
      <c r="EVK30" s="32"/>
      <c r="EVL30" s="32"/>
      <c r="EVM30" s="32"/>
      <c r="EVN30" s="32"/>
      <c r="EVO30" s="32"/>
      <c r="EVP30" s="32"/>
      <c r="EVQ30" s="32"/>
      <c r="EVR30" s="32"/>
      <c r="EVS30" s="32"/>
      <c r="EVT30" s="32"/>
      <c r="EVU30" s="32"/>
      <c r="EVV30" s="32"/>
      <c r="EVW30" s="32"/>
      <c r="EVX30" s="32"/>
      <c r="EVY30" s="32"/>
      <c r="EVZ30" s="32"/>
      <c r="EWA30" s="32"/>
      <c r="EWB30" s="32"/>
      <c r="EWC30" s="32"/>
      <c r="EWD30" s="32"/>
      <c r="EWE30" s="32"/>
      <c r="EWF30" s="32"/>
      <c r="EWG30" s="32"/>
      <c r="EWH30" s="32"/>
      <c r="EWI30" s="32"/>
      <c r="EWJ30" s="32"/>
      <c r="EWK30" s="32"/>
      <c r="EWL30" s="32"/>
      <c r="EWM30" s="32"/>
      <c r="EWN30" s="32"/>
      <c r="EWO30" s="32"/>
      <c r="EWP30" s="32"/>
      <c r="EWQ30" s="32"/>
      <c r="EWR30" s="32"/>
      <c r="EWS30" s="32"/>
      <c r="EWT30" s="32"/>
      <c r="EWU30" s="32"/>
      <c r="EWV30" s="32"/>
      <c r="EWW30" s="32"/>
      <c r="EWX30" s="32"/>
      <c r="EWY30" s="32"/>
      <c r="EWZ30" s="32"/>
      <c r="EXA30" s="32"/>
      <c r="EXB30" s="32"/>
      <c r="EXC30" s="32"/>
      <c r="EXD30" s="32"/>
      <c r="EXE30" s="32"/>
      <c r="EXF30" s="32"/>
      <c r="EXG30" s="32"/>
      <c r="EXH30" s="32"/>
      <c r="EXI30" s="32"/>
      <c r="EXJ30" s="32"/>
      <c r="EXK30" s="32"/>
      <c r="EXL30" s="32"/>
      <c r="EXM30" s="32"/>
      <c r="EXN30" s="32"/>
      <c r="EXO30" s="32"/>
      <c r="EXP30" s="32"/>
      <c r="EXQ30" s="32"/>
      <c r="EXR30" s="32"/>
      <c r="EXS30" s="32"/>
      <c r="EXT30" s="32"/>
      <c r="EXU30" s="32"/>
      <c r="EXV30" s="32"/>
      <c r="EXW30" s="32"/>
      <c r="EXX30" s="32"/>
      <c r="EXY30" s="32"/>
      <c r="EXZ30" s="32"/>
      <c r="EYA30" s="32"/>
      <c r="EYB30" s="32"/>
      <c r="EYC30" s="32"/>
      <c r="EYD30" s="32"/>
      <c r="EYE30" s="32"/>
      <c r="EYF30" s="32"/>
      <c r="EYG30" s="32"/>
      <c r="EYH30" s="32"/>
      <c r="EYI30" s="32"/>
      <c r="EYJ30" s="32"/>
      <c r="EYK30" s="32"/>
      <c r="EYL30" s="32"/>
      <c r="EYM30" s="32"/>
      <c r="EYN30" s="32"/>
      <c r="EYO30" s="32"/>
      <c r="EYP30" s="32"/>
      <c r="EYQ30" s="32"/>
      <c r="EYR30" s="32"/>
      <c r="EYS30" s="32"/>
      <c r="EYT30" s="32"/>
      <c r="EYU30" s="32"/>
      <c r="EYV30" s="32"/>
      <c r="EYW30" s="32"/>
      <c r="EYX30" s="32"/>
      <c r="EYY30" s="32"/>
      <c r="EYZ30" s="32"/>
      <c r="EZA30" s="32"/>
      <c r="EZB30" s="32"/>
      <c r="EZC30" s="32"/>
      <c r="EZD30" s="32"/>
      <c r="EZE30" s="32"/>
      <c r="EZF30" s="32"/>
      <c r="EZG30" s="32"/>
      <c r="EZH30" s="32"/>
      <c r="EZI30" s="32"/>
      <c r="EZJ30" s="32"/>
      <c r="EZK30" s="32"/>
      <c r="EZL30" s="32"/>
      <c r="EZM30" s="32"/>
      <c r="EZN30" s="32"/>
      <c r="EZO30" s="32"/>
      <c r="EZP30" s="32"/>
      <c r="EZQ30" s="32"/>
      <c r="EZR30" s="32"/>
      <c r="EZS30" s="32"/>
      <c r="EZT30" s="32"/>
      <c r="EZU30" s="32"/>
      <c r="EZV30" s="32"/>
      <c r="EZW30" s="32"/>
      <c r="EZX30" s="32"/>
      <c r="EZY30" s="32"/>
      <c r="EZZ30" s="32"/>
      <c r="FAA30" s="32"/>
      <c r="FAB30" s="32"/>
      <c r="FAC30" s="32"/>
      <c r="FAD30" s="32"/>
      <c r="FAE30" s="32"/>
      <c r="FAF30" s="32"/>
      <c r="FAG30" s="32"/>
      <c r="FAH30" s="32"/>
      <c r="FAI30" s="32"/>
      <c r="FAJ30" s="32"/>
      <c r="FAK30" s="32"/>
      <c r="FAL30" s="32"/>
      <c r="FAM30" s="32"/>
      <c r="FAN30" s="32"/>
      <c r="FAO30" s="32"/>
      <c r="FAP30" s="32"/>
      <c r="FAQ30" s="32"/>
      <c r="FAR30" s="32"/>
      <c r="FAS30" s="32"/>
      <c r="FAT30" s="32"/>
      <c r="FAU30" s="32"/>
      <c r="FAV30" s="32"/>
      <c r="FAW30" s="32"/>
      <c r="FAX30" s="32"/>
      <c r="FAY30" s="32"/>
      <c r="FAZ30" s="32"/>
      <c r="FBA30" s="32"/>
      <c r="FBB30" s="32"/>
      <c r="FBC30" s="32"/>
      <c r="FBD30" s="32"/>
      <c r="FBE30" s="32"/>
      <c r="FBF30" s="32"/>
      <c r="FBG30" s="32"/>
      <c r="FBH30" s="32"/>
      <c r="FBI30" s="32"/>
      <c r="FBJ30" s="32"/>
      <c r="FBK30" s="32"/>
      <c r="FBL30" s="32"/>
      <c r="FBM30" s="32"/>
      <c r="FBN30" s="32"/>
      <c r="FBO30" s="32"/>
      <c r="FBP30" s="32"/>
      <c r="FBQ30" s="32"/>
      <c r="FBR30" s="32"/>
      <c r="FBS30" s="32"/>
      <c r="FBT30" s="32"/>
      <c r="FBU30" s="32"/>
      <c r="FBV30" s="32"/>
      <c r="FBW30" s="32"/>
      <c r="FBX30" s="32"/>
      <c r="FBY30" s="32"/>
      <c r="FBZ30" s="32"/>
      <c r="FCA30" s="32"/>
      <c r="FCB30" s="32"/>
      <c r="FCC30" s="32"/>
      <c r="FCD30" s="32"/>
      <c r="FCE30" s="32"/>
      <c r="FCF30" s="32"/>
      <c r="FCG30" s="32"/>
      <c r="FCH30" s="32"/>
      <c r="FCI30" s="32"/>
      <c r="FCJ30" s="32"/>
      <c r="FCK30" s="32"/>
      <c r="FCL30" s="32"/>
      <c r="FCM30" s="32"/>
      <c r="FCN30" s="32"/>
      <c r="FCO30" s="32"/>
      <c r="FCP30" s="32"/>
      <c r="FCQ30" s="32"/>
      <c r="FCR30" s="32"/>
      <c r="FCS30" s="32"/>
      <c r="FCT30" s="32"/>
      <c r="FCU30" s="32"/>
      <c r="FCV30" s="32"/>
      <c r="FCW30" s="32"/>
      <c r="FCX30" s="32"/>
      <c r="FCY30" s="32"/>
      <c r="FCZ30" s="32"/>
      <c r="FDA30" s="32"/>
      <c r="FDB30" s="32"/>
      <c r="FDC30" s="32"/>
      <c r="FDD30" s="32"/>
      <c r="FDE30" s="32"/>
      <c r="FDF30" s="32"/>
      <c r="FDG30" s="32"/>
      <c r="FDH30" s="32"/>
      <c r="FDI30" s="32"/>
      <c r="FDJ30" s="32"/>
      <c r="FDK30" s="32"/>
      <c r="FDL30" s="32"/>
      <c r="FDM30" s="32"/>
      <c r="FDN30" s="32"/>
      <c r="FDO30" s="32"/>
      <c r="FDP30" s="32"/>
      <c r="FDQ30" s="32"/>
      <c r="FDR30" s="32"/>
      <c r="FDS30" s="32"/>
      <c r="FDT30" s="32"/>
      <c r="FDU30" s="32"/>
      <c r="FDV30" s="32"/>
      <c r="FDW30" s="32"/>
      <c r="FDX30" s="32"/>
      <c r="FDY30" s="32"/>
      <c r="FDZ30" s="32"/>
      <c r="FEA30" s="32"/>
      <c r="FEB30" s="32"/>
      <c r="FEC30" s="32"/>
      <c r="FED30" s="32"/>
      <c r="FEE30" s="32"/>
      <c r="FEF30" s="32"/>
      <c r="FEG30" s="32"/>
      <c r="FEH30" s="32"/>
      <c r="FEI30" s="32"/>
      <c r="FEJ30" s="32"/>
      <c r="FEK30" s="32"/>
      <c r="FEL30" s="32"/>
      <c r="FEM30" s="32"/>
      <c r="FEN30" s="32"/>
      <c r="FEO30" s="32"/>
      <c r="FEP30" s="32"/>
      <c r="FEQ30" s="32"/>
      <c r="FER30" s="32"/>
      <c r="FES30" s="32"/>
      <c r="FET30" s="32"/>
      <c r="FEU30" s="32"/>
      <c r="FEV30" s="32"/>
      <c r="FEW30" s="32"/>
      <c r="FEX30" s="32"/>
      <c r="FEY30" s="32"/>
      <c r="FEZ30" s="32"/>
      <c r="FFA30" s="32"/>
      <c r="FFB30" s="32"/>
      <c r="FFC30" s="32"/>
      <c r="FFD30" s="32"/>
      <c r="FFE30" s="32"/>
      <c r="FFF30" s="32"/>
      <c r="FFG30" s="32"/>
      <c r="FFH30" s="32"/>
      <c r="FFI30" s="32"/>
      <c r="FFJ30" s="32"/>
      <c r="FFK30" s="32"/>
      <c r="FFL30" s="32"/>
      <c r="FFM30" s="32"/>
      <c r="FFN30" s="32"/>
      <c r="FFO30" s="32"/>
      <c r="FFP30" s="32"/>
      <c r="FFQ30" s="32"/>
      <c r="FFR30" s="32"/>
      <c r="FFS30" s="32"/>
      <c r="FFT30" s="32"/>
      <c r="FFU30" s="32"/>
      <c r="FFV30" s="32"/>
      <c r="FFW30" s="32"/>
      <c r="FFX30" s="32"/>
      <c r="FFY30" s="32"/>
      <c r="FFZ30" s="32"/>
      <c r="FGA30" s="32"/>
      <c r="FGB30" s="32"/>
      <c r="FGC30" s="32"/>
      <c r="FGD30" s="32"/>
      <c r="FGE30" s="32"/>
      <c r="FGF30" s="32"/>
      <c r="FGG30" s="32"/>
      <c r="FGH30" s="32"/>
      <c r="FGI30" s="32"/>
      <c r="FGJ30" s="32"/>
      <c r="FGK30" s="32"/>
      <c r="FGL30" s="32"/>
      <c r="FGM30" s="32"/>
      <c r="FGN30" s="32"/>
      <c r="FGO30" s="32"/>
      <c r="FGP30" s="32"/>
      <c r="FGQ30" s="32"/>
      <c r="FGR30" s="32"/>
      <c r="FGS30" s="32"/>
      <c r="FGT30" s="32"/>
      <c r="FGU30" s="32"/>
      <c r="FGV30" s="32"/>
      <c r="FGW30" s="32"/>
      <c r="FGX30" s="32"/>
      <c r="FGY30" s="32"/>
      <c r="FGZ30" s="32"/>
      <c r="FHA30" s="32"/>
      <c r="FHB30" s="32"/>
      <c r="FHC30" s="32"/>
      <c r="FHD30" s="32"/>
      <c r="FHE30" s="32"/>
      <c r="FHF30" s="32"/>
      <c r="FHG30" s="32"/>
      <c r="FHH30" s="32"/>
      <c r="FHI30" s="32"/>
      <c r="FHJ30" s="32"/>
      <c r="FHK30" s="32"/>
      <c r="FHL30" s="32"/>
      <c r="FHM30" s="32"/>
      <c r="FHN30" s="32"/>
      <c r="FHO30" s="32"/>
      <c r="FHP30" s="32"/>
      <c r="FHQ30" s="32"/>
      <c r="FHR30" s="32"/>
      <c r="FHS30" s="32"/>
      <c r="FHT30" s="32"/>
      <c r="FHU30" s="32"/>
      <c r="FHV30" s="32"/>
      <c r="FHW30" s="32"/>
      <c r="FHX30" s="32"/>
      <c r="FHY30" s="32"/>
      <c r="FHZ30" s="32"/>
      <c r="FIA30" s="32"/>
      <c r="FIB30" s="32"/>
      <c r="FIC30" s="32"/>
      <c r="FID30" s="32"/>
      <c r="FIE30" s="32"/>
      <c r="FIF30" s="32"/>
      <c r="FIG30" s="32"/>
      <c r="FIH30" s="32"/>
      <c r="FII30" s="32"/>
      <c r="FIJ30" s="32"/>
      <c r="FIK30" s="32"/>
      <c r="FIL30" s="32"/>
      <c r="FIM30" s="32"/>
      <c r="FIN30" s="32"/>
      <c r="FIO30" s="32"/>
      <c r="FIP30" s="32"/>
      <c r="FIQ30" s="32"/>
      <c r="FIR30" s="32"/>
      <c r="FIS30" s="32"/>
      <c r="FIT30" s="32"/>
      <c r="FIU30" s="32"/>
      <c r="FIV30" s="32"/>
      <c r="FIW30" s="32"/>
      <c r="FIX30" s="32"/>
      <c r="FIY30" s="32"/>
      <c r="FIZ30" s="32"/>
      <c r="FJA30" s="32"/>
      <c r="FJB30" s="32"/>
      <c r="FJC30" s="32"/>
      <c r="FJD30" s="32"/>
      <c r="FJE30" s="32"/>
      <c r="FJF30" s="32"/>
      <c r="FJG30" s="32"/>
      <c r="FJH30" s="32"/>
      <c r="FJI30" s="32"/>
      <c r="FJJ30" s="32"/>
      <c r="FJK30" s="32"/>
      <c r="FJL30" s="32"/>
      <c r="FJM30" s="32"/>
      <c r="FJN30" s="32"/>
      <c r="FJO30" s="32"/>
      <c r="FJP30" s="32"/>
      <c r="FJQ30" s="32"/>
      <c r="FJR30" s="32"/>
      <c r="FJS30" s="32"/>
      <c r="FJT30" s="32"/>
      <c r="FJU30" s="32"/>
      <c r="FJV30" s="32"/>
      <c r="FJW30" s="32"/>
      <c r="FJX30" s="32"/>
      <c r="FJY30" s="32"/>
      <c r="FJZ30" s="32"/>
      <c r="FKA30" s="32"/>
      <c r="FKB30" s="32"/>
      <c r="FKC30" s="32"/>
      <c r="FKD30" s="32"/>
      <c r="FKE30" s="32"/>
      <c r="FKF30" s="32"/>
      <c r="FKG30" s="32"/>
      <c r="FKH30" s="32"/>
      <c r="FKI30" s="32"/>
      <c r="FKJ30" s="32"/>
      <c r="FKK30" s="32"/>
      <c r="FKL30" s="32"/>
      <c r="FKM30" s="32"/>
      <c r="FKN30" s="32"/>
      <c r="FKO30" s="32"/>
      <c r="FKP30" s="32"/>
      <c r="FKQ30" s="32"/>
      <c r="FKR30" s="32"/>
      <c r="FKS30" s="32"/>
      <c r="FKT30" s="32"/>
      <c r="FKU30" s="32"/>
      <c r="FKV30" s="32"/>
      <c r="FKW30" s="32"/>
      <c r="FKX30" s="32"/>
      <c r="FKY30" s="32"/>
      <c r="FKZ30" s="32"/>
      <c r="FLA30" s="32"/>
      <c r="FLB30" s="32"/>
      <c r="FLC30" s="32"/>
      <c r="FLD30" s="32"/>
      <c r="FLE30" s="32"/>
      <c r="FLF30" s="32"/>
      <c r="FLG30" s="32"/>
      <c r="FLH30" s="32"/>
      <c r="FLI30" s="32"/>
      <c r="FLJ30" s="32"/>
      <c r="FLK30" s="32"/>
      <c r="FLL30" s="32"/>
      <c r="FLM30" s="32"/>
      <c r="FLN30" s="32"/>
      <c r="FLO30" s="32"/>
      <c r="FLP30" s="32"/>
      <c r="FLQ30" s="32"/>
      <c r="FLR30" s="32"/>
      <c r="FLS30" s="32"/>
      <c r="FLT30" s="32"/>
      <c r="FLU30" s="32"/>
      <c r="FLV30" s="32"/>
      <c r="FLW30" s="32"/>
      <c r="FLX30" s="32"/>
      <c r="FLY30" s="32"/>
      <c r="FLZ30" s="32"/>
      <c r="FMA30" s="32"/>
      <c r="FMB30" s="32"/>
      <c r="FMC30" s="32"/>
      <c r="FMD30" s="32"/>
      <c r="FME30" s="32"/>
      <c r="FMF30" s="32"/>
      <c r="FMG30" s="32"/>
      <c r="FMH30" s="32"/>
      <c r="FMI30" s="32"/>
      <c r="FMJ30" s="32"/>
      <c r="FMK30" s="32"/>
      <c r="FML30" s="32"/>
      <c r="FMM30" s="32"/>
      <c r="FMN30" s="32"/>
      <c r="FMO30" s="32"/>
      <c r="FMP30" s="32"/>
      <c r="FMQ30" s="32"/>
      <c r="FMR30" s="32"/>
      <c r="FMS30" s="32"/>
      <c r="FMT30" s="32"/>
      <c r="FMU30" s="32"/>
      <c r="FMV30" s="32"/>
      <c r="FMW30" s="32"/>
      <c r="FMX30" s="32"/>
      <c r="FMY30" s="32"/>
      <c r="FMZ30" s="32"/>
      <c r="FNA30" s="32"/>
      <c r="FNB30" s="32"/>
      <c r="FNC30" s="32"/>
      <c r="FND30" s="32"/>
      <c r="FNE30" s="32"/>
      <c r="FNF30" s="32"/>
      <c r="FNG30" s="32"/>
      <c r="FNH30" s="32"/>
      <c r="FNI30" s="32"/>
      <c r="FNJ30" s="32"/>
      <c r="FNK30" s="32"/>
      <c r="FNL30" s="32"/>
      <c r="FNM30" s="32"/>
      <c r="FNN30" s="32"/>
      <c r="FNO30" s="32"/>
      <c r="FNP30" s="32"/>
      <c r="FNQ30" s="32"/>
      <c r="FNR30" s="32"/>
      <c r="FNS30" s="32"/>
      <c r="FNT30" s="32"/>
      <c r="FNU30" s="32"/>
      <c r="FNV30" s="32"/>
      <c r="FNW30" s="32"/>
      <c r="FNX30" s="32"/>
      <c r="FNY30" s="32"/>
      <c r="FNZ30" s="32"/>
      <c r="FOA30" s="32"/>
      <c r="FOB30" s="32"/>
      <c r="FOC30" s="32"/>
      <c r="FOD30" s="32"/>
      <c r="FOE30" s="32"/>
      <c r="FOF30" s="32"/>
      <c r="FOG30" s="32"/>
      <c r="FOH30" s="32"/>
      <c r="FOI30" s="32"/>
      <c r="FOJ30" s="32"/>
      <c r="FOK30" s="32"/>
      <c r="FOL30" s="32"/>
      <c r="FOM30" s="32"/>
      <c r="FON30" s="32"/>
      <c r="FOO30" s="32"/>
      <c r="FOP30" s="32"/>
      <c r="FOQ30" s="32"/>
      <c r="FOR30" s="32"/>
      <c r="FOS30" s="32"/>
      <c r="FOT30" s="32"/>
      <c r="FOU30" s="32"/>
      <c r="FOV30" s="32"/>
      <c r="FOW30" s="32"/>
      <c r="FOX30" s="32"/>
      <c r="FOY30" s="32"/>
      <c r="FOZ30" s="32"/>
      <c r="FPA30" s="32"/>
      <c r="FPB30" s="32"/>
      <c r="FPC30" s="32"/>
      <c r="FPD30" s="32"/>
      <c r="FPE30" s="32"/>
      <c r="FPF30" s="32"/>
      <c r="FPG30" s="32"/>
      <c r="FPH30" s="32"/>
      <c r="FPI30" s="32"/>
      <c r="FPJ30" s="32"/>
      <c r="FPK30" s="32"/>
      <c r="FPL30" s="32"/>
      <c r="FPM30" s="32"/>
      <c r="FPN30" s="32"/>
      <c r="FPO30" s="32"/>
      <c r="FPP30" s="32"/>
      <c r="FPQ30" s="32"/>
      <c r="FPR30" s="32"/>
      <c r="FPS30" s="32"/>
      <c r="FPT30" s="32"/>
      <c r="FPU30" s="32"/>
      <c r="FPV30" s="32"/>
      <c r="FPW30" s="32"/>
      <c r="FPX30" s="32"/>
      <c r="FPY30" s="32"/>
      <c r="FPZ30" s="32"/>
      <c r="FQA30" s="32"/>
      <c r="FQB30" s="32"/>
      <c r="FQC30" s="32"/>
      <c r="FQD30" s="32"/>
      <c r="FQE30" s="32"/>
      <c r="FQF30" s="32"/>
      <c r="FQG30" s="32"/>
      <c r="FQH30" s="32"/>
      <c r="FQI30" s="32"/>
      <c r="FQJ30" s="32"/>
      <c r="FQK30" s="32"/>
      <c r="FQL30" s="32"/>
      <c r="FQM30" s="32"/>
      <c r="FQN30" s="32"/>
      <c r="FQO30" s="32"/>
      <c r="FQP30" s="32"/>
      <c r="FQQ30" s="32"/>
      <c r="FQR30" s="32"/>
      <c r="FQS30" s="32"/>
      <c r="FQT30" s="32"/>
      <c r="FQU30" s="32"/>
      <c r="FQV30" s="32"/>
      <c r="FQW30" s="32"/>
      <c r="FQX30" s="32"/>
      <c r="FQY30" s="32"/>
      <c r="FQZ30" s="32"/>
      <c r="FRA30" s="32"/>
      <c r="FRB30" s="32"/>
      <c r="FRC30" s="32"/>
      <c r="FRD30" s="32"/>
      <c r="FRE30" s="32"/>
      <c r="FRF30" s="32"/>
      <c r="FRG30" s="32"/>
      <c r="FRH30" s="32"/>
      <c r="FRI30" s="32"/>
      <c r="FRJ30" s="32"/>
      <c r="FRK30" s="32"/>
      <c r="FRL30" s="32"/>
      <c r="FRM30" s="32"/>
      <c r="FRN30" s="32"/>
      <c r="FRO30" s="32"/>
      <c r="FRP30" s="32"/>
      <c r="FRQ30" s="32"/>
      <c r="FRR30" s="32"/>
      <c r="FRS30" s="32"/>
      <c r="FRT30" s="32"/>
      <c r="FRU30" s="32"/>
      <c r="FRV30" s="32"/>
      <c r="FRW30" s="32"/>
      <c r="FRX30" s="32"/>
      <c r="FRY30" s="32"/>
      <c r="FRZ30" s="32"/>
      <c r="FSA30" s="32"/>
      <c r="FSB30" s="32"/>
      <c r="FSC30" s="32"/>
      <c r="FSD30" s="32"/>
      <c r="FSE30" s="32"/>
      <c r="FSF30" s="32"/>
      <c r="FSG30" s="32"/>
      <c r="FSH30" s="32"/>
      <c r="FSI30" s="32"/>
      <c r="FSJ30" s="32"/>
      <c r="FSK30" s="32"/>
      <c r="FSL30" s="32"/>
      <c r="FSM30" s="32"/>
      <c r="FSN30" s="32"/>
      <c r="FSO30" s="32"/>
      <c r="FSP30" s="32"/>
      <c r="FSQ30" s="32"/>
      <c r="FSR30" s="32"/>
      <c r="FSS30" s="32"/>
      <c r="FST30" s="32"/>
      <c r="FSU30" s="32"/>
      <c r="FSV30" s="32"/>
      <c r="FSW30" s="32"/>
      <c r="FSX30" s="32"/>
      <c r="FSY30" s="32"/>
      <c r="FSZ30" s="32"/>
      <c r="FTA30" s="32"/>
      <c r="FTB30" s="32"/>
      <c r="FTC30" s="32"/>
      <c r="FTD30" s="32"/>
      <c r="FTE30" s="32"/>
      <c r="FTF30" s="32"/>
      <c r="FTG30" s="32"/>
      <c r="FTH30" s="32"/>
      <c r="FTI30" s="32"/>
      <c r="FTJ30" s="32"/>
      <c r="FTK30" s="32"/>
      <c r="FTL30" s="32"/>
      <c r="FTM30" s="32"/>
      <c r="FTN30" s="32"/>
      <c r="FTO30" s="32"/>
      <c r="FTP30" s="32"/>
      <c r="FTQ30" s="32"/>
      <c r="FTR30" s="32"/>
      <c r="FTS30" s="32"/>
      <c r="FTT30" s="32"/>
      <c r="FTU30" s="32"/>
      <c r="FTV30" s="32"/>
      <c r="FTW30" s="32"/>
      <c r="FTX30" s="32"/>
      <c r="FTY30" s="32"/>
      <c r="FTZ30" s="32"/>
      <c r="FUA30" s="32"/>
      <c r="FUB30" s="32"/>
      <c r="FUC30" s="32"/>
      <c r="FUD30" s="32"/>
      <c r="FUE30" s="32"/>
      <c r="FUF30" s="32"/>
      <c r="FUG30" s="32"/>
      <c r="FUH30" s="32"/>
      <c r="FUI30" s="32"/>
      <c r="FUJ30" s="32"/>
      <c r="FUK30" s="32"/>
      <c r="FUL30" s="32"/>
      <c r="FUM30" s="32"/>
      <c r="FUN30" s="32"/>
      <c r="FUO30" s="32"/>
      <c r="FUP30" s="32"/>
      <c r="FUQ30" s="32"/>
      <c r="FUR30" s="32"/>
      <c r="FUS30" s="32"/>
      <c r="FUT30" s="32"/>
      <c r="FUU30" s="32"/>
      <c r="FUV30" s="32"/>
      <c r="FUW30" s="32"/>
      <c r="FUX30" s="32"/>
      <c r="FUY30" s="32"/>
      <c r="FUZ30" s="32"/>
      <c r="FVA30" s="32"/>
      <c r="FVB30" s="32"/>
      <c r="FVC30" s="32"/>
      <c r="FVD30" s="32"/>
      <c r="FVE30" s="32"/>
      <c r="FVF30" s="32"/>
      <c r="FVG30" s="32"/>
      <c r="FVH30" s="32"/>
      <c r="FVI30" s="32"/>
      <c r="FVJ30" s="32"/>
      <c r="FVK30" s="32"/>
      <c r="FVL30" s="32"/>
      <c r="FVM30" s="32"/>
      <c r="FVN30" s="32"/>
      <c r="FVO30" s="32"/>
      <c r="FVP30" s="32"/>
      <c r="FVQ30" s="32"/>
      <c r="FVR30" s="32"/>
      <c r="FVS30" s="32"/>
      <c r="FVT30" s="32"/>
      <c r="FVU30" s="32"/>
      <c r="FVV30" s="32"/>
      <c r="FVW30" s="32"/>
      <c r="FVX30" s="32"/>
      <c r="FVY30" s="32"/>
      <c r="FVZ30" s="32"/>
      <c r="FWA30" s="32"/>
      <c r="FWB30" s="32"/>
      <c r="FWC30" s="32"/>
      <c r="FWD30" s="32"/>
      <c r="FWE30" s="32"/>
      <c r="FWF30" s="32"/>
      <c r="FWG30" s="32"/>
      <c r="FWH30" s="32"/>
      <c r="FWI30" s="32"/>
      <c r="FWJ30" s="32"/>
      <c r="FWK30" s="32"/>
      <c r="FWL30" s="32"/>
      <c r="FWM30" s="32"/>
      <c r="FWN30" s="32"/>
      <c r="FWO30" s="32"/>
      <c r="FWP30" s="32"/>
      <c r="FWQ30" s="32"/>
      <c r="FWR30" s="32"/>
      <c r="FWS30" s="32"/>
      <c r="FWT30" s="32"/>
      <c r="FWU30" s="32"/>
      <c r="FWV30" s="32"/>
      <c r="FWW30" s="32"/>
      <c r="FWX30" s="32"/>
      <c r="FWY30" s="32"/>
      <c r="FWZ30" s="32"/>
      <c r="FXA30" s="32"/>
      <c r="FXB30" s="32"/>
      <c r="FXC30" s="32"/>
      <c r="FXD30" s="32"/>
      <c r="FXE30" s="32"/>
      <c r="FXF30" s="32"/>
      <c r="FXG30" s="32"/>
      <c r="FXH30" s="32"/>
      <c r="FXI30" s="32"/>
      <c r="FXJ30" s="32"/>
      <c r="FXK30" s="32"/>
      <c r="FXL30" s="32"/>
      <c r="FXM30" s="32"/>
      <c r="FXN30" s="32"/>
      <c r="FXO30" s="32"/>
      <c r="FXP30" s="32"/>
      <c r="FXQ30" s="32"/>
      <c r="FXR30" s="32"/>
      <c r="FXS30" s="32"/>
      <c r="FXT30" s="32"/>
      <c r="FXU30" s="32"/>
      <c r="FXV30" s="32"/>
      <c r="FXW30" s="32"/>
      <c r="FXX30" s="32"/>
      <c r="FXY30" s="32"/>
      <c r="FXZ30" s="32"/>
      <c r="FYA30" s="32"/>
      <c r="FYB30" s="32"/>
      <c r="FYC30" s="32"/>
      <c r="FYD30" s="32"/>
      <c r="FYE30" s="32"/>
      <c r="FYF30" s="32"/>
      <c r="FYG30" s="32"/>
      <c r="FYH30" s="32"/>
      <c r="FYI30" s="32"/>
      <c r="FYJ30" s="32"/>
      <c r="FYK30" s="32"/>
      <c r="FYL30" s="32"/>
      <c r="FYM30" s="32"/>
      <c r="FYN30" s="32"/>
      <c r="FYO30" s="32"/>
      <c r="FYP30" s="32"/>
      <c r="FYQ30" s="32"/>
      <c r="FYR30" s="32"/>
      <c r="FYS30" s="32"/>
      <c r="FYT30" s="32"/>
      <c r="FYU30" s="32"/>
      <c r="FYV30" s="32"/>
      <c r="FYW30" s="32"/>
      <c r="FYX30" s="32"/>
      <c r="FYY30" s="32"/>
      <c r="FYZ30" s="32"/>
      <c r="FZA30" s="32"/>
      <c r="FZB30" s="32"/>
      <c r="FZC30" s="32"/>
      <c r="FZD30" s="32"/>
      <c r="FZE30" s="32"/>
      <c r="FZF30" s="32"/>
      <c r="FZG30" s="32"/>
      <c r="FZH30" s="32"/>
      <c r="FZI30" s="32"/>
      <c r="FZJ30" s="32"/>
      <c r="FZK30" s="32"/>
      <c r="FZL30" s="32"/>
      <c r="FZM30" s="32"/>
      <c r="FZN30" s="32"/>
      <c r="FZO30" s="32"/>
      <c r="FZP30" s="32"/>
      <c r="FZQ30" s="32"/>
      <c r="FZR30" s="32"/>
      <c r="FZS30" s="32"/>
      <c r="FZT30" s="32"/>
      <c r="FZU30" s="32"/>
      <c r="FZV30" s="32"/>
      <c r="FZW30" s="32"/>
      <c r="FZX30" s="32"/>
      <c r="FZY30" s="32"/>
      <c r="FZZ30" s="32"/>
      <c r="GAA30" s="32"/>
      <c r="GAB30" s="32"/>
      <c r="GAC30" s="32"/>
      <c r="GAD30" s="32"/>
      <c r="GAE30" s="32"/>
      <c r="GAF30" s="32"/>
      <c r="GAG30" s="32"/>
      <c r="GAH30" s="32"/>
      <c r="GAI30" s="32"/>
      <c r="GAJ30" s="32"/>
      <c r="GAK30" s="32"/>
      <c r="GAL30" s="32"/>
      <c r="GAM30" s="32"/>
      <c r="GAN30" s="32"/>
      <c r="GAO30" s="32"/>
      <c r="GAP30" s="32"/>
      <c r="GAQ30" s="32"/>
      <c r="GAR30" s="32"/>
      <c r="GAS30" s="32"/>
      <c r="GAT30" s="32"/>
      <c r="GAU30" s="32"/>
      <c r="GAV30" s="32"/>
      <c r="GAW30" s="32"/>
      <c r="GAX30" s="32"/>
      <c r="GAY30" s="32"/>
      <c r="GAZ30" s="32"/>
      <c r="GBA30" s="32"/>
      <c r="GBB30" s="32"/>
      <c r="GBC30" s="32"/>
      <c r="GBD30" s="32"/>
      <c r="GBE30" s="32"/>
      <c r="GBF30" s="32"/>
      <c r="GBG30" s="32"/>
      <c r="GBH30" s="32"/>
      <c r="GBI30" s="32"/>
      <c r="GBJ30" s="32"/>
      <c r="GBK30" s="32"/>
      <c r="GBL30" s="32"/>
      <c r="GBM30" s="32"/>
      <c r="GBN30" s="32"/>
      <c r="GBO30" s="32"/>
      <c r="GBP30" s="32"/>
      <c r="GBQ30" s="32"/>
      <c r="GBR30" s="32"/>
      <c r="GBS30" s="32"/>
      <c r="GBT30" s="32"/>
      <c r="GBU30" s="32"/>
      <c r="GBV30" s="32"/>
      <c r="GBW30" s="32"/>
      <c r="GBX30" s="32"/>
      <c r="GBY30" s="32"/>
      <c r="GBZ30" s="32"/>
      <c r="GCA30" s="32"/>
      <c r="GCB30" s="32"/>
      <c r="GCC30" s="32"/>
      <c r="GCD30" s="32"/>
      <c r="GCE30" s="32"/>
      <c r="GCF30" s="32"/>
      <c r="GCG30" s="32"/>
      <c r="GCH30" s="32"/>
      <c r="GCI30" s="32"/>
      <c r="GCJ30" s="32"/>
      <c r="GCK30" s="32"/>
      <c r="GCL30" s="32"/>
      <c r="GCM30" s="32"/>
      <c r="GCN30" s="32"/>
      <c r="GCO30" s="32"/>
      <c r="GCP30" s="32"/>
      <c r="GCQ30" s="32"/>
      <c r="GCR30" s="32"/>
      <c r="GCS30" s="32"/>
      <c r="GCT30" s="32"/>
      <c r="GCU30" s="32"/>
      <c r="GCV30" s="32"/>
      <c r="GCW30" s="32"/>
      <c r="GCX30" s="32"/>
      <c r="GCY30" s="32"/>
      <c r="GCZ30" s="32"/>
      <c r="GDA30" s="32"/>
      <c r="GDB30" s="32"/>
      <c r="GDC30" s="32"/>
      <c r="GDD30" s="32"/>
      <c r="GDE30" s="32"/>
      <c r="GDF30" s="32"/>
      <c r="GDG30" s="32"/>
      <c r="GDH30" s="32"/>
      <c r="GDI30" s="32"/>
      <c r="GDJ30" s="32"/>
      <c r="GDK30" s="32"/>
      <c r="GDL30" s="32"/>
      <c r="GDM30" s="32"/>
      <c r="GDN30" s="32"/>
      <c r="GDO30" s="32"/>
      <c r="GDP30" s="32"/>
      <c r="GDQ30" s="32"/>
      <c r="GDR30" s="32"/>
      <c r="GDS30" s="32"/>
      <c r="GDT30" s="32"/>
      <c r="GDU30" s="32"/>
      <c r="GDV30" s="32"/>
      <c r="GDW30" s="32"/>
      <c r="GDX30" s="32"/>
      <c r="GDY30" s="32"/>
      <c r="GDZ30" s="32"/>
      <c r="GEA30" s="32"/>
      <c r="GEB30" s="32"/>
      <c r="GEC30" s="32"/>
      <c r="GED30" s="32"/>
      <c r="GEE30" s="32"/>
      <c r="GEF30" s="32"/>
      <c r="GEG30" s="32"/>
      <c r="GEH30" s="32"/>
      <c r="GEI30" s="32"/>
      <c r="GEJ30" s="32"/>
      <c r="GEK30" s="32"/>
      <c r="GEL30" s="32"/>
      <c r="GEM30" s="32"/>
      <c r="GEN30" s="32"/>
      <c r="GEO30" s="32"/>
      <c r="GEP30" s="32"/>
      <c r="GEQ30" s="32"/>
      <c r="GER30" s="32"/>
      <c r="GES30" s="32"/>
      <c r="GET30" s="32"/>
      <c r="GEU30" s="32"/>
      <c r="GEV30" s="32"/>
      <c r="GEW30" s="32"/>
      <c r="GEX30" s="32"/>
      <c r="GEY30" s="32"/>
      <c r="GEZ30" s="32"/>
      <c r="GFA30" s="32"/>
      <c r="GFB30" s="32"/>
      <c r="GFC30" s="32"/>
      <c r="GFD30" s="32"/>
      <c r="GFE30" s="32"/>
      <c r="GFF30" s="32"/>
      <c r="GFG30" s="32"/>
      <c r="GFH30" s="32"/>
      <c r="GFI30" s="32"/>
      <c r="GFJ30" s="32"/>
      <c r="GFK30" s="32"/>
      <c r="GFL30" s="32"/>
      <c r="GFM30" s="32"/>
      <c r="GFN30" s="32"/>
      <c r="GFO30" s="32"/>
      <c r="GFP30" s="32"/>
      <c r="GFQ30" s="32"/>
      <c r="GFR30" s="32"/>
      <c r="GFS30" s="32"/>
      <c r="GFT30" s="32"/>
      <c r="GFU30" s="32"/>
      <c r="GFV30" s="32"/>
      <c r="GFW30" s="32"/>
      <c r="GFX30" s="32"/>
      <c r="GFY30" s="32"/>
      <c r="GFZ30" s="32"/>
      <c r="GGA30" s="32"/>
      <c r="GGB30" s="32"/>
      <c r="GGC30" s="32"/>
      <c r="GGD30" s="32"/>
      <c r="GGE30" s="32"/>
      <c r="GGF30" s="32"/>
      <c r="GGG30" s="32"/>
      <c r="GGH30" s="32"/>
      <c r="GGI30" s="32"/>
      <c r="GGJ30" s="32"/>
      <c r="GGK30" s="32"/>
      <c r="GGL30" s="32"/>
      <c r="GGM30" s="32"/>
      <c r="GGN30" s="32"/>
      <c r="GGO30" s="32"/>
      <c r="GGP30" s="32"/>
      <c r="GGQ30" s="32"/>
      <c r="GGR30" s="32"/>
      <c r="GGS30" s="32"/>
      <c r="GGT30" s="32"/>
      <c r="GGU30" s="32"/>
      <c r="GGV30" s="32"/>
      <c r="GGW30" s="32"/>
      <c r="GGX30" s="32"/>
      <c r="GGY30" s="32"/>
      <c r="GGZ30" s="32"/>
      <c r="GHA30" s="32"/>
      <c r="GHB30" s="32"/>
      <c r="GHC30" s="32"/>
      <c r="GHD30" s="32"/>
      <c r="GHE30" s="32"/>
      <c r="GHF30" s="32"/>
      <c r="GHG30" s="32"/>
      <c r="GHH30" s="32"/>
      <c r="GHI30" s="32"/>
      <c r="GHJ30" s="32"/>
      <c r="GHK30" s="32"/>
      <c r="GHL30" s="32"/>
      <c r="GHM30" s="32"/>
      <c r="GHN30" s="32"/>
      <c r="GHO30" s="32"/>
      <c r="GHP30" s="32"/>
      <c r="GHQ30" s="32"/>
      <c r="GHR30" s="32"/>
      <c r="GHS30" s="32"/>
      <c r="GHT30" s="32"/>
      <c r="GHU30" s="32"/>
      <c r="GHV30" s="32"/>
      <c r="GHW30" s="32"/>
      <c r="GHX30" s="32"/>
      <c r="GHY30" s="32"/>
      <c r="GHZ30" s="32"/>
      <c r="GIA30" s="32"/>
      <c r="GIB30" s="32"/>
      <c r="GIC30" s="32"/>
      <c r="GID30" s="32"/>
      <c r="GIE30" s="32"/>
      <c r="GIF30" s="32"/>
      <c r="GIG30" s="32"/>
      <c r="GIH30" s="32"/>
      <c r="GII30" s="32"/>
      <c r="GIJ30" s="32"/>
      <c r="GIK30" s="32"/>
      <c r="GIL30" s="32"/>
      <c r="GIM30" s="32"/>
      <c r="GIN30" s="32"/>
      <c r="GIO30" s="32"/>
      <c r="GIP30" s="32"/>
      <c r="GIQ30" s="32"/>
      <c r="GIR30" s="32"/>
      <c r="GIS30" s="32"/>
      <c r="GIT30" s="32"/>
      <c r="GIU30" s="32"/>
      <c r="GIV30" s="32"/>
      <c r="GIW30" s="32"/>
      <c r="GIX30" s="32"/>
      <c r="GIY30" s="32"/>
      <c r="GIZ30" s="32"/>
      <c r="GJA30" s="32"/>
      <c r="GJB30" s="32"/>
      <c r="GJC30" s="32"/>
      <c r="GJD30" s="32"/>
      <c r="GJE30" s="32"/>
      <c r="GJF30" s="32"/>
      <c r="GJG30" s="32"/>
      <c r="GJH30" s="32"/>
      <c r="GJI30" s="32"/>
      <c r="GJJ30" s="32"/>
      <c r="GJK30" s="32"/>
      <c r="GJL30" s="32"/>
      <c r="GJM30" s="32"/>
      <c r="GJN30" s="32"/>
      <c r="GJO30" s="32"/>
      <c r="GJP30" s="32"/>
      <c r="GJQ30" s="32"/>
      <c r="GJR30" s="32"/>
      <c r="GJS30" s="32"/>
      <c r="GJT30" s="32"/>
      <c r="GJU30" s="32"/>
      <c r="GJV30" s="32"/>
      <c r="GJW30" s="32"/>
      <c r="GJX30" s="32"/>
      <c r="GJY30" s="32"/>
      <c r="GJZ30" s="32"/>
      <c r="GKA30" s="32"/>
      <c r="GKB30" s="32"/>
      <c r="GKC30" s="32"/>
      <c r="GKD30" s="32"/>
      <c r="GKE30" s="32"/>
      <c r="GKF30" s="32"/>
      <c r="GKG30" s="32"/>
      <c r="GKH30" s="32"/>
      <c r="GKI30" s="32"/>
      <c r="GKJ30" s="32"/>
      <c r="GKK30" s="32"/>
      <c r="GKL30" s="32"/>
      <c r="GKM30" s="32"/>
      <c r="GKN30" s="32"/>
      <c r="GKO30" s="32"/>
      <c r="GKP30" s="32"/>
      <c r="GKQ30" s="32"/>
      <c r="GKR30" s="32"/>
      <c r="GKS30" s="32"/>
      <c r="GKT30" s="32"/>
      <c r="GKU30" s="32"/>
      <c r="GKV30" s="32"/>
      <c r="GKW30" s="32"/>
      <c r="GKX30" s="32"/>
      <c r="GKY30" s="32"/>
      <c r="GKZ30" s="32"/>
      <c r="GLA30" s="32"/>
      <c r="GLB30" s="32"/>
      <c r="GLC30" s="32"/>
      <c r="GLD30" s="32"/>
      <c r="GLE30" s="32"/>
      <c r="GLF30" s="32"/>
      <c r="GLG30" s="32"/>
      <c r="GLH30" s="32"/>
      <c r="GLI30" s="32"/>
      <c r="GLJ30" s="32"/>
      <c r="GLK30" s="32"/>
      <c r="GLL30" s="32"/>
      <c r="GLM30" s="32"/>
      <c r="GLN30" s="32"/>
      <c r="GLO30" s="32"/>
      <c r="GLP30" s="32"/>
      <c r="GLQ30" s="32"/>
      <c r="GLR30" s="32"/>
      <c r="GLS30" s="32"/>
      <c r="GLT30" s="32"/>
      <c r="GLU30" s="32"/>
      <c r="GLV30" s="32"/>
      <c r="GLW30" s="32"/>
      <c r="GLX30" s="32"/>
      <c r="GLY30" s="32"/>
      <c r="GLZ30" s="32"/>
      <c r="GMA30" s="32"/>
      <c r="GMB30" s="32"/>
      <c r="GMC30" s="32"/>
      <c r="GMD30" s="32"/>
      <c r="GME30" s="32"/>
      <c r="GMF30" s="32"/>
      <c r="GMG30" s="32"/>
      <c r="GMH30" s="32"/>
      <c r="GMI30" s="32"/>
      <c r="GMJ30" s="32"/>
      <c r="GMK30" s="32"/>
      <c r="GML30" s="32"/>
      <c r="GMM30" s="32"/>
      <c r="GMN30" s="32"/>
      <c r="GMO30" s="32"/>
      <c r="GMP30" s="32"/>
      <c r="GMQ30" s="32"/>
      <c r="GMR30" s="32"/>
      <c r="GMS30" s="32"/>
      <c r="GMT30" s="32"/>
      <c r="GMU30" s="32"/>
      <c r="GMV30" s="32"/>
      <c r="GMW30" s="32"/>
      <c r="GMX30" s="32"/>
      <c r="GMY30" s="32"/>
      <c r="GMZ30" s="32"/>
      <c r="GNA30" s="32"/>
      <c r="GNB30" s="32"/>
      <c r="GNC30" s="32"/>
      <c r="GND30" s="32"/>
      <c r="GNE30" s="32"/>
      <c r="GNF30" s="32"/>
      <c r="GNG30" s="32"/>
      <c r="GNH30" s="32"/>
      <c r="GNI30" s="32"/>
      <c r="GNJ30" s="32"/>
      <c r="GNK30" s="32"/>
      <c r="GNL30" s="32"/>
      <c r="GNM30" s="32"/>
      <c r="GNN30" s="32"/>
      <c r="GNO30" s="32"/>
      <c r="GNP30" s="32"/>
      <c r="GNQ30" s="32"/>
      <c r="GNR30" s="32"/>
      <c r="GNS30" s="32"/>
      <c r="GNT30" s="32"/>
      <c r="GNU30" s="32"/>
      <c r="GNV30" s="32"/>
      <c r="GNW30" s="32"/>
      <c r="GNX30" s="32"/>
      <c r="GNY30" s="32"/>
      <c r="GNZ30" s="32"/>
      <c r="GOA30" s="32"/>
      <c r="GOB30" s="32"/>
      <c r="GOC30" s="32"/>
      <c r="GOD30" s="32"/>
      <c r="GOE30" s="32"/>
      <c r="GOF30" s="32"/>
      <c r="GOG30" s="32"/>
      <c r="GOH30" s="32"/>
      <c r="GOI30" s="32"/>
      <c r="GOJ30" s="32"/>
      <c r="GOK30" s="32"/>
      <c r="GOL30" s="32"/>
      <c r="GOM30" s="32"/>
      <c r="GON30" s="32"/>
      <c r="GOO30" s="32"/>
      <c r="GOP30" s="32"/>
      <c r="GOQ30" s="32"/>
      <c r="GOR30" s="32"/>
      <c r="GOS30" s="32"/>
      <c r="GOT30" s="32"/>
      <c r="GOU30" s="32"/>
      <c r="GOV30" s="32"/>
      <c r="GOW30" s="32"/>
      <c r="GOX30" s="32"/>
      <c r="GOY30" s="32"/>
      <c r="GOZ30" s="32"/>
      <c r="GPA30" s="32"/>
      <c r="GPB30" s="32"/>
      <c r="GPC30" s="32"/>
      <c r="GPD30" s="32"/>
      <c r="GPE30" s="32"/>
      <c r="GPF30" s="32"/>
      <c r="GPG30" s="32"/>
      <c r="GPH30" s="32"/>
      <c r="GPI30" s="32"/>
      <c r="GPJ30" s="32"/>
      <c r="GPK30" s="32"/>
      <c r="GPL30" s="32"/>
      <c r="GPM30" s="32"/>
      <c r="GPN30" s="32"/>
      <c r="GPO30" s="32"/>
      <c r="GPP30" s="32"/>
      <c r="GPQ30" s="32"/>
      <c r="GPR30" s="32"/>
      <c r="GPS30" s="32"/>
      <c r="GPT30" s="32"/>
      <c r="GPU30" s="32"/>
      <c r="GPV30" s="32"/>
      <c r="GPW30" s="32"/>
      <c r="GPX30" s="32"/>
      <c r="GPY30" s="32"/>
      <c r="GPZ30" s="32"/>
      <c r="GQA30" s="32"/>
      <c r="GQB30" s="32"/>
      <c r="GQC30" s="32"/>
      <c r="GQD30" s="32"/>
      <c r="GQE30" s="32"/>
      <c r="GQF30" s="32"/>
      <c r="GQG30" s="32"/>
      <c r="GQH30" s="32"/>
      <c r="GQI30" s="32"/>
      <c r="GQJ30" s="32"/>
      <c r="GQK30" s="32"/>
      <c r="GQL30" s="32"/>
      <c r="GQM30" s="32"/>
      <c r="GQN30" s="32"/>
      <c r="GQO30" s="32"/>
      <c r="GQP30" s="32"/>
      <c r="GQQ30" s="32"/>
      <c r="GQR30" s="32"/>
      <c r="GQS30" s="32"/>
      <c r="GQT30" s="32"/>
      <c r="GQU30" s="32"/>
      <c r="GQV30" s="32"/>
      <c r="GQW30" s="32"/>
      <c r="GQX30" s="32"/>
      <c r="GQY30" s="32"/>
      <c r="GQZ30" s="32"/>
      <c r="GRA30" s="32"/>
      <c r="GRB30" s="32"/>
      <c r="GRC30" s="32"/>
      <c r="GRD30" s="32"/>
      <c r="GRE30" s="32"/>
      <c r="GRF30" s="32"/>
      <c r="GRG30" s="32"/>
      <c r="GRH30" s="32"/>
      <c r="GRI30" s="32"/>
      <c r="GRJ30" s="32"/>
      <c r="GRK30" s="32"/>
      <c r="GRL30" s="32"/>
      <c r="GRM30" s="32"/>
      <c r="GRN30" s="32"/>
      <c r="GRO30" s="32"/>
      <c r="GRP30" s="32"/>
      <c r="GRQ30" s="32"/>
      <c r="GRR30" s="32"/>
      <c r="GRS30" s="32"/>
      <c r="GRT30" s="32"/>
      <c r="GRU30" s="32"/>
      <c r="GRV30" s="32"/>
      <c r="GRW30" s="32"/>
      <c r="GRX30" s="32"/>
      <c r="GRY30" s="32"/>
      <c r="GRZ30" s="32"/>
      <c r="GSA30" s="32"/>
      <c r="GSB30" s="32"/>
      <c r="GSC30" s="32"/>
      <c r="GSD30" s="32"/>
      <c r="GSE30" s="32"/>
      <c r="GSF30" s="32"/>
      <c r="GSG30" s="32"/>
      <c r="GSH30" s="32"/>
      <c r="GSI30" s="32"/>
      <c r="GSJ30" s="32"/>
      <c r="GSK30" s="32"/>
      <c r="GSL30" s="32"/>
      <c r="GSM30" s="32"/>
      <c r="GSN30" s="32"/>
      <c r="GSO30" s="32"/>
      <c r="GSP30" s="32"/>
      <c r="GSQ30" s="32"/>
      <c r="GSR30" s="32"/>
      <c r="GSS30" s="32"/>
      <c r="GST30" s="32"/>
      <c r="GSU30" s="32"/>
      <c r="GSV30" s="32"/>
      <c r="GSW30" s="32"/>
      <c r="GSX30" s="32"/>
      <c r="GSY30" s="32"/>
      <c r="GSZ30" s="32"/>
      <c r="GTA30" s="32"/>
      <c r="GTB30" s="32"/>
      <c r="GTC30" s="32"/>
      <c r="GTD30" s="32"/>
      <c r="GTE30" s="32"/>
      <c r="GTF30" s="32"/>
      <c r="GTG30" s="32"/>
      <c r="GTH30" s="32"/>
      <c r="GTI30" s="32"/>
      <c r="GTJ30" s="32"/>
      <c r="GTK30" s="32"/>
      <c r="GTL30" s="32"/>
      <c r="GTM30" s="32"/>
      <c r="GTN30" s="32"/>
      <c r="GTO30" s="32"/>
      <c r="GTP30" s="32"/>
      <c r="GTQ30" s="32"/>
      <c r="GTR30" s="32"/>
      <c r="GTS30" s="32"/>
      <c r="GTT30" s="32"/>
      <c r="GTU30" s="32"/>
      <c r="GTV30" s="32"/>
      <c r="GTW30" s="32"/>
      <c r="GTX30" s="32"/>
      <c r="GTY30" s="32"/>
      <c r="GTZ30" s="32"/>
      <c r="GUA30" s="32"/>
      <c r="GUB30" s="32"/>
      <c r="GUC30" s="32"/>
      <c r="GUD30" s="32"/>
      <c r="GUE30" s="32"/>
      <c r="GUF30" s="32"/>
      <c r="GUG30" s="32"/>
      <c r="GUH30" s="32"/>
      <c r="GUI30" s="32"/>
      <c r="GUJ30" s="32"/>
      <c r="GUK30" s="32"/>
      <c r="GUL30" s="32"/>
      <c r="GUM30" s="32"/>
      <c r="GUN30" s="32"/>
      <c r="GUO30" s="32"/>
      <c r="GUP30" s="32"/>
      <c r="GUQ30" s="32"/>
      <c r="GUR30" s="32"/>
      <c r="GUS30" s="32"/>
      <c r="GUT30" s="32"/>
      <c r="GUU30" s="32"/>
      <c r="GUV30" s="32"/>
      <c r="GUW30" s="32"/>
      <c r="GUX30" s="32"/>
      <c r="GUY30" s="32"/>
      <c r="GUZ30" s="32"/>
      <c r="GVA30" s="32"/>
      <c r="GVB30" s="32"/>
      <c r="GVC30" s="32"/>
      <c r="GVD30" s="32"/>
      <c r="GVE30" s="32"/>
      <c r="GVF30" s="32"/>
      <c r="GVG30" s="32"/>
      <c r="GVH30" s="32"/>
      <c r="GVI30" s="32"/>
      <c r="GVJ30" s="32"/>
      <c r="GVK30" s="32"/>
      <c r="GVL30" s="32"/>
      <c r="GVM30" s="32"/>
      <c r="GVN30" s="32"/>
      <c r="GVO30" s="32"/>
      <c r="GVP30" s="32"/>
      <c r="GVQ30" s="32"/>
      <c r="GVR30" s="32"/>
      <c r="GVS30" s="32"/>
      <c r="GVT30" s="32"/>
      <c r="GVU30" s="32"/>
      <c r="GVV30" s="32"/>
      <c r="GVW30" s="32"/>
      <c r="GVX30" s="32"/>
      <c r="GVY30" s="32"/>
      <c r="GVZ30" s="32"/>
      <c r="GWA30" s="32"/>
      <c r="GWB30" s="32"/>
      <c r="GWC30" s="32"/>
      <c r="GWD30" s="32"/>
      <c r="GWE30" s="32"/>
      <c r="GWF30" s="32"/>
      <c r="GWG30" s="32"/>
      <c r="GWH30" s="32"/>
      <c r="GWI30" s="32"/>
      <c r="GWJ30" s="32"/>
      <c r="GWK30" s="32"/>
      <c r="GWL30" s="32"/>
      <c r="GWM30" s="32"/>
      <c r="GWN30" s="32"/>
      <c r="GWO30" s="32"/>
      <c r="GWP30" s="32"/>
      <c r="GWQ30" s="32"/>
      <c r="GWR30" s="32"/>
      <c r="GWS30" s="32"/>
      <c r="GWT30" s="32"/>
      <c r="GWU30" s="32"/>
      <c r="GWV30" s="32"/>
      <c r="GWW30" s="32"/>
      <c r="GWX30" s="32"/>
      <c r="GWY30" s="32"/>
      <c r="GWZ30" s="32"/>
      <c r="GXA30" s="32"/>
      <c r="GXB30" s="32"/>
      <c r="GXC30" s="32"/>
      <c r="GXD30" s="32"/>
      <c r="GXE30" s="32"/>
      <c r="GXF30" s="32"/>
      <c r="GXG30" s="32"/>
      <c r="GXH30" s="32"/>
      <c r="GXI30" s="32"/>
      <c r="GXJ30" s="32"/>
      <c r="GXK30" s="32"/>
      <c r="GXL30" s="32"/>
      <c r="GXM30" s="32"/>
      <c r="GXN30" s="32"/>
      <c r="GXO30" s="32"/>
      <c r="GXP30" s="32"/>
      <c r="GXQ30" s="32"/>
      <c r="GXR30" s="32"/>
      <c r="GXS30" s="32"/>
      <c r="GXT30" s="32"/>
      <c r="GXU30" s="32"/>
      <c r="GXV30" s="32"/>
      <c r="GXW30" s="32"/>
      <c r="GXX30" s="32"/>
      <c r="GXY30" s="32"/>
      <c r="GXZ30" s="32"/>
      <c r="GYA30" s="32"/>
      <c r="GYB30" s="32"/>
      <c r="GYC30" s="32"/>
      <c r="GYD30" s="32"/>
      <c r="GYE30" s="32"/>
      <c r="GYF30" s="32"/>
      <c r="GYG30" s="32"/>
      <c r="GYH30" s="32"/>
      <c r="GYI30" s="32"/>
      <c r="GYJ30" s="32"/>
      <c r="GYK30" s="32"/>
      <c r="GYL30" s="32"/>
      <c r="GYM30" s="32"/>
      <c r="GYN30" s="32"/>
      <c r="GYO30" s="32"/>
      <c r="GYP30" s="32"/>
      <c r="GYQ30" s="32"/>
      <c r="GYR30" s="32"/>
      <c r="GYS30" s="32"/>
      <c r="GYT30" s="32"/>
      <c r="GYU30" s="32"/>
      <c r="GYV30" s="32"/>
      <c r="GYW30" s="32"/>
      <c r="GYX30" s="32"/>
      <c r="GYY30" s="32"/>
      <c r="GYZ30" s="32"/>
      <c r="GZA30" s="32"/>
      <c r="GZB30" s="32"/>
      <c r="GZC30" s="32"/>
      <c r="GZD30" s="32"/>
      <c r="GZE30" s="32"/>
      <c r="GZF30" s="32"/>
      <c r="GZG30" s="32"/>
      <c r="GZH30" s="32"/>
      <c r="GZI30" s="32"/>
      <c r="GZJ30" s="32"/>
      <c r="GZK30" s="32"/>
      <c r="GZL30" s="32"/>
      <c r="GZM30" s="32"/>
      <c r="GZN30" s="32"/>
      <c r="GZO30" s="32"/>
      <c r="GZP30" s="32"/>
      <c r="GZQ30" s="32"/>
      <c r="GZR30" s="32"/>
      <c r="GZS30" s="32"/>
      <c r="GZT30" s="32"/>
      <c r="GZU30" s="32"/>
      <c r="GZV30" s="32"/>
      <c r="GZW30" s="32"/>
      <c r="GZX30" s="32"/>
      <c r="GZY30" s="32"/>
      <c r="GZZ30" s="32"/>
      <c r="HAA30" s="32"/>
      <c r="HAB30" s="32"/>
      <c r="HAC30" s="32"/>
      <c r="HAD30" s="32"/>
      <c r="HAE30" s="32"/>
      <c r="HAF30" s="32"/>
      <c r="HAG30" s="32"/>
      <c r="HAH30" s="32"/>
      <c r="HAI30" s="32"/>
      <c r="HAJ30" s="32"/>
      <c r="HAK30" s="32"/>
      <c r="HAL30" s="32"/>
      <c r="HAM30" s="32"/>
      <c r="HAN30" s="32"/>
      <c r="HAO30" s="32"/>
      <c r="HAP30" s="32"/>
      <c r="HAQ30" s="32"/>
      <c r="HAR30" s="32"/>
      <c r="HAS30" s="32"/>
      <c r="HAT30" s="32"/>
      <c r="HAU30" s="32"/>
      <c r="HAV30" s="32"/>
      <c r="HAW30" s="32"/>
      <c r="HAX30" s="32"/>
      <c r="HAY30" s="32"/>
      <c r="HAZ30" s="32"/>
      <c r="HBA30" s="32"/>
      <c r="HBB30" s="32"/>
      <c r="HBC30" s="32"/>
      <c r="HBD30" s="32"/>
      <c r="HBE30" s="32"/>
      <c r="HBF30" s="32"/>
      <c r="HBG30" s="32"/>
      <c r="HBH30" s="32"/>
      <c r="HBI30" s="32"/>
      <c r="HBJ30" s="32"/>
      <c r="HBK30" s="32"/>
      <c r="HBL30" s="32"/>
      <c r="HBM30" s="32"/>
      <c r="HBN30" s="32"/>
      <c r="HBO30" s="32"/>
      <c r="HBP30" s="32"/>
      <c r="HBQ30" s="32"/>
      <c r="HBR30" s="32"/>
      <c r="HBS30" s="32"/>
      <c r="HBT30" s="32"/>
      <c r="HBU30" s="32"/>
      <c r="HBV30" s="32"/>
      <c r="HBW30" s="32"/>
      <c r="HBX30" s="32"/>
      <c r="HBY30" s="32"/>
      <c r="HBZ30" s="32"/>
      <c r="HCA30" s="32"/>
      <c r="HCB30" s="32"/>
      <c r="HCC30" s="32"/>
      <c r="HCD30" s="32"/>
      <c r="HCE30" s="32"/>
      <c r="HCF30" s="32"/>
      <c r="HCG30" s="32"/>
      <c r="HCH30" s="32"/>
      <c r="HCI30" s="32"/>
      <c r="HCJ30" s="32"/>
      <c r="HCK30" s="32"/>
      <c r="HCL30" s="32"/>
      <c r="HCM30" s="32"/>
      <c r="HCN30" s="32"/>
      <c r="HCO30" s="32"/>
      <c r="HCP30" s="32"/>
      <c r="HCQ30" s="32"/>
      <c r="HCR30" s="32"/>
      <c r="HCS30" s="32"/>
      <c r="HCT30" s="32"/>
      <c r="HCU30" s="32"/>
      <c r="HCV30" s="32"/>
      <c r="HCW30" s="32"/>
      <c r="HCX30" s="32"/>
      <c r="HCY30" s="32"/>
      <c r="HCZ30" s="32"/>
      <c r="HDA30" s="32"/>
      <c r="HDB30" s="32"/>
      <c r="HDC30" s="32"/>
      <c r="HDD30" s="32"/>
      <c r="HDE30" s="32"/>
      <c r="HDF30" s="32"/>
      <c r="HDG30" s="32"/>
      <c r="HDH30" s="32"/>
      <c r="HDI30" s="32"/>
      <c r="HDJ30" s="32"/>
      <c r="HDK30" s="32"/>
      <c r="HDL30" s="32"/>
      <c r="HDM30" s="32"/>
      <c r="HDN30" s="32"/>
      <c r="HDO30" s="32"/>
      <c r="HDP30" s="32"/>
      <c r="HDQ30" s="32"/>
      <c r="HDR30" s="32"/>
      <c r="HDS30" s="32"/>
      <c r="HDT30" s="32"/>
      <c r="HDU30" s="32"/>
      <c r="HDV30" s="32"/>
      <c r="HDW30" s="32"/>
      <c r="HDX30" s="32"/>
      <c r="HDY30" s="32"/>
      <c r="HDZ30" s="32"/>
      <c r="HEA30" s="32"/>
      <c r="HEB30" s="32"/>
      <c r="HEC30" s="32"/>
      <c r="HED30" s="32"/>
      <c r="HEE30" s="32"/>
      <c r="HEF30" s="32"/>
      <c r="HEG30" s="32"/>
      <c r="HEH30" s="32"/>
      <c r="HEI30" s="32"/>
      <c r="HEJ30" s="32"/>
      <c r="HEK30" s="32"/>
      <c r="HEL30" s="32"/>
      <c r="HEM30" s="32"/>
      <c r="HEN30" s="32"/>
      <c r="HEO30" s="32"/>
      <c r="HEP30" s="32"/>
      <c r="HEQ30" s="32"/>
      <c r="HER30" s="32"/>
      <c r="HES30" s="32"/>
      <c r="HET30" s="32"/>
      <c r="HEU30" s="32"/>
      <c r="HEV30" s="32"/>
      <c r="HEW30" s="32"/>
      <c r="HEX30" s="32"/>
      <c r="HEY30" s="32"/>
      <c r="HEZ30" s="32"/>
      <c r="HFA30" s="32"/>
      <c r="HFB30" s="32"/>
      <c r="HFC30" s="32"/>
      <c r="HFD30" s="32"/>
      <c r="HFE30" s="32"/>
      <c r="HFF30" s="32"/>
      <c r="HFG30" s="32"/>
      <c r="HFH30" s="32"/>
      <c r="HFI30" s="32"/>
      <c r="HFJ30" s="32"/>
      <c r="HFK30" s="32"/>
      <c r="HFL30" s="32"/>
      <c r="HFM30" s="32"/>
      <c r="HFN30" s="32"/>
      <c r="HFO30" s="32"/>
      <c r="HFP30" s="32"/>
      <c r="HFQ30" s="32"/>
      <c r="HFR30" s="32"/>
      <c r="HFS30" s="32"/>
      <c r="HFT30" s="32"/>
      <c r="HFU30" s="32"/>
      <c r="HFV30" s="32"/>
      <c r="HFW30" s="32"/>
      <c r="HFX30" s="32"/>
      <c r="HFY30" s="32"/>
      <c r="HFZ30" s="32"/>
      <c r="HGA30" s="32"/>
      <c r="HGB30" s="32"/>
      <c r="HGC30" s="32"/>
      <c r="HGD30" s="32"/>
      <c r="HGE30" s="32"/>
      <c r="HGF30" s="32"/>
      <c r="HGG30" s="32"/>
      <c r="HGH30" s="32"/>
      <c r="HGI30" s="32"/>
      <c r="HGJ30" s="32"/>
      <c r="HGK30" s="32"/>
      <c r="HGL30" s="32"/>
      <c r="HGM30" s="32"/>
      <c r="HGN30" s="32"/>
      <c r="HGO30" s="32"/>
      <c r="HGP30" s="32"/>
      <c r="HGQ30" s="32"/>
      <c r="HGR30" s="32"/>
      <c r="HGS30" s="32"/>
      <c r="HGT30" s="32"/>
      <c r="HGU30" s="32"/>
      <c r="HGV30" s="32"/>
      <c r="HGW30" s="32"/>
      <c r="HGX30" s="32"/>
      <c r="HGY30" s="32"/>
      <c r="HGZ30" s="32"/>
      <c r="HHA30" s="32"/>
      <c r="HHB30" s="32"/>
      <c r="HHC30" s="32"/>
      <c r="HHD30" s="32"/>
      <c r="HHE30" s="32"/>
      <c r="HHF30" s="32"/>
      <c r="HHG30" s="32"/>
      <c r="HHH30" s="32"/>
      <c r="HHI30" s="32"/>
      <c r="HHJ30" s="32"/>
      <c r="HHK30" s="32"/>
      <c r="HHL30" s="32"/>
      <c r="HHM30" s="32"/>
      <c r="HHN30" s="32"/>
      <c r="HHO30" s="32"/>
      <c r="HHP30" s="32"/>
      <c r="HHQ30" s="32"/>
      <c r="HHR30" s="32"/>
      <c r="HHS30" s="32"/>
      <c r="HHT30" s="32"/>
      <c r="HHU30" s="32"/>
      <c r="HHV30" s="32"/>
      <c r="HHW30" s="32"/>
      <c r="HHX30" s="32"/>
      <c r="HHY30" s="32"/>
      <c r="HHZ30" s="32"/>
      <c r="HIA30" s="32"/>
      <c r="HIB30" s="32"/>
      <c r="HIC30" s="32"/>
      <c r="HID30" s="32"/>
      <c r="HIE30" s="32"/>
      <c r="HIF30" s="32"/>
      <c r="HIG30" s="32"/>
      <c r="HIH30" s="32"/>
      <c r="HII30" s="32"/>
      <c r="HIJ30" s="32"/>
      <c r="HIK30" s="32"/>
      <c r="HIL30" s="32"/>
      <c r="HIM30" s="32"/>
      <c r="HIN30" s="32"/>
      <c r="HIO30" s="32"/>
      <c r="HIP30" s="32"/>
      <c r="HIQ30" s="32"/>
      <c r="HIR30" s="32"/>
      <c r="HIS30" s="32"/>
      <c r="HIT30" s="32"/>
      <c r="HIU30" s="32"/>
      <c r="HIV30" s="32"/>
      <c r="HIW30" s="32"/>
      <c r="HIX30" s="32"/>
      <c r="HIY30" s="32"/>
      <c r="HIZ30" s="32"/>
      <c r="HJA30" s="32"/>
      <c r="HJB30" s="32"/>
      <c r="HJC30" s="32"/>
      <c r="HJD30" s="32"/>
      <c r="HJE30" s="32"/>
      <c r="HJF30" s="32"/>
      <c r="HJG30" s="32"/>
      <c r="HJH30" s="32"/>
      <c r="HJI30" s="32"/>
      <c r="HJJ30" s="32"/>
      <c r="HJK30" s="32"/>
      <c r="HJL30" s="32"/>
      <c r="HJM30" s="32"/>
      <c r="HJN30" s="32"/>
      <c r="HJO30" s="32"/>
      <c r="HJP30" s="32"/>
      <c r="HJQ30" s="32"/>
      <c r="HJR30" s="32"/>
      <c r="HJS30" s="32"/>
      <c r="HJT30" s="32"/>
      <c r="HJU30" s="32"/>
      <c r="HJV30" s="32"/>
      <c r="HJW30" s="32"/>
      <c r="HJX30" s="32"/>
      <c r="HJY30" s="32"/>
      <c r="HJZ30" s="32"/>
      <c r="HKA30" s="32"/>
      <c r="HKB30" s="32"/>
      <c r="HKC30" s="32"/>
      <c r="HKD30" s="32"/>
      <c r="HKE30" s="32"/>
      <c r="HKF30" s="32"/>
      <c r="HKG30" s="32"/>
      <c r="HKH30" s="32"/>
      <c r="HKI30" s="32"/>
      <c r="HKJ30" s="32"/>
      <c r="HKK30" s="32"/>
      <c r="HKL30" s="32"/>
      <c r="HKM30" s="32"/>
      <c r="HKN30" s="32"/>
      <c r="HKO30" s="32"/>
      <c r="HKP30" s="32"/>
      <c r="HKQ30" s="32"/>
      <c r="HKR30" s="32"/>
      <c r="HKS30" s="32"/>
      <c r="HKT30" s="32"/>
      <c r="HKU30" s="32"/>
      <c r="HKV30" s="32"/>
      <c r="HKW30" s="32"/>
      <c r="HKX30" s="32"/>
      <c r="HKY30" s="32"/>
      <c r="HKZ30" s="32"/>
      <c r="HLA30" s="32"/>
      <c r="HLB30" s="32"/>
      <c r="HLC30" s="32"/>
      <c r="HLD30" s="32"/>
      <c r="HLE30" s="32"/>
      <c r="HLF30" s="32"/>
      <c r="HLG30" s="32"/>
      <c r="HLH30" s="32"/>
      <c r="HLI30" s="32"/>
      <c r="HLJ30" s="32"/>
      <c r="HLK30" s="32"/>
      <c r="HLL30" s="32"/>
      <c r="HLM30" s="32"/>
      <c r="HLN30" s="32"/>
      <c r="HLO30" s="32"/>
      <c r="HLP30" s="32"/>
      <c r="HLQ30" s="32"/>
      <c r="HLR30" s="32"/>
      <c r="HLS30" s="32"/>
      <c r="HLT30" s="32"/>
      <c r="HLU30" s="32"/>
      <c r="HLV30" s="32"/>
      <c r="HLW30" s="32"/>
      <c r="HLX30" s="32"/>
      <c r="HLY30" s="32"/>
      <c r="HLZ30" s="32"/>
      <c r="HMA30" s="32"/>
      <c r="HMB30" s="32"/>
      <c r="HMC30" s="32"/>
      <c r="HMD30" s="32"/>
      <c r="HME30" s="32"/>
      <c r="HMF30" s="32"/>
      <c r="HMG30" s="32"/>
      <c r="HMH30" s="32"/>
      <c r="HMI30" s="32"/>
      <c r="HMJ30" s="32"/>
      <c r="HMK30" s="32"/>
      <c r="HML30" s="32"/>
      <c r="HMM30" s="32"/>
      <c r="HMN30" s="32"/>
      <c r="HMO30" s="32"/>
      <c r="HMP30" s="32"/>
      <c r="HMQ30" s="32"/>
      <c r="HMR30" s="32"/>
      <c r="HMS30" s="32"/>
      <c r="HMT30" s="32"/>
      <c r="HMU30" s="32"/>
      <c r="HMV30" s="32"/>
      <c r="HMW30" s="32"/>
      <c r="HMX30" s="32"/>
      <c r="HMY30" s="32"/>
      <c r="HMZ30" s="32"/>
      <c r="HNA30" s="32"/>
      <c r="HNB30" s="32"/>
      <c r="HNC30" s="32"/>
      <c r="HND30" s="32"/>
      <c r="HNE30" s="32"/>
      <c r="HNF30" s="32"/>
      <c r="HNG30" s="32"/>
      <c r="HNH30" s="32"/>
      <c r="HNI30" s="32"/>
      <c r="HNJ30" s="32"/>
      <c r="HNK30" s="32"/>
      <c r="HNL30" s="32"/>
      <c r="HNM30" s="32"/>
      <c r="HNN30" s="32"/>
      <c r="HNO30" s="32"/>
      <c r="HNP30" s="32"/>
      <c r="HNQ30" s="32"/>
      <c r="HNR30" s="32"/>
      <c r="HNS30" s="32"/>
      <c r="HNT30" s="32"/>
      <c r="HNU30" s="32"/>
      <c r="HNV30" s="32"/>
      <c r="HNW30" s="32"/>
      <c r="HNX30" s="32"/>
      <c r="HNY30" s="32"/>
      <c r="HNZ30" s="32"/>
      <c r="HOA30" s="32"/>
      <c r="HOB30" s="32"/>
      <c r="HOC30" s="32"/>
      <c r="HOD30" s="32"/>
      <c r="HOE30" s="32"/>
      <c r="HOF30" s="32"/>
      <c r="HOG30" s="32"/>
      <c r="HOH30" s="32"/>
      <c r="HOI30" s="32"/>
      <c r="HOJ30" s="32"/>
      <c r="HOK30" s="32"/>
      <c r="HOL30" s="32"/>
      <c r="HOM30" s="32"/>
      <c r="HON30" s="32"/>
      <c r="HOO30" s="32"/>
      <c r="HOP30" s="32"/>
      <c r="HOQ30" s="32"/>
      <c r="HOR30" s="32"/>
      <c r="HOS30" s="32"/>
      <c r="HOT30" s="32"/>
      <c r="HOU30" s="32"/>
      <c r="HOV30" s="32"/>
      <c r="HOW30" s="32"/>
      <c r="HOX30" s="32"/>
      <c r="HOY30" s="32"/>
      <c r="HOZ30" s="32"/>
      <c r="HPA30" s="32"/>
      <c r="HPB30" s="32"/>
      <c r="HPC30" s="32"/>
      <c r="HPD30" s="32"/>
      <c r="HPE30" s="32"/>
      <c r="HPF30" s="32"/>
      <c r="HPG30" s="32"/>
      <c r="HPH30" s="32"/>
      <c r="HPI30" s="32"/>
      <c r="HPJ30" s="32"/>
      <c r="HPK30" s="32"/>
      <c r="HPL30" s="32"/>
      <c r="HPM30" s="32"/>
      <c r="HPN30" s="32"/>
      <c r="HPO30" s="32"/>
      <c r="HPP30" s="32"/>
      <c r="HPQ30" s="32"/>
      <c r="HPR30" s="32"/>
      <c r="HPS30" s="32"/>
      <c r="HPT30" s="32"/>
      <c r="HPU30" s="32"/>
      <c r="HPV30" s="32"/>
      <c r="HPW30" s="32"/>
      <c r="HPX30" s="32"/>
      <c r="HPY30" s="32"/>
      <c r="HPZ30" s="32"/>
      <c r="HQA30" s="32"/>
      <c r="HQB30" s="32"/>
      <c r="HQC30" s="32"/>
      <c r="HQD30" s="32"/>
      <c r="HQE30" s="32"/>
      <c r="HQF30" s="32"/>
      <c r="HQG30" s="32"/>
      <c r="HQH30" s="32"/>
      <c r="HQI30" s="32"/>
      <c r="HQJ30" s="32"/>
      <c r="HQK30" s="32"/>
      <c r="HQL30" s="32"/>
      <c r="HQM30" s="32"/>
      <c r="HQN30" s="32"/>
      <c r="HQO30" s="32"/>
      <c r="HQP30" s="32"/>
      <c r="HQQ30" s="32"/>
      <c r="HQR30" s="32"/>
      <c r="HQS30" s="32"/>
      <c r="HQT30" s="32"/>
      <c r="HQU30" s="32"/>
      <c r="HQV30" s="32"/>
      <c r="HQW30" s="32"/>
      <c r="HQX30" s="32"/>
      <c r="HQY30" s="32"/>
      <c r="HQZ30" s="32"/>
      <c r="HRA30" s="32"/>
      <c r="HRB30" s="32"/>
      <c r="HRC30" s="32"/>
      <c r="HRD30" s="32"/>
      <c r="HRE30" s="32"/>
      <c r="HRF30" s="32"/>
      <c r="HRG30" s="32"/>
      <c r="HRH30" s="32"/>
      <c r="HRI30" s="32"/>
      <c r="HRJ30" s="32"/>
      <c r="HRK30" s="32"/>
      <c r="HRL30" s="32"/>
      <c r="HRM30" s="32"/>
      <c r="HRN30" s="32"/>
      <c r="HRO30" s="32"/>
      <c r="HRP30" s="32"/>
      <c r="HRQ30" s="32"/>
      <c r="HRR30" s="32"/>
      <c r="HRS30" s="32"/>
      <c r="HRT30" s="32"/>
      <c r="HRU30" s="32"/>
      <c r="HRV30" s="32"/>
      <c r="HRW30" s="32"/>
      <c r="HRX30" s="32"/>
      <c r="HRY30" s="32"/>
      <c r="HRZ30" s="32"/>
      <c r="HSA30" s="32"/>
      <c r="HSB30" s="32"/>
      <c r="HSC30" s="32"/>
      <c r="HSD30" s="32"/>
      <c r="HSE30" s="32"/>
      <c r="HSF30" s="32"/>
      <c r="HSG30" s="32"/>
      <c r="HSH30" s="32"/>
      <c r="HSI30" s="32"/>
      <c r="HSJ30" s="32"/>
      <c r="HSK30" s="32"/>
      <c r="HSL30" s="32"/>
      <c r="HSM30" s="32"/>
      <c r="HSN30" s="32"/>
      <c r="HSO30" s="32"/>
      <c r="HSP30" s="32"/>
      <c r="HSQ30" s="32"/>
      <c r="HSR30" s="32"/>
      <c r="HSS30" s="32"/>
      <c r="HST30" s="32"/>
      <c r="HSU30" s="32"/>
      <c r="HSV30" s="32"/>
      <c r="HSW30" s="32"/>
      <c r="HSX30" s="32"/>
      <c r="HSY30" s="32"/>
      <c r="HSZ30" s="32"/>
      <c r="HTA30" s="32"/>
      <c r="HTB30" s="32"/>
      <c r="HTC30" s="32"/>
      <c r="HTD30" s="32"/>
      <c r="HTE30" s="32"/>
      <c r="HTF30" s="32"/>
      <c r="HTG30" s="32"/>
      <c r="HTH30" s="32"/>
      <c r="HTI30" s="32"/>
      <c r="HTJ30" s="32"/>
      <c r="HTK30" s="32"/>
      <c r="HTL30" s="32"/>
      <c r="HTM30" s="32"/>
      <c r="HTN30" s="32"/>
      <c r="HTO30" s="32"/>
      <c r="HTP30" s="32"/>
      <c r="HTQ30" s="32"/>
      <c r="HTR30" s="32"/>
      <c r="HTS30" s="32"/>
      <c r="HTT30" s="32"/>
      <c r="HTU30" s="32"/>
      <c r="HTV30" s="32"/>
      <c r="HTW30" s="32"/>
      <c r="HTX30" s="32"/>
      <c r="HTY30" s="32"/>
      <c r="HTZ30" s="32"/>
      <c r="HUA30" s="32"/>
      <c r="HUB30" s="32"/>
      <c r="HUC30" s="32"/>
      <c r="HUD30" s="32"/>
      <c r="HUE30" s="32"/>
      <c r="HUF30" s="32"/>
      <c r="HUG30" s="32"/>
      <c r="HUH30" s="32"/>
      <c r="HUI30" s="32"/>
      <c r="HUJ30" s="32"/>
      <c r="HUK30" s="32"/>
      <c r="HUL30" s="32"/>
      <c r="HUM30" s="32"/>
      <c r="HUN30" s="32"/>
      <c r="HUO30" s="32"/>
      <c r="HUP30" s="32"/>
      <c r="HUQ30" s="32"/>
      <c r="HUR30" s="32"/>
      <c r="HUS30" s="32"/>
      <c r="HUT30" s="32"/>
      <c r="HUU30" s="32"/>
      <c r="HUV30" s="32"/>
      <c r="HUW30" s="32"/>
      <c r="HUX30" s="32"/>
      <c r="HUY30" s="32"/>
      <c r="HUZ30" s="32"/>
      <c r="HVA30" s="32"/>
      <c r="HVB30" s="32"/>
      <c r="HVC30" s="32"/>
      <c r="HVD30" s="32"/>
      <c r="HVE30" s="32"/>
      <c r="HVF30" s="32"/>
      <c r="HVG30" s="32"/>
      <c r="HVH30" s="32"/>
      <c r="HVI30" s="32"/>
      <c r="HVJ30" s="32"/>
      <c r="HVK30" s="32"/>
      <c r="HVL30" s="32"/>
      <c r="HVM30" s="32"/>
      <c r="HVN30" s="32"/>
      <c r="HVO30" s="32"/>
      <c r="HVP30" s="32"/>
      <c r="HVQ30" s="32"/>
      <c r="HVR30" s="32"/>
      <c r="HVS30" s="32"/>
      <c r="HVT30" s="32"/>
      <c r="HVU30" s="32"/>
      <c r="HVV30" s="32"/>
      <c r="HVW30" s="32"/>
      <c r="HVX30" s="32"/>
      <c r="HVY30" s="32"/>
      <c r="HVZ30" s="32"/>
      <c r="HWA30" s="32"/>
      <c r="HWB30" s="32"/>
      <c r="HWC30" s="32"/>
      <c r="HWD30" s="32"/>
      <c r="HWE30" s="32"/>
      <c r="HWF30" s="32"/>
      <c r="HWG30" s="32"/>
      <c r="HWH30" s="32"/>
      <c r="HWI30" s="32"/>
      <c r="HWJ30" s="32"/>
      <c r="HWK30" s="32"/>
      <c r="HWL30" s="32"/>
      <c r="HWM30" s="32"/>
      <c r="HWN30" s="32"/>
      <c r="HWO30" s="32"/>
      <c r="HWP30" s="32"/>
      <c r="HWQ30" s="32"/>
      <c r="HWR30" s="32"/>
      <c r="HWS30" s="32"/>
      <c r="HWT30" s="32"/>
      <c r="HWU30" s="32"/>
      <c r="HWV30" s="32"/>
      <c r="HWW30" s="32"/>
      <c r="HWX30" s="32"/>
      <c r="HWY30" s="32"/>
      <c r="HWZ30" s="32"/>
      <c r="HXA30" s="32"/>
      <c r="HXB30" s="32"/>
      <c r="HXC30" s="32"/>
      <c r="HXD30" s="32"/>
      <c r="HXE30" s="32"/>
      <c r="HXF30" s="32"/>
      <c r="HXG30" s="32"/>
      <c r="HXH30" s="32"/>
      <c r="HXI30" s="32"/>
      <c r="HXJ30" s="32"/>
      <c r="HXK30" s="32"/>
      <c r="HXL30" s="32"/>
      <c r="HXM30" s="32"/>
      <c r="HXN30" s="32"/>
      <c r="HXO30" s="32"/>
      <c r="HXP30" s="32"/>
      <c r="HXQ30" s="32"/>
      <c r="HXR30" s="32"/>
      <c r="HXS30" s="32"/>
      <c r="HXT30" s="32"/>
      <c r="HXU30" s="32"/>
      <c r="HXV30" s="32"/>
      <c r="HXW30" s="32"/>
      <c r="HXX30" s="32"/>
      <c r="HXY30" s="32"/>
      <c r="HXZ30" s="32"/>
      <c r="HYA30" s="32"/>
      <c r="HYB30" s="32"/>
      <c r="HYC30" s="32"/>
      <c r="HYD30" s="32"/>
      <c r="HYE30" s="32"/>
      <c r="HYF30" s="32"/>
      <c r="HYG30" s="32"/>
      <c r="HYH30" s="32"/>
      <c r="HYI30" s="32"/>
      <c r="HYJ30" s="32"/>
      <c r="HYK30" s="32"/>
      <c r="HYL30" s="32"/>
      <c r="HYM30" s="32"/>
      <c r="HYN30" s="32"/>
      <c r="HYO30" s="32"/>
      <c r="HYP30" s="32"/>
      <c r="HYQ30" s="32"/>
      <c r="HYR30" s="32"/>
      <c r="HYS30" s="32"/>
      <c r="HYT30" s="32"/>
      <c r="HYU30" s="32"/>
      <c r="HYV30" s="32"/>
      <c r="HYW30" s="32"/>
      <c r="HYX30" s="32"/>
      <c r="HYY30" s="32"/>
      <c r="HYZ30" s="32"/>
      <c r="HZA30" s="32"/>
      <c r="HZB30" s="32"/>
      <c r="HZC30" s="32"/>
      <c r="HZD30" s="32"/>
      <c r="HZE30" s="32"/>
      <c r="HZF30" s="32"/>
      <c r="HZG30" s="32"/>
      <c r="HZH30" s="32"/>
      <c r="HZI30" s="32"/>
      <c r="HZJ30" s="32"/>
      <c r="HZK30" s="32"/>
      <c r="HZL30" s="32"/>
      <c r="HZM30" s="32"/>
      <c r="HZN30" s="32"/>
      <c r="HZO30" s="32"/>
      <c r="HZP30" s="32"/>
      <c r="HZQ30" s="32"/>
      <c r="HZR30" s="32"/>
      <c r="HZS30" s="32"/>
      <c r="HZT30" s="32"/>
      <c r="HZU30" s="32"/>
      <c r="HZV30" s="32"/>
      <c r="HZW30" s="32"/>
      <c r="HZX30" s="32"/>
      <c r="HZY30" s="32"/>
      <c r="HZZ30" s="32"/>
      <c r="IAA30" s="32"/>
      <c r="IAB30" s="32"/>
      <c r="IAC30" s="32"/>
      <c r="IAD30" s="32"/>
      <c r="IAE30" s="32"/>
      <c r="IAF30" s="32"/>
      <c r="IAG30" s="32"/>
      <c r="IAH30" s="32"/>
      <c r="IAI30" s="32"/>
      <c r="IAJ30" s="32"/>
      <c r="IAK30" s="32"/>
      <c r="IAL30" s="32"/>
      <c r="IAM30" s="32"/>
      <c r="IAN30" s="32"/>
      <c r="IAO30" s="32"/>
      <c r="IAP30" s="32"/>
      <c r="IAQ30" s="32"/>
      <c r="IAR30" s="32"/>
      <c r="IAS30" s="32"/>
      <c r="IAT30" s="32"/>
      <c r="IAU30" s="32"/>
      <c r="IAV30" s="32"/>
      <c r="IAW30" s="32"/>
      <c r="IAX30" s="32"/>
      <c r="IAY30" s="32"/>
      <c r="IAZ30" s="32"/>
      <c r="IBA30" s="32"/>
      <c r="IBB30" s="32"/>
      <c r="IBC30" s="32"/>
      <c r="IBD30" s="32"/>
      <c r="IBE30" s="32"/>
      <c r="IBF30" s="32"/>
      <c r="IBG30" s="32"/>
      <c r="IBH30" s="32"/>
      <c r="IBI30" s="32"/>
      <c r="IBJ30" s="32"/>
      <c r="IBK30" s="32"/>
      <c r="IBL30" s="32"/>
      <c r="IBM30" s="32"/>
      <c r="IBN30" s="32"/>
      <c r="IBO30" s="32"/>
      <c r="IBP30" s="32"/>
      <c r="IBQ30" s="32"/>
      <c r="IBR30" s="32"/>
      <c r="IBS30" s="32"/>
      <c r="IBT30" s="32"/>
      <c r="IBU30" s="32"/>
      <c r="IBV30" s="32"/>
      <c r="IBW30" s="32"/>
      <c r="IBX30" s="32"/>
      <c r="IBY30" s="32"/>
      <c r="IBZ30" s="32"/>
      <c r="ICA30" s="32"/>
      <c r="ICB30" s="32"/>
      <c r="ICC30" s="32"/>
      <c r="ICD30" s="32"/>
      <c r="ICE30" s="32"/>
      <c r="ICF30" s="32"/>
      <c r="ICG30" s="32"/>
      <c r="ICH30" s="32"/>
      <c r="ICI30" s="32"/>
      <c r="ICJ30" s="32"/>
      <c r="ICK30" s="32"/>
      <c r="ICL30" s="32"/>
      <c r="ICM30" s="32"/>
      <c r="ICN30" s="32"/>
      <c r="ICO30" s="32"/>
      <c r="ICP30" s="32"/>
      <c r="ICQ30" s="32"/>
      <c r="ICR30" s="32"/>
      <c r="ICS30" s="32"/>
      <c r="ICT30" s="32"/>
      <c r="ICU30" s="32"/>
      <c r="ICV30" s="32"/>
      <c r="ICW30" s="32"/>
      <c r="ICX30" s="32"/>
      <c r="ICY30" s="32"/>
      <c r="ICZ30" s="32"/>
      <c r="IDA30" s="32"/>
      <c r="IDB30" s="32"/>
      <c r="IDC30" s="32"/>
      <c r="IDD30" s="32"/>
      <c r="IDE30" s="32"/>
      <c r="IDF30" s="32"/>
      <c r="IDG30" s="32"/>
      <c r="IDH30" s="32"/>
      <c r="IDI30" s="32"/>
      <c r="IDJ30" s="32"/>
      <c r="IDK30" s="32"/>
      <c r="IDL30" s="32"/>
      <c r="IDM30" s="32"/>
      <c r="IDN30" s="32"/>
      <c r="IDO30" s="32"/>
      <c r="IDP30" s="32"/>
      <c r="IDQ30" s="32"/>
      <c r="IDR30" s="32"/>
      <c r="IDS30" s="32"/>
      <c r="IDT30" s="32"/>
      <c r="IDU30" s="32"/>
      <c r="IDV30" s="32"/>
      <c r="IDW30" s="32"/>
      <c r="IDX30" s="32"/>
      <c r="IDY30" s="32"/>
      <c r="IDZ30" s="32"/>
      <c r="IEA30" s="32"/>
      <c r="IEB30" s="32"/>
      <c r="IEC30" s="32"/>
      <c r="IED30" s="32"/>
      <c r="IEE30" s="32"/>
      <c r="IEF30" s="32"/>
      <c r="IEG30" s="32"/>
      <c r="IEH30" s="32"/>
      <c r="IEI30" s="32"/>
      <c r="IEJ30" s="32"/>
      <c r="IEK30" s="32"/>
      <c r="IEL30" s="32"/>
      <c r="IEM30" s="32"/>
      <c r="IEN30" s="32"/>
      <c r="IEO30" s="32"/>
      <c r="IEP30" s="32"/>
      <c r="IEQ30" s="32"/>
      <c r="IER30" s="32"/>
      <c r="IES30" s="32"/>
      <c r="IET30" s="32"/>
      <c r="IEU30" s="32"/>
      <c r="IEV30" s="32"/>
      <c r="IEW30" s="32"/>
      <c r="IEX30" s="32"/>
      <c r="IEY30" s="32"/>
      <c r="IEZ30" s="32"/>
      <c r="IFA30" s="32"/>
      <c r="IFB30" s="32"/>
      <c r="IFC30" s="32"/>
      <c r="IFD30" s="32"/>
      <c r="IFE30" s="32"/>
      <c r="IFF30" s="32"/>
      <c r="IFG30" s="32"/>
      <c r="IFH30" s="32"/>
      <c r="IFI30" s="32"/>
      <c r="IFJ30" s="32"/>
      <c r="IFK30" s="32"/>
      <c r="IFL30" s="32"/>
      <c r="IFM30" s="32"/>
      <c r="IFN30" s="32"/>
      <c r="IFO30" s="32"/>
      <c r="IFP30" s="32"/>
      <c r="IFQ30" s="32"/>
      <c r="IFR30" s="32"/>
      <c r="IFS30" s="32"/>
      <c r="IFT30" s="32"/>
      <c r="IFU30" s="32"/>
      <c r="IFV30" s="32"/>
      <c r="IFW30" s="32"/>
      <c r="IFX30" s="32"/>
      <c r="IFY30" s="32"/>
      <c r="IFZ30" s="32"/>
      <c r="IGA30" s="32"/>
      <c r="IGB30" s="32"/>
      <c r="IGC30" s="32"/>
      <c r="IGD30" s="32"/>
      <c r="IGE30" s="32"/>
      <c r="IGF30" s="32"/>
      <c r="IGG30" s="32"/>
      <c r="IGH30" s="32"/>
      <c r="IGI30" s="32"/>
      <c r="IGJ30" s="32"/>
      <c r="IGK30" s="32"/>
      <c r="IGL30" s="32"/>
      <c r="IGM30" s="32"/>
      <c r="IGN30" s="32"/>
      <c r="IGO30" s="32"/>
      <c r="IGP30" s="32"/>
      <c r="IGQ30" s="32"/>
      <c r="IGR30" s="32"/>
      <c r="IGS30" s="32"/>
      <c r="IGT30" s="32"/>
      <c r="IGU30" s="32"/>
      <c r="IGV30" s="32"/>
      <c r="IGW30" s="32"/>
      <c r="IGX30" s="32"/>
      <c r="IGY30" s="32"/>
      <c r="IGZ30" s="32"/>
      <c r="IHA30" s="32"/>
      <c r="IHB30" s="32"/>
      <c r="IHC30" s="32"/>
      <c r="IHD30" s="32"/>
      <c r="IHE30" s="32"/>
      <c r="IHF30" s="32"/>
      <c r="IHG30" s="32"/>
      <c r="IHH30" s="32"/>
      <c r="IHI30" s="32"/>
      <c r="IHJ30" s="32"/>
      <c r="IHK30" s="32"/>
      <c r="IHL30" s="32"/>
      <c r="IHM30" s="32"/>
      <c r="IHN30" s="32"/>
      <c r="IHO30" s="32"/>
      <c r="IHP30" s="32"/>
      <c r="IHQ30" s="32"/>
      <c r="IHR30" s="32"/>
      <c r="IHS30" s="32"/>
      <c r="IHT30" s="32"/>
      <c r="IHU30" s="32"/>
      <c r="IHV30" s="32"/>
      <c r="IHW30" s="32"/>
      <c r="IHX30" s="32"/>
      <c r="IHY30" s="32"/>
      <c r="IHZ30" s="32"/>
      <c r="IIA30" s="32"/>
      <c r="IIB30" s="32"/>
      <c r="IIC30" s="32"/>
      <c r="IID30" s="32"/>
      <c r="IIE30" s="32"/>
      <c r="IIF30" s="32"/>
      <c r="IIG30" s="32"/>
      <c r="IIH30" s="32"/>
      <c r="III30" s="32"/>
      <c r="IIJ30" s="32"/>
      <c r="IIK30" s="32"/>
      <c r="IIL30" s="32"/>
      <c r="IIM30" s="32"/>
      <c r="IIN30" s="32"/>
      <c r="IIO30" s="32"/>
      <c r="IIP30" s="32"/>
      <c r="IIQ30" s="32"/>
      <c r="IIR30" s="32"/>
      <c r="IIS30" s="32"/>
      <c r="IIT30" s="32"/>
      <c r="IIU30" s="32"/>
      <c r="IIV30" s="32"/>
      <c r="IIW30" s="32"/>
      <c r="IIX30" s="32"/>
      <c r="IIY30" s="32"/>
      <c r="IIZ30" s="32"/>
      <c r="IJA30" s="32"/>
      <c r="IJB30" s="32"/>
      <c r="IJC30" s="32"/>
      <c r="IJD30" s="32"/>
      <c r="IJE30" s="32"/>
      <c r="IJF30" s="32"/>
      <c r="IJG30" s="32"/>
      <c r="IJH30" s="32"/>
      <c r="IJI30" s="32"/>
      <c r="IJJ30" s="32"/>
      <c r="IJK30" s="32"/>
      <c r="IJL30" s="32"/>
      <c r="IJM30" s="32"/>
      <c r="IJN30" s="32"/>
      <c r="IJO30" s="32"/>
      <c r="IJP30" s="32"/>
      <c r="IJQ30" s="32"/>
      <c r="IJR30" s="32"/>
      <c r="IJS30" s="32"/>
      <c r="IJT30" s="32"/>
      <c r="IJU30" s="32"/>
      <c r="IJV30" s="32"/>
      <c r="IJW30" s="32"/>
      <c r="IJX30" s="32"/>
      <c r="IJY30" s="32"/>
      <c r="IJZ30" s="32"/>
      <c r="IKA30" s="32"/>
      <c r="IKB30" s="32"/>
      <c r="IKC30" s="32"/>
      <c r="IKD30" s="32"/>
      <c r="IKE30" s="32"/>
      <c r="IKF30" s="32"/>
      <c r="IKG30" s="32"/>
      <c r="IKH30" s="32"/>
      <c r="IKI30" s="32"/>
      <c r="IKJ30" s="32"/>
      <c r="IKK30" s="32"/>
      <c r="IKL30" s="32"/>
      <c r="IKM30" s="32"/>
      <c r="IKN30" s="32"/>
      <c r="IKO30" s="32"/>
      <c r="IKP30" s="32"/>
      <c r="IKQ30" s="32"/>
      <c r="IKR30" s="32"/>
      <c r="IKS30" s="32"/>
      <c r="IKT30" s="32"/>
      <c r="IKU30" s="32"/>
      <c r="IKV30" s="32"/>
      <c r="IKW30" s="32"/>
      <c r="IKX30" s="32"/>
      <c r="IKY30" s="32"/>
      <c r="IKZ30" s="32"/>
      <c r="ILA30" s="32"/>
      <c r="ILB30" s="32"/>
      <c r="ILC30" s="32"/>
      <c r="ILD30" s="32"/>
      <c r="ILE30" s="32"/>
      <c r="ILF30" s="32"/>
      <c r="ILG30" s="32"/>
      <c r="ILH30" s="32"/>
      <c r="ILI30" s="32"/>
      <c r="ILJ30" s="32"/>
      <c r="ILK30" s="32"/>
      <c r="ILL30" s="32"/>
      <c r="ILM30" s="32"/>
      <c r="ILN30" s="32"/>
      <c r="ILO30" s="32"/>
      <c r="ILP30" s="32"/>
      <c r="ILQ30" s="32"/>
      <c r="ILR30" s="32"/>
      <c r="ILS30" s="32"/>
      <c r="ILT30" s="32"/>
      <c r="ILU30" s="32"/>
      <c r="ILV30" s="32"/>
      <c r="ILW30" s="32"/>
      <c r="ILX30" s="32"/>
      <c r="ILY30" s="32"/>
      <c r="ILZ30" s="32"/>
      <c r="IMA30" s="32"/>
      <c r="IMB30" s="32"/>
      <c r="IMC30" s="32"/>
      <c r="IMD30" s="32"/>
      <c r="IME30" s="32"/>
      <c r="IMF30" s="32"/>
      <c r="IMG30" s="32"/>
      <c r="IMH30" s="32"/>
      <c r="IMI30" s="32"/>
      <c r="IMJ30" s="32"/>
      <c r="IMK30" s="32"/>
      <c r="IML30" s="32"/>
      <c r="IMM30" s="32"/>
      <c r="IMN30" s="32"/>
      <c r="IMO30" s="32"/>
      <c r="IMP30" s="32"/>
      <c r="IMQ30" s="32"/>
      <c r="IMR30" s="32"/>
      <c r="IMS30" s="32"/>
      <c r="IMT30" s="32"/>
      <c r="IMU30" s="32"/>
      <c r="IMV30" s="32"/>
      <c r="IMW30" s="32"/>
      <c r="IMX30" s="32"/>
      <c r="IMY30" s="32"/>
      <c r="IMZ30" s="32"/>
      <c r="INA30" s="32"/>
      <c r="INB30" s="32"/>
      <c r="INC30" s="32"/>
      <c r="IND30" s="32"/>
      <c r="INE30" s="32"/>
      <c r="INF30" s="32"/>
      <c r="ING30" s="32"/>
      <c r="INH30" s="32"/>
      <c r="INI30" s="32"/>
      <c r="INJ30" s="32"/>
      <c r="INK30" s="32"/>
      <c r="INL30" s="32"/>
      <c r="INM30" s="32"/>
      <c r="INN30" s="32"/>
      <c r="INO30" s="32"/>
      <c r="INP30" s="32"/>
      <c r="INQ30" s="32"/>
      <c r="INR30" s="32"/>
      <c r="INS30" s="32"/>
      <c r="INT30" s="32"/>
      <c r="INU30" s="32"/>
      <c r="INV30" s="32"/>
      <c r="INW30" s="32"/>
      <c r="INX30" s="32"/>
      <c r="INY30" s="32"/>
      <c r="INZ30" s="32"/>
      <c r="IOA30" s="32"/>
      <c r="IOB30" s="32"/>
      <c r="IOC30" s="32"/>
      <c r="IOD30" s="32"/>
      <c r="IOE30" s="32"/>
      <c r="IOF30" s="32"/>
      <c r="IOG30" s="32"/>
      <c r="IOH30" s="32"/>
      <c r="IOI30" s="32"/>
      <c r="IOJ30" s="32"/>
      <c r="IOK30" s="32"/>
      <c r="IOL30" s="32"/>
      <c r="IOM30" s="32"/>
      <c r="ION30" s="32"/>
      <c r="IOO30" s="32"/>
      <c r="IOP30" s="32"/>
      <c r="IOQ30" s="32"/>
      <c r="IOR30" s="32"/>
      <c r="IOS30" s="32"/>
      <c r="IOT30" s="32"/>
      <c r="IOU30" s="32"/>
      <c r="IOV30" s="32"/>
      <c r="IOW30" s="32"/>
      <c r="IOX30" s="32"/>
      <c r="IOY30" s="32"/>
      <c r="IOZ30" s="32"/>
      <c r="IPA30" s="32"/>
      <c r="IPB30" s="32"/>
      <c r="IPC30" s="32"/>
      <c r="IPD30" s="32"/>
      <c r="IPE30" s="32"/>
      <c r="IPF30" s="32"/>
      <c r="IPG30" s="32"/>
      <c r="IPH30" s="32"/>
      <c r="IPI30" s="32"/>
      <c r="IPJ30" s="32"/>
      <c r="IPK30" s="32"/>
      <c r="IPL30" s="32"/>
      <c r="IPM30" s="32"/>
      <c r="IPN30" s="32"/>
      <c r="IPO30" s="32"/>
      <c r="IPP30" s="32"/>
      <c r="IPQ30" s="32"/>
      <c r="IPR30" s="32"/>
      <c r="IPS30" s="32"/>
      <c r="IPT30" s="32"/>
      <c r="IPU30" s="32"/>
      <c r="IPV30" s="32"/>
      <c r="IPW30" s="32"/>
      <c r="IPX30" s="32"/>
      <c r="IPY30" s="32"/>
      <c r="IPZ30" s="32"/>
      <c r="IQA30" s="32"/>
      <c r="IQB30" s="32"/>
      <c r="IQC30" s="32"/>
      <c r="IQD30" s="32"/>
      <c r="IQE30" s="32"/>
      <c r="IQF30" s="32"/>
      <c r="IQG30" s="32"/>
      <c r="IQH30" s="32"/>
      <c r="IQI30" s="32"/>
      <c r="IQJ30" s="32"/>
      <c r="IQK30" s="32"/>
      <c r="IQL30" s="32"/>
      <c r="IQM30" s="32"/>
      <c r="IQN30" s="32"/>
      <c r="IQO30" s="32"/>
      <c r="IQP30" s="32"/>
      <c r="IQQ30" s="32"/>
      <c r="IQR30" s="32"/>
      <c r="IQS30" s="32"/>
      <c r="IQT30" s="32"/>
      <c r="IQU30" s="32"/>
      <c r="IQV30" s="32"/>
      <c r="IQW30" s="32"/>
      <c r="IQX30" s="32"/>
      <c r="IQY30" s="32"/>
      <c r="IQZ30" s="32"/>
      <c r="IRA30" s="32"/>
      <c r="IRB30" s="32"/>
      <c r="IRC30" s="32"/>
      <c r="IRD30" s="32"/>
      <c r="IRE30" s="32"/>
      <c r="IRF30" s="32"/>
      <c r="IRG30" s="32"/>
      <c r="IRH30" s="32"/>
      <c r="IRI30" s="32"/>
      <c r="IRJ30" s="32"/>
      <c r="IRK30" s="32"/>
      <c r="IRL30" s="32"/>
      <c r="IRM30" s="32"/>
      <c r="IRN30" s="32"/>
      <c r="IRO30" s="32"/>
      <c r="IRP30" s="32"/>
      <c r="IRQ30" s="32"/>
      <c r="IRR30" s="32"/>
      <c r="IRS30" s="32"/>
      <c r="IRT30" s="32"/>
      <c r="IRU30" s="32"/>
      <c r="IRV30" s="32"/>
      <c r="IRW30" s="32"/>
      <c r="IRX30" s="32"/>
      <c r="IRY30" s="32"/>
      <c r="IRZ30" s="32"/>
      <c r="ISA30" s="32"/>
      <c r="ISB30" s="32"/>
      <c r="ISC30" s="32"/>
      <c r="ISD30" s="32"/>
      <c r="ISE30" s="32"/>
      <c r="ISF30" s="32"/>
      <c r="ISG30" s="32"/>
      <c r="ISH30" s="32"/>
      <c r="ISI30" s="32"/>
      <c r="ISJ30" s="32"/>
      <c r="ISK30" s="32"/>
      <c r="ISL30" s="32"/>
      <c r="ISM30" s="32"/>
      <c r="ISN30" s="32"/>
      <c r="ISO30" s="32"/>
      <c r="ISP30" s="32"/>
      <c r="ISQ30" s="32"/>
      <c r="ISR30" s="32"/>
      <c r="ISS30" s="32"/>
      <c r="IST30" s="32"/>
      <c r="ISU30" s="32"/>
      <c r="ISV30" s="32"/>
      <c r="ISW30" s="32"/>
      <c r="ISX30" s="32"/>
      <c r="ISY30" s="32"/>
      <c r="ISZ30" s="32"/>
      <c r="ITA30" s="32"/>
      <c r="ITB30" s="32"/>
      <c r="ITC30" s="32"/>
      <c r="ITD30" s="32"/>
      <c r="ITE30" s="32"/>
      <c r="ITF30" s="32"/>
      <c r="ITG30" s="32"/>
      <c r="ITH30" s="32"/>
      <c r="ITI30" s="32"/>
      <c r="ITJ30" s="32"/>
      <c r="ITK30" s="32"/>
      <c r="ITL30" s="32"/>
      <c r="ITM30" s="32"/>
      <c r="ITN30" s="32"/>
      <c r="ITO30" s="32"/>
      <c r="ITP30" s="32"/>
      <c r="ITQ30" s="32"/>
      <c r="ITR30" s="32"/>
      <c r="ITS30" s="32"/>
      <c r="ITT30" s="32"/>
      <c r="ITU30" s="32"/>
      <c r="ITV30" s="32"/>
      <c r="ITW30" s="32"/>
      <c r="ITX30" s="32"/>
      <c r="ITY30" s="32"/>
      <c r="ITZ30" s="32"/>
      <c r="IUA30" s="32"/>
      <c r="IUB30" s="32"/>
      <c r="IUC30" s="32"/>
      <c r="IUD30" s="32"/>
      <c r="IUE30" s="32"/>
      <c r="IUF30" s="32"/>
      <c r="IUG30" s="32"/>
      <c r="IUH30" s="32"/>
      <c r="IUI30" s="32"/>
      <c r="IUJ30" s="32"/>
      <c r="IUK30" s="32"/>
      <c r="IUL30" s="32"/>
      <c r="IUM30" s="32"/>
      <c r="IUN30" s="32"/>
      <c r="IUO30" s="32"/>
      <c r="IUP30" s="32"/>
      <c r="IUQ30" s="32"/>
      <c r="IUR30" s="32"/>
      <c r="IUS30" s="32"/>
      <c r="IUT30" s="32"/>
      <c r="IUU30" s="32"/>
      <c r="IUV30" s="32"/>
      <c r="IUW30" s="32"/>
      <c r="IUX30" s="32"/>
      <c r="IUY30" s="32"/>
      <c r="IUZ30" s="32"/>
      <c r="IVA30" s="32"/>
      <c r="IVB30" s="32"/>
      <c r="IVC30" s="32"/>
      <c r="IVD30" s="32"/>
      <c r="IVE30" s="32"/>
      <c r="IVF30" s="32"/>
      <c r="IVG30" s="32"/>
      <c r="IVH30" s="32"/>
      <c r="IVI30" s="32"/>
      <c r="IVJ30" s="32"/>
      <c r="IVK30" s="32"/>
      <c r="IVL30" s="32"/>
      <c r="IVM30" s="32"/>
      <c r="IVN30" s="32"/>
      <c r="IVO30" s="32"/>
      <c r="IVP30" s="32"/>
      <c r="IVQ30" s="32"/>
      <c r="IVR30" s="32"/>
      <c r="IVS30" s="32"/>
      <c r="IVT30" s="32"/>
      <c r="IVU30" s="32"/>
      <c r="IVV30" s="32"/>
      <c r="IVW30" s="32"/>
      <c r="IVX30" s="32"/>
      <c r="IVY30" s="32"/>
      <c r="IVZ30" s="32"/>
      <c r="IWA30" s="32"/>
      <c r="IWB30" s="32"/>
      <c r="IWC30" s="32"/>
      <c r="IWD30" s="32"/>
      <c r="IWE30" s="32"/>
      <c r="IWF30" s="32"/>
      <c r="IWG30" s="32"/>
      <c r="IWH30" s="32"/>
      <c r="IWI30" s="32"/>
      <c r="IWJ30" s="32"/>
      <c r="IWK30" s="32"/>
      <c r="IWL30" s="32"/>
      <c r="IWM30" s="32"/>
      <c r="IWN30" s="32"/>
      <c r="IWO30" s="32"/>
      <c r="IWP30" s="32"/>
      <c r="IWQ30" s="32"/>
      <c r="IWR30" s="32"/>
      <c r="IWS30" s="32"/>
      <c r="IWT30" s="32"/>
      <c r="IWU30" s="32"/>
      <c r="IWV30" s="32"/>
      <c r="IWW30" s="32"/>
      <c r="IWX30" s="32"/>
      <c r="IWY30" s="32"/>
      <c r="IWZ30" s="32"/>
      <c r="IXA30" s="32"/>
      <c r="IXB30" s="32"/>
      <c r="IXC30" s="32"/>
      <c r="IXD30" s="32"/>
      <c r="IXE30" s="32"/>
      <c r="IXF30" s="32"/>
      <c r="IXG30" s="32"/>
      <c r="IXH30" s="32"/>
      <c r="IXI30" s="32"/>
      <c r="IXJ30" s="32"/>
      <c r="IXK30" s="32"/>
      <c r="IXL30" s="32"/>
      <c r="IXM30" s="32"/>
      <c r="IXN30" s="32"/>
      <c r="IXO30" s="32"/>
      <c r="IXP30" s="32"/>
      <c r="IXQ30" s="32"/>
      <c r="IXR30" s="32"/>
      <c r="IXS30" s="32"/>
      <c r="IXT30" s="32"/>
      <c r="IXU30" s="32"/>
      <c r="IXV30" s="32"/>
      <c r="IXW30" s="32"/>
      <c r="IXX30" s="32"/>
      <c r="IXY30" s="32"/>
      <c r="IXZ30" s="32"/>
      <c r="IYA30" s="32"/>
      <c r="IYB30" s="32"/>
      <c r="IYC30" s="32"/>
      <c r="IYD30" s="32"/>
      <c r="IYE30" s="32"/>
      <c r="IYF30" s="32"/>
      <c r="IYG30" s="32"/>
      <c r="IYH30" s="32"/>
      <c r="IYI30" s="32"/>
      <c r="IYJ30" s="32"/>
      <c r="IYK30" s="32"/>
      <c r="IYL30" s="32"/>
      <c r="IYM30" s="32"/>
      <c r="IYN30" s="32"/>
      <c r="IYO30" s="32"/>
      <c r="IYP30" s="32"/>
      <c r="IYQ30" s="32"/>
      <c r="IYR30" s="32"/>
      <c r="IYS30" s="32"/>
      <c r="IYT30" s="32"/>
      <c r="IYU30" s="32"/>
      <c r="IYV30" s="32"/>
      <c r="IYW30" s="32"/>
      <c r="IYX30" s="32"/>
      <c r="IYY30" s="32"/>
      <c r="IYZ30" s="32"/>
      <c r="IZA30" s="32"/>
      <c r="IZB30" s="32"/>
      <c r="IZC30" s="32"/>
      <c r="IZD30" s="32"/>
      <c r="IZE30" s="32"/>
      <c r="IZF30" s="32"/>
      <c r="IZG30" s="32"/>
      <c r="IZH30" s="32"/>
      <c r="IZI30" s="32"/>
      <c r="IZJ30" s="32"/>
      <c r="IZK30" s="32"/>
      <c r="IZL30" s="32"/>
      <c r="IZM30" s="32"/>
      <c r="IZN30" s="32"/>
      <c r="IZO30" s="32"/>
      <c r="IZP30" s="32"/>
      <c r="IZQ30" s="32"/>
      <c r="IZR30" s="32"/>
      <c r="IZS30" s="32"/>
      <c r="IZT30" s="32"/>
      <c r="IZU30" s="32"/>
      <c r="IZV30" s="32"/>
      <c r="IZW30" s="32"/>
      <c r="IZX30" s="32"/>
      <c r="IZY30" s="32"/>
      <c r="IZZ30" s="32"/>
      <c r="JAA30" s="32"/>
      <c r="JAB30" s="32"/>
      <c r="JAC30" s="32"/>
      <c r="JAD30" s="32"/>
      <c r="JAE30" s="32"/>
      <c r="JAF30" s="32"/>
      <c r="JAG30" s="32"/>
      <c r="JAH30" s="32"/>
      <c r="JAI30" s="32"/>
      <c r="JAJ30" s="32"/>
      <c r="JAK30" s="32"/>
      <c r="JAL30" s="32"/>
      <c r="JAM30" s="32"/>
      <c r="JAN30" s="32"/>
      <c r="JAO30" s="32"/>
      <c r="JAP30" s="32"/>
      <c r="JAQ30" s="32"/>
      <c r="JAR30" s="32"/>
      <c r="JAS30" s="32"/>
      <c r="JAT30" s="32"/>
      <c r="JAU30" s="32"/>
      <c r="JAV30" s="32"/>
      <c r="JAW30" s="32"/>
      <c r="JAX30" s="32"/>
      <c r="JAY30" s="32"/>
      <c r="JAZ30" s="32"/>
      <c r="JBA30" s="32"/>
      <c r="JBB30" s="32"/>
      <c r="JBC30" s="32"/>
      <c r="JBD30" s="32"/>
      <c r="JBE30" s="32"/>
      <c r="JBF30" s="32"/>
      <c r="JBG30" s="32"/>
      <c r="JBH30" s="32"/>
      <c r="JBI30" s="32"/>
      <c r="JBJ30" s="32"/>
      <c r="JBK30" s="32"/>
      <c r="JBL30" s="32"/>
      <c r="JBM30" s="32"/>
      <c r="JBN30" s="32"/>
      <c r="JBO30" s="32"/>
      <c r="JBP30" s="32"/>
      <c r="JBQ30" s="32"/>
      <c r="JBR30" s="32"/>
      <c r="JBS30" s="32"/>
      <c r="JBT30" s="32"/>
      <c r="JBU30" s="32"/>
      <c r="JBV30" s="32"/>
      <c r="JBW30" s="32"/>
      <c r="JBX30" s="32"/>
      <c r="JBY30" s="32"/>
      <c r="JBZ30" s="32"/>
      <c r="JCA30" s="32"/>
      <c r="JCB30" s="32"/>
      <c r="JCC30" s="32"/>
      <c r="JCD30" s="32"/>
      <c r="JCE30" s="32"/>
      <c r="JCF30" s="32"/>
      <c r="JCG30" s="32"/>
      <c r="JCH30" s="32"/>
      <c r="JCI30" s="32"/>
      <c r="JCJ30" s="32"/>
      <c r="JCK30" s="32"/>
      <c r="JCL30" s="32"/>
      <c r="JCM30" s="32"/>
      <c r="JCN30" s="32"/>
      <c r="JCO30" s="32"/>
      <c r="JCP30" s="32"/>
      <c r="JCQ30" s="32"/>
      <c r="JCR30" s="32"/>
      <c r="JCS30" s="32"/>
      <c r="JCT30" s="32"/>
      <c r="JCU30" s="32"/>
      <c r="JCV30" s="32"/>
      <c r="JCW30" s="32"/>
      <c r="JCX30" s="32"/>
      <c r="JCY30" s="32"/>
      <c r="JCZ30" s="32"/>
      <c r="JDA30" s="32"/>
      <c r="JDB30" s="32"/>
      <c r="JDC30" s="32"/>
      <c r="JDD30" s="32"/>
      <c r="JDE30" s="32"/>
      <c r="JDF30" s="32"/>
      <c r="JDG30" s="32"/>
      <c r="JDH30" s="32"/>
      <c r="JDI30" s="32"/>
      <c r="JDJ30" s="32"/>
      <c r="JDK30" s="32"/>
      <c r="JDL30" s="32"/>
      <c r="JDM30" s="32"/>
      <c r="JDN30" s="32"/>
      <c r="JDO30" s="32"/>
      <c r="JDP30" s="32"/>
      <c r="JDQ30" s="32"/>
      <c r="JDR30" s="32"/>
      <c r="JDS30" s="32"/>
      <c r="JDT30" s="32"/>
      <c r="JDU30" s="32"/>
      <c r="JDV30" s="32"/>
      <c r="JDW30" s="32"/>
      <c r="JDX30" s="32"/>
      <c r="JDY30" s="32"/>
      <c r="JDZ30" s="32"/>
      <c r="JEA30" s="32"/>
      <c r="JEB30" s="32"/>
      <c r="JEC30" s="32"/>
      <c r="JED30" s="32"/>
      <c r="JEE30" s="32"/>
      <c r="JEF30" s="32"/>
      <c r="JEG30" s="32"/>
      <c r="JEH30" s="32"/>
      <c r="JEI30" s="32"/>
      <c r="JEJ30" s="32"/>
      <c r="JEK30" s="32"/>
      <c r="JEL30" s="32"/>
      <c r="JEM30" s="32"/>
      <c r="JEN30" s="32"/>
      <c r="JEO30" s="32"/>
      <c r="JEP30" s="32"/>
      <c r="JEQ30" s="32"/>
      <c r="JER30" s="32"/>
      <c r="JES30" s="32"/>
      <c r="JET30" s="32"/>
      <c r="JEU30" s="32"/>
      <c r="JEV30" s="32"/>
      <c r="JEW30" s="32"/>
      <c r="JEX30" s="32"/>
      <c r="JEY30" s="32"/>
      <c r="JEZ30" s="32"/>
      <c r="JFA30" s="32"/>
      <c r="JFB30" s="32"/>
      <c r="JFC30" s="32"/>
      <c r="JFD30" s="32"/>
      <c r="JFE30" s="32"/>
      <c r="JFF30" s="32"/>
      <c r="JFG30" s="32"/>
      <c r="JFH30" s="32"/>
      <c r="JFI30" s="32"/>
      <c r="JFJ30" s="32"/>
      <c r="JFK30" s="32"/>
      <c r="JFL30" s="32"/>
      <c r="JFM30" s="32"/>
      <c r="JFN30" s="32"/>
      <c r="JFO30" s="32"/>
      <c r="JFP30" s="32"/>
      <c r="JFQ30" s="32"/>
      <c r="JFR30" s="32"/>
      <c r="JFS30" s="32"/>
      <c r="JFT30" s="32"/>
      <c r="JFU30" s="32"/>
      <c r="JFV30" s="32"/>
      <c r="JFW30" s="32"/>
      <c r="JFX30" s="32"/>
      <c r="JFY30" s="32"/>
      <c r="JFZ30" s="32"/>
      <c r="JGA30" s="32"/>
      <c r="JGB30" s="32"/>
      <c r="JGC30" s="32"/>
      <c r="JGD30" s="32"/>
      <c r="JGE30" s="32"/>
      <c r="JGF30" s="32"/>
      <c r="JGG30" s="32"/>
      <c r="JGH30" s="32"/>
      <c r="JGI30" s="32"/>
      <c r="JGJ30" s="32"/>
      <c r="JGK30" s="32"/>
      <c r="JGL30" s="32"/>
      <c r="JGM30" s="32"/>
      <c r="JGN30" s="32"/>
      <c r="JGO30" s="32"/>
      <c r="JGP30" s="32"/>
      <c r="JGQ30" s="32"/>
      <c r="JGR30" s="32"/>
      <c r="JGS30" s="32"/>
      <c r="JGT30" s="32"/>
      <c r="JGU30" s="32"/>
      <c r="JGV30" s="32"/>
      <c r="JGW30" s="32"/>
      <c r="JGX30" s="32"/>
      <c r="JGY30" s="32"/>
      <c r="JGZ30" s="32"/>
      <c r="JHA30" s="32"/>
      <c r="JHB30" s="32"/>
      <c r="JHC30" s="32"/>
      <c r="JHD30" s="32"/>
      <c r="JHE30" s="32"/>
      <c r="JHF30" s="32"/>
      <c r="JHG30" s="32"/>
      <c r="JHH30" s="32"/>
      <c r="JHI30" s="32"/>
      <c r="JHJ30" s="32"/>
      <c r="JHK30" s="32"/>
      <c r="JHL30" s="32"/>
      <c r="JHM30" s="32"/>
      <c r="JHN30" s="32"/>
      <c r="JHO30" s="32"/>
      <c r="JHP30" s="32"/>
      <c r="JHQ30" s="32"/>
      <c r="JHR30" s="32"/>
      <c r="JHS30" s="32"/>
      <c r="JHT30" s="32"/>
      <c r="JHU30" s="32"/>
      <c r="JHV30" s="32"/>
      <c r="JHW30" s="32"/>
      <c r="JHX30" s="32"/>
      <c r="JHY30" s="32"/>
      <c r="JHZ30" s="32"/>
      <c r="JIA30" s="32"/>
      <c r="JIB30" s="32"/>
      <c r="JIC30" s="32"/>
      <c r="JID30" s="32"/>
      <c r="JIE30" s="32"/>
      <c r="JIF30" s="32"/>
      <c r="JIG30" s="32"/>
      <c r="JIH30" s="32"/>
      <c r="JII30" s="32"/>
      <c r="JIJ30" s="32"/>
      <c r="JIK30" s="32"/>
      <c r="JIL30" s="32"/>
      <c r="JIM30" s="32"/>
      <c r="JIN30" s="32"/>
      <c r="JIO30" s="32"/>
      <c r="JIP30" s="32"/>
      <c r="JIQ30" s="32"/>
      <c r="JIR30" s="32"/>
      <c r="JIS30" s="32"/>
      <c r="JIT30" s="32"/>
      <c r="JIU30" s="32"/>
      <c r="JIV30" s="32"/>
      <c r="JIW30" s="32"/>
      <c r="JIX30" s="32"/>
      <c r="JIY30" s="32"/>
      <c r="JIZ30" s="32"/>
      <c r="JJA30" s="32"/>
      <c r="JJB30" s="32"/>
      <c r="JJC30" s="32"/>
      <c r="JJD30" s="32"/>
      <c r="JJE30" s="32"/>
      <c r="JJF30" s="32"/>
      <c r="JJG30" s="32"/>
      <c r="JJH30" s="32"/>
      <c r="JJI30" s="32"/>
      <c r="JJJ30" s="32"/>
      <c r="JJK30" s="32"/>
      <c r="JJL30" s="32"/>
      <c r="JJM30" s="32"/>
      <c r="JJN30" s="32"/>
      <c r="JJO30" s="32"/>
      <c r="JJP30" s="32"/>
      <c r="JJQ30" s="32"/>
      <c r="JJR30" s="32"/>
      <c r="JJS30" s="32"/>
      <c r="JJT30" s="32"/>
      <c r="JJU30" s="32"/>
      <c r="JJV30" s="32"/>
      <c r="JJW30" s="32"/>
      <c r="JJX30" s="32"/>
      <c r="JJY30" s="32"/>
      <c r="JJZ30" s="32"/>
      <c r="JKA30" s="32"/>
      <c r="JKB30" s="32"/>
      <c r="JKC30" s="32"/>
      <c r="JKD30" s="32"/>
      <c r="JKE30" s="32"/>
      <c r="JKF30" s="32"/>
      <c r="JKG30" s="32"/>
      <c r="JKH30" s="32"/>
      <c r="JKI30" s="32"/>
      <c r="JKJ30" s="32"/>
      <c r="JKK30" s="32"/>
      <c r="JKL30" s="32"/>
      <c r="JKM30" s="32"/>
      <c r="JKN30" s="32"/>
      <c r="JKO30" s="32"/>
      <c r="JKP30" s="32"/>
      <c r="JKQ30" s="32"/>
      <c r="JKR30" s="32"/>
      <c r="JKS30" s="32"/>
      <c r="JKT30" s="32"/>
      <c r="JKU30" s="32"/>
      <c r="JKV30" s="32"/>
      <c r="JKW30" s="32"/>
      <c r="JKX30" s="32"/>
      <c r="JKY30" s="32"/>
      <c r="JKZ30" s="32"/>
      <c r="JLA30" s="32"/>
      <c r="JLB30" s="32"/>
      <c r="JLC30" s="32"/>
      <c r="JLD30" s="32"/>
      <c r="JLE30" s="32"/>
      <c r="JLF30" s="32"/>
      <c r="JLG30" s="32"/>
      <c r="JLH30" s="32"/>
      <c r="JLI30" s="32"/>
      <c r="JLJ30" s="32"/>
      <c r="JLK30" s="32"/>
      <c r="JLL30" s="32"/>
      <c r="JLM30" s="32"/>
      <c r="JLN30" s="32"/>
      <c r="JLO30" s="32"/>
      <c r="JLP30" s="32"/>
      <c r="JLQ30" s="32"/>
      <c r="JLR30" s="32"/>
      <c r="JLS30" s="32"/>
      <c r="JLT30" s="32"/>
      <c r="JLU30" s="32"/>
      <c r="JLV30" s="32"/>
      <c r="JLW30" s="32"/>
      <c r="JLX30" s="32"/>
      <c r="JLY30" s="32"/>
      <c r="JLZ30" s="32"/>
      <c r="JMA30" s="32"/>
      <c r="JMB30" s="32"/>
      <c r="JMC30" s="32"/>
      <c r="JMD30" s="32"/>
      <c r="JME30" s="32"/>
      <c r="JMF30" s="32"/>
      <c r="JMG30" s="32"/>
      <c r="JMH30" s="32"/>
      <c r="JMI30" s="32"/>
      <c r="JMJ30" s="32"/>
      <c r="JMK30" s="32"/>
      <c r="JML30" s="32"/>
      <c r="JMM30" s="32"/>
      <c r="JMN30" s="32"/>
      <c r="JMO30" s="32"/>
      <c r="JMP30" s="32"/>
      <c r="JMQ30" s="32"/>
      <c r="JMR30" s="32"/>
      <c r="JMS30" s="32"/>
      <c r="JMT30" s="32"/>
      <c r="JMU30" s="32"/>
      <c r="JMV30" s="32"/>
      <c r="JMW30" s="32"/>
      <c r="JMX30" s="32"/>
      <c r="JMY30" s="32"/>
      <c r="JMZ30" s="32"/>
      <c r="JNA30" s="32"/>
      <c r="JNB30" s="32"/>
      <c r="JNC30" s="32"/>
      <c r="JND30" s="32"/>
      <c r="JNE30" s="32"/>
      <c r="JNF30" s="32"/>
      <c r="JNG30" s="32"/>
      <c r="JNH30" s="32"/>
      <c r="JNI30" s="32"/>
      <c r="JNJ30" s="32"/>
      <c r="JNK30" s="32"/>
      <c r="JNL30" s="32"/>
      <c r="JNM30" s="32"/>
      <c r="JNN30" s="32"/>
      <c r="JNO30" s="32"/>
      <c r="JNP30" s="32"/>
      <c r="JNQ30" s="32"/>
      <c r="JNR30" s="32"/>
      <c r="JNS30" s="32"/>
      <c r="JNT30" s="32"/>
      <c r="JNU30" s="32"/>
      <c r="JNV30" s="32"/>
      <c r="JNW30" s="32"/>
      <c r="JNX30" s="32"/>
      <c r="JNY30" s="32"/>
      <c r="JNZ30" s="32"/>
      <c r="JOA30" s="32"/>
      <c r="JOB30" s="32"/>
      <c r="JOC30" s="32"/>
      <c r="JOD30" s="32"/>
      <c r="JOE30" s="32"/>
      <c r="JOF30" s="32"/>
      <c r="JOG30" s="32"/>
      <c r="JOH30" s="32"/>
      <c r="JOI30" s="32"/>
      <c r="JOJ30" s="32"/>
      <c r="JOK30" s="32"/>
      <c r="JOL30" s="32"/>
      <c r="JOM30" s="32"/>
      <c r="JON30" s="32"/>
      <c r="JOO30" s="32"/>
      <c r="JOP30" s="32"/>
      <c r="JOQ30" s="32"/>
      <c r="JOR30" s="32"/>
      <c r="JOS30" s="32"/>
      <c r="JOT30" s="32"/>
      <c r="JOU30" s="32"/>
      <c r="JOV30" s="32"/>
      <c r="JOW30" s="32"/>
      <c r="JOX30" s="32"/>
      <c r="JOY30" s="32"/>
      <c r="JOZ30" s="32"/>
      <c r="JPA30" s="32"/>
      <c r="JPB30" s="32"/>
      <c r="JPC30" s="32"/>
      <c r="JPD30" s="32"/>
      <c r="JPE30" s="32"/>
      <c r="JPF30" s="32"/>
      <c r="JPG30" s="32"/>
      <c r="JPH30" s="32"/>
      <c r="JPI30" s="32"/>
      <c r="JPJ30" s="32"/>
      <c r="JPK30" s="32"/>
      <c r="JPL30" s="32"/>
      <c r="JPM30" s="32"/>
      <c r="JPN30" s="32"/>
      <c r="JPO30" s="32"/>
      <c r="JPP30" s="32"/>
      <c r="JPQ30" s="32"/>
      <c r="JPR30" s="32"/>
      <c r="JPS30" s="32"/>
      <c r="JPT30" s="32"/>
      <c r="JPU30" s="32"/>
      <c r="JPV30" s="32"/>
      <c r="JPW30" s="32"/>
      <c r="JPX30" s="32"/>
      <c r="JPY30" s="32"/>
      <c r="JPZ30" s="32"/>
      <c r="JQA30" s="32"/>
      <c r="JQB30" s="32"/>
      <c r="JQC30" s="32"/>
      <c r="JQD30" s="32"/>
      <c r="JQE30" s="32"/>
      <c r="JQF30" s="32"/>
      <c r="JQG30" s="32"/>
      <c r="JQH30" s="32"/>
      <c r="JQI30" s="32"/>
      <c r="JQJ30" s="32"/>
      <c r="JQK30" s="32"/>
      <c r="JQL30" s="32"/>
      <c r="JQM30" s="32"/>
      <c r="JQN30" s="32"/>
      <c r="JQO30" s="32"/>
      <c r="JQP30" s="32"/>
      <c r="JQQ30" s="32"/>
      <c r="JQR30" s="32"/>
      <c r="JQS30" s="32"/>
      <c r="JQT30" s="32"/>
      <c r="JQU30" s="32"/>
      <c r="JQV30" s="32"/>
      <c r="JQW30" s="32"/>
      <c r="JQX30" s="32"/>
      <c r="JQY30" s="32"/>
      <c r="JQZ30" s="32"/>
      <c r="JRA30" s="32"/>
      <c r="JRB30" s="32"/>
      <c r="JRC30" s="32"/>
      <c r="JRD30" s="32"/>
      <c r="JRE30" s="32"/>
      <c r="JRF30" s="32"/>
      <c r="JRG30" s="32"/>
      <c r="JRH30" s="32"/>
      <c r="JRI30" s="32"/>
      <c r="JRJ30" s="32"/>
      <c r="JRK30" s="32"/>
      <c r="JRL30" s="32"/>
      <c r="JRM30" s="32"/>
      <c r="JRN30" s="32"/>
      <c r="JRO30" s="32"/>
      <c r="JRP30" s="32"/>
      <c r="JRQ30" s="32"/>
      <c r="JRR30" s="32"/>
      <c r="JRS30" s="32"/>
      <c r="JRT30" s="32"/>
      <c r="JRU30" s="32"/>
      <c r="JRV30" s="32"/>
      <c r="JRW30" s="32"/>
      <c r="JRX30" s="32"/>
      <c r="JRY30" s="32"/>
      <c r="JRZ30" s="32"/>
      <c r="JSA30" s="32"/>
      <c r="JSB30" s="32"/>
      <c r="JSC30" s="32"/>
      <c r="JSD30" s="32"/>
      <c r="JSE30" s="32"/>
      <c r="JSF30" s="32"/>
      <c r="JSG30" s="32"/>
      <c r="JSH30" s="32"/>
      <c r="JSI30" s="32"/>
      <c r="JSJ30" s="32"/>
      <c r="JSK30" s="32"/>
      <c r="JSL30" s="32"/>
      <c r="JSM30" s="32"/>
      <c r="JSN30" s="32"/>
      <c r="JSO30" s="32"/>
      <c r="JSP30" s="32"/>
      <c r="JSQ30" s="32"/>
      <c r="JSR30" s="32"/>
      <c r="JSS30" s="32"/>
      <c r="JST30" s="32"/>
      <c r="JSU30" s="32"/>
      <c r="JSV30" s="32"/>
      <c r="JSW30" s="32"/>
      <c r="JSX30" s="32"/>
      <c r="JSY30" s="32"/>
      <c r="JSZ30" s="32"/>
      <c r="JTA30" s="32"/>
      <c r="JTB30" s="32"/>
      <c r="JTC30" s="32"/>
      <c r="JTD30" s="32"/>
      <c r="JTE30" s="32"/>
      <c r="JTF30" s="32"/>
      <c r="JTG30" s="32"/>
      <c r="JTH30" s="32"/>
      <c r="JTI30" s="32"/>
      <c r="JTJ30" s="32"/>
      <c r="JTK30" s="32"/>
      <c r="JTL30" s="32"/>
      <c r="JTM30" s="32"/>
      <c r="JTN30" s="32"/>
      <c r="JTO30" s="32"/>
      <c r="JTP30" s="32"/>
      <c r="JTQ30" s="32"/>
      <c r="JTR30" s="32"/>
      <c r="JTS30" s="32"/>
      <c r="JTT30" s="32"/>
      <c r="JTU30" s="32"/>
      <c r="JTV30" s="32"/>
      <c r="JTW30" s="32"/>
      <c r="JTX30" s="32"/>
      <c r="JTY30" s="32"/>
      <c r="JTZ30" s="32"/>
      <c r="JUA30" s="32"/>
      <c r="JUB30" s="32"/>
      <c r="JUC30" s="32"/>
      <c r="JUD30" s="32"/>
      <c r="JUE30" s="32"/>
      <c r="JUF30" s="32"/>
      <c r="JUG30" s="32"/>
      <c r="JUH30" s="32"/>
      <c r="JUI30" s="32"/>
      <c r="JUJ30" s="32"/>
      <c r="JUK30" s="32"/>
      <c r="JUL30" s="32"/>
      <c r="JUM30" s="32"/>
      <c r="JUN30" s="32"/>
      <c r="JUO30" s="32"/>
      <c r="JUP30" s="32"/>
      <c r="JUQ30" s="32"/>
      <c r="JUR30" s="32"/>
      <c r="JUS30" s="32"/>
      <c r="JUT30" s="32"/>
      <c r="JUU30" s="32"/>
      <c r="JUV30" s="32"/>
      <c r="JUW30" s="32"/>
      <c r="JUX30" s="32"/>
      <c r="JUY30" s="32"/>
      <c r="JUZ30" s="32"/>
      <c r="JVA30" s="32"/>
      <c r="JVB30" s="32"/>
      <c r="JVC30" s="32"/>
      <c r="JVD30" s="32"/>
      <c r="JVE30" s="32"/>
      <c r="JVF30" s="32"/>
      <c r="JVG30" s="32"/>
      <c r="JVH30" s="32"/>
      <c r="JVI30" s="32"/>
      <c r="JVJ30" s="32"/>
      <c r="JVK30" s="32"/>
      <c r="JVL30" s="32"/>
      <c r="JVM30" s="32"/>
      <c r="JVN30" s="32"/>
      <c r="JVO30" s="32"/>
      <c r="JVP30" s="32"/>
      <c r="JVQ30" s="32"/>
      <c r="JVR30" s="32"/>
      <c r="JVS30" s="32"/>
      <c r="JVT30" s="32"/>
      <c r="JVU30" s="32"/>
      <c r="JVV30" s="32"/>
      <c r="JVW30" s="32"/>
      <c r="JVX30" s="32"/>
      <c r="JVY30" s="32"/>
      <c r="JVZ30" s="32"/>
      <c r="JWA30" s="32"/>
      <c r="JWB30" s="32"/>
      <c r="JWC30" s="32"/>
      <c r="JWD30" s="32"/>
      <c r="JWE30" s="32"/>
      <c r="JWF30" s="32"/>
      <c r="JWG30" s="32"/>
      <c r="JWH30" s="32"/>
      <c r="JWI30" s="32"/>
      <c r="JWJ30" s="32"/>
      <c r="JWK30" s="32"/>
      <c r="JWL30" s="32"/>
      <c r="JWM30" s="32"/>
      <c r="JWN30" s="32"/>
      <c r="JWO30" s="32"/>
      <c r="JWP30" s="32"/>
      <c r="JWQ30" s="32"/>
      <c r="JWR30" s="32"/>
      <c r="JWS30" s="32"/>
      <c r="JWT30" s="32"/>
      <c r="JWU30" s="32"/>
      <c r="JWV30" s="32"/>
      <c r="JWW30" s="32"/>
      <c r="JWX30" s="32"/>
      <c r="JWY30" s="32"/>
      <c r="JWZ30" s="32"/>
      <c r="JXA30" s="32"/>
      <c r="JXB30" s="32"/>
      <c r="JXC30" s="32"/>
      <c r="JXD30" s="32"/>
      <c r="JXE30" s="32"/>
      <c r="JXF30" s="32"/>
      <c r="JXG30" s="32"/>
      <c r="JXH30" s="32"/>
      <c r="JXI30" s="32"/>
      <c r="JXJ30" s="32"/>
      <c r="JXK30" s="32"/>
      <c r="JXL30" s="32"/>
      <c r="JXM30" s="32"/>
      <c r="JXN30" s="32"/>
      <c r="JXO30" s="32"/>
      <c r="JXP30" s="32"/>
      <c r="JXQ30" s="32"/>
      <c r="JXR30" s="32"/>
      <c r="JXS30" s="32"/>
      <c r="JXT30" s="32"/>
      <c r="JXU30" s="32"/>
      <c r="JXV30" s="32"/>
      <c r="JXW30" s="32"/>
      <c r="JXX30" s="32"/>
      <c r="JXY30" s="32"/>
      <c r="JXZ30" s="32"/>
      <c r="JYA30" s="32"/>
      <c r="JYB30" s="32"/>
      <c r="JYC30" s="32"/>
      <c r="JYD30" s="32"/>
      <c r="JYE30" s="32"/>
      <c r="JYF30" s="32"/>
      <c r="JYG30" s="32"/>
      <c r="JYH30" s="32"/>
      <c r="JYI30" s="32"/>
      <c r="JYJ30" s="32"/>
      <c r="JYK30" s="32"/>
      <c r="JYL30" s="32"/>
      <c r="JYM30" s="32"/>
      <c r="JYN30" s="32"/>
      <c r="JYO30" s="32"/>
      <c r="JYP30" s="32"/>
      <c r="JYQ30" s="32"/>
      <c r="JYR30" s="32"/>
      <c r="JYS30" s="32"/>
      <c r="JYT30" s="32"/>
      <c r="JYU30" s="32"/>
      <c r="JYV30" s="32"/>
      <c r="JYW30" s="32"/>
      <c r="JYX30" s="32"/>
      <c r="JYY30" s="32"/>
      <c r="JYZ30" s="32"/>
      <c r="JZA30" s="32"/>
      <c r="JZB30" s="32"/>
      <c r="JZC30" s="32"/>
      <c r="JZD30" s="32"/>
      <c r="JZE30" s="32"/>
      <c r="JZF30" s="32"/>
      <c r="JZG30" s="32"/>
      <c r="JZH30" s="32"/>
      <c r="JZI30" s="32"/>
      <c r="JZJ30" s="32"/>
      <c r="JZK30" s="32"/>
      <c r="JZL30" s="32"/>
      <c r="JZM30" s="32"/>
      <c r="JZN30" s="32"/>
      <c r="JZO30" s="32"/>
      <c r="JZP30" s="32"/>
      <c r="JZQ30" s="32"/>
      <c r="JZR30" s="32"/>
      <c r="JZS30" s="32"/>
      <c r="JZT30" s="32"/>
      <c r="JZU30" s="32"/>
      <c r="JZV30" s="32"/>
      <c r="JZW30" s="32"/>
      <c r="JZX30" s="32"/>
      <c r="JZY30" s="32"/>
      <c r="JZZ30" s="32"/>
      <c r="KAA30" s="32"/>
      <c r="KAB30" s="32"/>
      <c r="KAC30" s="32"/>
      <c r="KAD30" s="32"/>
      <c r="KAE30" s="32"/>
      <c r="KAF30" s="32"/>
      <c r="KAG30" s="32"/>
      <c r="KAH30" s="32"/>
      <c r="KAI30" s="32"/>
      <c r="KAJ30" s="32"/>
      <c r="KAK30" s="32"/>
      <c r="KAL30" s="32"/>
      <c r="KAM30" s="32"/>
      <c r="KAN30" s="32"/>
      <c r="KAO30" s="32"/>
      <c r="KAP30" s="32"/>
      <c r="KAQ30" s="32"/>
      <c r="KAR30" s="32"/>
      <c r="KAS30" s="32"/>
      <c r="KAT30" s="32"/>
      <c r="KAU30" s="32"/>
      <c r="KAV30" s="32"/>
      <c r="KAW30" s="32"/>
      <c r="KAX30" s="32"/>
      <c r="KAY30" s="32"/>
      <c r="KAZ30" s="32"/>
      <c r="KBA30" s="32"/>
      <c r="KBB30" s="32"/>
      <c r="KBC30" s="32"/>
      <c r="KBD30" s="32"/>
      <c r="KBE30" s="32"/>
      <c r="KBF30" s="32"/>
      <c r="KBG30" s="32"/>
      <c r="KBH30" s="32"/>
      <c r="KBI30" s="32"/>
      <c r="KBJ30" s="32"/>
      <c r="KBK30" s="32"/>
      <c r="KBL30" s="32"/>
      <c r="KBM30" s="32"/>
      <c r="KBN30" s="32"/>
      <c r="KBO30" s="32"/>
      <c r="KBP30" s="32"/>
      <c r="KBQ30" s="32"/>
      <c r="KBR30" s="32"/>
      <c r="KBS30" s="32"/>
      <c r="KBT30" s="32"/>
      <c r="KBU30" s="32"/>
      <c r="KBV30" s="32"/>
      <c r="KBW30" s="32"/>
      <c r="KBX30" s="32"/>
      <c r="KBY30" s="32"/>
      <c r="KBZ30" s="32"/>
      <c r="KCA30" s="32"/>
      <c r="KCB30" s="32"/>
      <c r="KCC30" s="32"/>
      <c r="KCD30" s="32"/>
      <c r="KCE30" s="32"/>
      <c r="KCF30" s="32"/>
      <c r="KCG30" s="32"/>
      <c r="KCH30" s="32"/>
      <c r="KCI30" s="32"/>
      <c r="KCJ30" s="32"/>
      <c r="KCK30" s="32"/>
      <c r="KCL30" s="32"/>
      <c r="KCM30" s="32"/>
      <c r="KCN30" s="32"/>
      <c r="KCO30" s="32"/>
      <c r="KCP30" s="32"/>
      <c r="KCQ30" s="32"/>
      <c r="KCR30" s="32"/>
      <c r="KCS30" s="32"/>
      <c r="KCT30" s="32"/>
      <c r="KCU30" s="32"/>
      <c r="KCV30" s="32"/>
      <c r="KCW30" s="32"/>
      <c r="KCX30" s="32"/>
      <c r="KCY30" s="32"/>
      <c r="KCZ30" s="32"/>
      <c r="KDA30" s="32"/>
      <c r="KDB30" s="32"/>
      <c r="KDC30" s="32"/>
      <c r="KDD30" s="32"/>
      <c r="KDE30" s="32"/>
      <c r="KDF30" s="32"/>
      <c r="KDG30" s="32"/>
      <c r="KDH30" s="32"/>
      <c r="KDI30" s="32"/>
      <c r="KDJ30" s="32"/>
      <c r="KDK30" s="32"/>
      <c r="KDL30" s="32"/>
      <c r="KDM30" s="32"/>
      <c r="KDN30" s="32"/>
      <c r="KDO30" s="32"/>
      <c r="KDP30" s="32"/>
      <c r="KDQ30" s="32"/>
      <c r="KDR30" s="32"/>
      <c r="KDS30" s="32"/>
      <c r="KDT30" s="32"/>
      <c r="KDU30" s="32"/>
      <c r="KDV30" s="32"/>
      <c r="KDW30" s="32"/>
      <c r="KDX30" s="32"/>
      <c r="KDY30" s="32"/>
      <c r="KDZ30" s="32"/>
      <c r="KEA30" s="32"/>
      <c r="KEB30" s="32"/>
      <c r="KEC30" s="32"/>
      <c r="KED30" s="32"/>
      <c r="KEE30" s="32"/>
      <c r="KEF30" s="32"/>
      <c r="KEG30" s="32"/>
      <c r="KEH30" s="32"/>
      <c r="KEI30" s="32"/>
      <c r="KEJ30" s="32"/>
      <c r="KEK30" s="32"/>
      <c r="KEL30" s="32"/>
      <c r="KEM30" s="32"/>
      <c r="KEN30" s="32"/>
      <c r="KEO30" s="32"/>
      <c r="KEP30" s="32"/>
      <c r="KEQ30" s="32"/>
      <c r="KER30" s="32"/>
      <c r="KES30" s="32"/>
      <c r="KET30" s="32"/>
      <c r="KEU30" s="32"/>
      <c r="KEV30" s="32"/>
      <c r="KEW30" s="32"/>
      <c r="KEX30" s="32"/>
      <c r="KEY30" s="32"/>
      <c r="KEZ30" s="32"/>
      <c r="KFA30" s="32"/>
      <c r="KFB30" s="32"/>
      <c r="KFC30" s="32"/>
      <c r="KFD30" s="32"/>
      <c r="KFE30" s="32"/>
      <c r="KFF30" s="32"/>
      <c r="KFG30" s="32"/>
      <c r="KFH30" s="32"/>
      <c r="KFI30" s="32"/>
      <c r="KFJ30" s="32"/>
      <c r="KFK30" s="32"/>
      <c r="KFL30" s="32"/>
      <c r="KFM30" s="32"/>
      <c r="KFN30" s="32"/>
      <c r="KFO30" s="32"/>
      <c r="KFP30" s="32"/>
      <c r="KFQ30" s="32"/>
      <c r="KFR30" s="32"/>
      <c r="KFS30" s="32"/>
      <c r="KFT30" s="32"/>
      <c r="KFU30" s="32"/>
      <c r="KFV30" s="32"/>
      <c r="KFW30" s="32"/>
      <c r="KFX30" s="32"/>
      <c r="KFY30" s="32"/>
      <c r="KFZ30" s="32"/>
      <c r="KGA30" s="32"/>
      <c r="KGB30" s="32"/>
      <c r="KGC30" s="32"/>
      <c r="KGD30" s="32"/>
      <c r="KGE30" s="32"/>
      <c r="KGF30" s="32"/>
      <c r="KGG30" s="32"/>
      <c r="KGH30" s="32"/>
      <c r="KGI30" s="32"/>
      <c r="KGJ30" s="32"/>
      <c r="KGK30" s="32"/>
      <c r="KGL30" s="32"/>
      <c r="KGM30" s="32"/>
      <c r="KGN30" s="32"/>
      <c r="KGO30" s="32"/>
      <c r="KGP30" s="32"/>
      <c r="KGQ30" s="32"/>
      <c r="KGR30" s="32"/>
      <c r="KGS30" s="32"/>
      <c r="KGT30" s="32"/>
      <c r="KGU30" s="32"/>
      <c r="KGV30" s="32"/>
      <c r="KGW30" s="32"/>
      <c r="KGX30" s="32"/>
      <c r="KGY30" s="32"/>
      <c r="KGZ30" s="32"/>
      <c r="KHA30" s="32"/>
      <c r="KHB30" s="32"/>
      <c r="KHC30" s="32"/>
      <c r="KHD30" s="32"/>
      <c r="KHE30" s="32"/>
      <c r="KHF30" s="32"/>
      <c r="KHG30" s="32"/>
      <c r="KHH30" s="32"/>
      <c r="KHI30" s="32"/>
      <c r="KHJ30" s="32"/>
      <c r="KHK30" s="32"/>
      <c r="KHL30" s="32"/>
      <c r="KHM30" s="32"/>
      <c r="KHN30" s="32"/>
      <c r="KHO30" s="32"/>
      <c r="KHP30" s="32"/>
      <c r="KHQ30" s="32"/>
      <c r="KHR30" s="32"/>
      <c r="KHS30" s="32"/>
      <c r="KHT30" s="32"/>
      <c r="KHU30" s="32"/>
      <c r="KHV30" s="32"/>
      <c r="KHW30" s="32"/>
      <c r="KHX30" s="32"/>
      <c r="KHY30" s="32"/>
      <c r="KHZ30" s="32"/>
      <c r="KIA30" s="32"/>
      <c r="KIB30" s="32"/>
      <c r="KIC30" s="32"/>
      <c r="KID30" s="32"/>
      <c r="KIE30" s="32"/>
      <c r="KIF30" s="32"/>
      <c r="KIG30" s="32"/>
      <c r="KIH30" s="32"/>
      <c r="KII30" s="32"/>
      <c r="KIJ30" s="32"/>
      <c r="KIK30" s="32"/>
      <c r="KIL30" s="32"/>
      <c r="KIM30" s="32"/>
      <c r="KIN30" s="32"/>
      <c r="KIO30" s="32"/>
      <c r="KIP30" s="32"/>
      <c r="KIQ30" s="32"/>
      <c r="KIR30" s="32"/>
      <c r="KIS30" s="32"/>
      <c r="KIT30" s="32"/>
      <c r="KIU30" s="32"/>
      <c r="KIV30" s="32"/>
      <c r="KIW30" s="32"/>
      <c r="KIX30" s="32"/>
      <c r="KIY30" s="32"/>
      <c r="KIZ30" s="32"/>
      <c r="KJA30" s="32"/>
      <c r="KJB30" s="32"/>
      <c r="KJC30" s="32"/>
      <c r="KJD30" s="32"/>
      <c r="KJE30" s="32"/>
      <c r="KJF30" s="32"/>
      <c r="KJG30" s="32"/>
      <c r="KJH30" s="32"/>
      <c r="KJI30" s="32"/>
      <c r="KJJ30" s="32"/>
      <c r="KJK30" s="32"/>
      <c r="KJL30" s="32"/>
      <c r="KJM30" s="32"/>
      <c r="KJN30" s="32"/>
      <c r="KJO30" s="32"/>
      <c r="KJP30" s="32"/>
      <c r="KJQ30" s="32"/>
      <c r="KJR30" s="32"/>
      <c r="KJS30" s="32"/>
      <c r="KJT30" s="32"/>
      <c r="KJU30" s="32"/>
      <c r="KJV30" s="32"/>
      <c r="KJW30" s="32"/>
      <c r="KJX30" s="32"/>
      <c r="KJY30" s="32"/>
      <c r="KJZ30" s="32"/>
      <c r="KKA30" s="32"/>
      <c r="KKB30" s="32"/>
      <c r="KKC30" s="32"/>
      <c r="KKD30" s="32"/>
      <c r="KKE30" s="32"/>
      <c r="KKF30" s="32"/>
      <c r="KKG30" s="32"/>
      <c r="KKH30" s="32"/>
      <c r="KKI30" s="32"/>
      <c r="KKJ30" s="32"/>
      <c r="KKK30" s="32"/>
      <c r="KKL30" s="32"/>
      <c r="KKM30" s="32"/>
      <c r="KKN30" s="32"/>
      <c r="KKO30" s="32"/>
      <c r="KKP30" s="32"/>
      <c r="KKQ30" s="32"/>
      <c r="KKR30" s="32"/>
      <c r="KKS30" s="32"/>
      <c r="KKT30" s="32"/>
      <c r="KKU30" s="32"/>
      <c r="KKV30" s="32"/>
      <c r="KKW30" s="32"/>
      <c r="KKX30" s="32"/>
      <c r="KKY30" s="32"/>
      <c r="KKZ30" s="32"/>
      <c r="KLA30" s="32"/>
      <c r="KLB30" s="32"/>
      <c r="KLC30" s="32"/>
      <c r="KLD30" s="32"/>
      <c r="KLE30" s="32"/>
      <c r="KLF30" s="32"/>
      <c r="KLG30" s="32"/>
      <c r="KLH30" s="32"/>
      <c r="KLI30" s="32"/>
      <c r="KLJ30" s="32"/>
      <c r="KLK30" s="32"/>
      <c r="KLL30" s="32"/>
      <c r="KLM30" s="32"/>
      <c r="KLN30" s="32"/>
      <c r="KLO30" s="32"/>
      <c r="KLP30" s="32"/>
      <c r="KLQ30" s="32"/>
      <c r="KLR30" s="32"/>
      <c r="KLS30" s="32"/>
      <c r="KLT30" s="32"/>
      <c r="KLU30" s="32"/>
      <c r="KLV30" s="32"/>
      <c r="KLW30" s="32"/>
      <c r="KLX30" s="32"/>
      <c r="KLY30" s="32"/>
      <c r="KLZ30" s="32"/>
      <c r="KMA30" s="32"/>
      <c r="KMB30" s="32"/>
      <c r="KMC30" s="32"/>
      <c r="KMD30" s="32"/>
      <c r="KME30" s="32"/>
      <c r="KMF30" s="32"/>
      <c r="KMG30" s="32"/>
      <c r="KMH30" s="32"/>
      <c r="KMI30" s="32"/>
      <c r="KMJ30" s="32"/>
      <c r="KMK30" s="32"/>
      <c r="KML30" s="32"/>
      <c r="KMM30" s="32"/>
      <c r="KMN30" s="32"/>
      <c r="KMO30" s="32"/>
      <c r="KMP30" s="32"/>
      <c r="KMQ30" s="32"/>
      <c r="KMR30" s="32"/>
      <c r="KMS30" s="32"/>
      <c r="KMT30" s="32"/>
      <c r="KMU30" s="32"/>
      <c r="KMV30" s="32"/>
      <c r="KMW30" s="32"/>
      <c r="KMX30" s="32"/>
      <c r="KMY30" s="32"/>
      <c r="KMZ30" s="32"/>
      <c r="KNA30" s="32"/>
      <c r="KNB30" s="32"/>
      <c r="KNC30" s="32"/>
      <c r="KND30" s="32"/>
      <c r="KNE30" s="32"/>
      <c r="KNF30" s="32"/>
      <c r="KNG30" s="32"/>
      <c r="KNH30" s="32"/>
      <c r="KNI30" s="32"/>
      <c r="KNJ30" s="32"/>
      <c r="KNK30" s="32"/>
      <c r="KNL30" s="32"/>
      <c r="KNM30" s="32"/>
      <c r="KNN30" s="32"/>
      <c r="KNO30" s="32"/>
      <c r="KNP30" s="32"/>
      <c r="KNQ30" s="32"/>
      <c r="KNR30" s="32"/>
      <c r="KNS30" s="32"/>
      <c r="KNT30" s="32"/>
      <c r="KNU30" s="32"/>
      <c r="KNV30" s="32"/>
      <c r="KNW30" s="32"/>
      <c r="KNX30" s="32"/>
      <c r="KNY30" s="32"/>
      <c r="KNZ30" s="32"/>
      <c r="KOA30" s="32"/>
      <c r="KOB30" s="32"/>
      <c r="KOC30" s="32"/>
      <c r="KOD30" s="32"/>
      <c r="KOE30" s="32"/>
      <c r="KOF30" s="32"/>
      <c r="KOG30" s="32"/>
      <c r="KOH30" s="32"/>
      <c r="KOI30" s="32"/>
      <c r="KOJ30" s="32"/>
      <c r="KOK30" s="32"/>
      <c r="KOL30" s="32"/>
      <c r="KOM30" s="32"/>
      <c r="KON30" s="32"/>
      <c r="KOO30" s="32"/>
      <c r="KOP30" s="32"/>
      <c r="KOQ30" s="32"/>
      <c r="KOR30" s="32"/>
      <c r="KOS30" s="32"/>
      <c r="KOT30" s="32"/>
      <c r="KOU30" s="32"/>
      <c r="KOV30" s="32"/>
      <c r="KOW30" s="32"/>
      <c r="KOX30" s="32"/>
      <c r="KOY30" s="32"/>
      <c r="KOZ30" s="32"/>
      <c r="KPA30" s="32"/>
      <c r="KPB30" s="32"/>
      <c r="KPC30" s="32"/>
      <c r="KPD30" s="32"/>
      <c r="KPE30" s="32"/>
      <c r="KPF30" s="32"/>
      <c r="KPG30" s="32"/>
      <c r="KPH30" s="32"/>
      <c r="KPI30" s="32"/>
      <c r="KPJ30" s="32"/>
      <c r="KPK30" s="32"/>
      <c r="KPL30" s="32"/>
      <c r="KPM30" s="32"/>
      <c r="KPN30" s="32"/>
      <c r="KPO30" s="32"/>
      <c r="KPP30" s="32"/>
      <c r="KPQ30" s="32"/>
      <c r="KPR30" s="32"/>
      <c r="KPS30" s="32"/>
      <c r="KPT30" s="32"/>
      <c r="KPU30" s="32"/>
      <c r="KPV30" s="32"/>
      <c r="KPW30" s="32"/>
      <c r="KPX30" s="32"/>
      <c r="KPY30" s="32"/>
      <c r="KPZ30" s="32"/>
      <c r="KQA30" s="32"/>
      <c r="KQB30" s="32"/>
      <c r="KQC30" s="32"/>
      <c r="KQD30" s="32"/>
      <c r="KQE30" s="32"/>
      <c r="KQF30" s="32"/>
      <c r="KQG30" s="32"/>
      <c r="KQH30" s="32"/>
      <c r="KQI30" s="32"/>
      <c r="KQJ30" s="32"/>
      <c r="KQK30" s="32"/>
      <c r="KQL30" s="32"/>
      <c r="KQM30" s="32"/>
      <c r="KQN30" s="32"/>
      <c r="KQO30" s="32"/>
      <c r="KQP30" s="32"/>
      <c r="KQQ30" s="32"/>
      <c r="KQR30" s="32"/>
      <c r="KQS30" s="32"/>
      <c r="KQT30" s="32"/>
      <c r="KQU30" s="32"/>
      <c r="KQV30" s="32"/>
      <c r="KQW30" s="32"/>
      <c r="KQX30" s="32"/>
      <c r="KQY30" s="32"/>
      <c r="KQZ30" s="32"/>
      <c r="KRA30" s="32"/>
      <c r="KRB30" s="32"/>
      <c r="KRC30" s="32"/>
      <c r="KRD30" s="32"/>
      <c r="KRE30" s="32"/>
      <c r="KRF30" s="32"/>
      <c r="KRG30" s="32"/>
      <c r="KRH30" s="32"/>
      <c r="KRI30" s="32"/>
      <c r="KRJ30" s="32"/>
      <c r="KRK30" s="32"/>
      <c r="KRL30" s="32"/>
      <c r="KRM30" s="32"/>
      <c r="KRN30" s="32"/>
      <c r="KRO30" s="32"/>
      <c r="KRP30" s="32"/>
      <c r="KRQ30" s="32"/>
      <c r="KRR30" s="32"/>
      <c r="KRS30" s="32"/>
      <c r="KRT30" s="32"/>
      <c r="KRU30" s="32"/>
      <c r="KRV30" s="32"/>
      <c r="KRW30" s="32"/>
      <c r="KRX30" s="32"/>
      <c r="KRY30" s="32"/>
      <c r="KRZ30" s="32"/>
      <c r="KSA30" s="32"/>
      <c r="KSB30" s="32"/>
      <c r="KSC30" s="32"/>
      <c r="KSD30" s="32"/>
      <c r="KSE30" s="32"/>
      <c r="KSF30" s="32"/>
      <c r="KSG30" s="32"/>
      <c r="KSH30" s="32"/>
      <c r="KSI30" s="32"/>
      <c r="KSJ30" s="32"/>
      <c r="KSK30" s="32"/>
      <c r="KSL30" s="32"/>
      <c r="KSM30" s="32"/>
      <c r="KSN30" s="32"/>
      <c r="KSO30" s="32"/>
      <c r="KSP30" s="32"/>
      <c r="KSQ30" s="32"/>
      <c r="KSR30" s="32"/>
      <c r="KSS30" s="32"/>
      <c r="KST30" s="32"/>
      <c r="KSU30" s="32"/>
      <c r="KSV30" s="32"/>
      <c r="KSW30" s="32"/>
      <c r="KSX30" s="32"/>
      <c r="KSY30" s="32"/>
      <c r="KSZ30" s="32"/>
      <c r="KTA30" s="32"/>
      <c r="KTB30" s="32"/>
      <c r="KTC30" s="32"/>
      <c r="KTD30" s="32"/>
      <c r="KTE30" s="32"/>
      <c r="KTF30" s="32"/>
      <c r="KTG30" s="32"/>
      <c r="KTH30" s="32"/>
      <c r="KTI30" s="32"/>
      <c r="KTJ30" s="32"/>
      <c r="KTK30" s="32"/>
      <c r="KTL30" s="32"/>
      <c r="KTM30" s="32"/>
      <c r="KTN30" s="32"/>
      <c r="KTO30" s="32"/>
      <c r="KTP30" s="32"/>
      <c r="KTQ30" s="32"/>
      <c r="KTR30" s="32"/>
      <c r="KTS30" s="32"/>
      <c r="KTT30" s="32"/>
      <c r="KTU30" s="32"/>
      <c r="KTV30" s="32"/>
      <c r="KTW30" s="32"/>
      <c r="KTX30" s="32"/>
      <c r="KTY30" s="32"/>
      <c r="KTZ30" s="32"/>
      <c r="KUA30" s="32"/>
      <c r="KUB30" s="32"/>
      <c r="KUC30" s="32"/>
      <c r="KUD30" s="32"/>
      <c r="KUE30" s="32"/>
      <c r="KUF30" s="32"/>
      <c r="KUG30" s="32"/>
      <c r="KUH30" s="32"/>
      <c r="KUI30" s="32"/>
      <c r="KUJ30" s="32"/>
      <c r="KUK30" s="32"/>
      <c r="KUL30" s="32"/>
      <c r="KUM30" s="32"/>
      <c r="KUN30" s="32"/>
      <c r="KUO30" s="32"/>
      <c r="KUP30" s="32"/>
      <c r="KUQ30" s="32"/>
      <c r="KUR30" s="32"/>
      <c r="KUS30" s="32"/>
      <c r="KUT30" s="32"/>
      <c r="KUU30" s="32"/>
      <c r="KUV30" s="32"/>
      <c r="KUW30" s="32"/>
      <c r="KUX30" s="32"/>
      <c r="KUY30" s="32"/>
      <c r="KUZ30" s="32"/>
      <c r="KVA30" s="32"/>
      <c r="KVB30" s="32"/>
      <c r="KVC30" s="32"/>
      <c r="KVD30" s="32"/>
      <c r="KVE30" s="32"/>
      <c r="KVF30" s="32"/>
      <c r="KVG30" s="32"/>
      <c r="KVH30" s="32"/>
      <c r="KVI30" s="32"/>
      <c r="KVJ30" s="32"/>
      <c r="KVK30" s="32"/>
      <c r="KVL30" s="32"/>
      <c r="KVM30" s="32"/>
      <c r="KVN30" s="32"/>
      <c r="KVO30" s="32"/>
      <c r="KVP30" s="32"/>
      <c r="KVQ30" s="32"/>
      <c r="KVR30" s="32"/>
      <c r="KVS30" s="32"/>
      <c r="KVT30" s="32"/>
      <c r="KVU30" s="32"/>
      <c r="KVV30" s="32"/>
      <c r="KVW30" s="32"/>
      <c r="KVX30" s="32"/>
      <c r="KVY30" s="32"/>
      <c r="KVZ30" s="32"/>
      <c r="KWA30" s="32"/>
      <c r="KWB30" s="32"/>
      <c r="KWC30" s="32"/>
      <c r="KWD30" s="32"/>
      <c r="KWE30" s="32"/>
      <c r="KWF30" s="32"/>
      <c r="KWG30" s="32"/>
      <c r="KWH30" s="32"/>
      <c r="KWI30" s="32"/>
      <c r="KWJ30" s="32"/>
      <c r="KWK30" s="32"/>
      <c r="KWL30" s="32"/>
      <c r="KWM30" s="32"/>
      <c r="KWN30" s="32"/>
      <c r="KWO30" s="32"/>
      <c r="KWP30" s="32"/>
      <c r="KWQ30" s="32"/>
      <c r="KWR30" s="32"/>
      <c r="KWS30" s="32"/>
      <c r="KWT30" s="32"/>
      <c r="KWU30" s="32"/>
      <c r="KWV30" s="32"/>
      <c r="KWW30" s="32"/>
      <c r="KWX30" s="32"/>
      <c r="KWY30" s="32"/>
      <c r="KWZ30" s="32"/>
      <c r="KXA30" s="32"/>
      <c r="KXB30" s="32"/>
      <c r="KXC30" s="32"/>
      <c r="KXD30" s="32"/>
      <c r="KXE30" s="32"/>
      <c r="KXF30" s="32"/>
      <c r="KXG30" s="32"/>
      <c r="KXH30" s="32"/>
      <c r="KXI30" s="32"/>
      <c r="KXJ30" s="32"/>
      <c r="KXK30" s="32"/>
      <c r="KXL30" s="32"/>
      <c r="KXM30" s="32"/>
      <c r="KXN30" s="32"/>
      <c r="KXO30" s="32"/>
      <c r="KXP30" s="32"/>
      <c r="KXQ30" s="32"/>
      <c r="KXR30" s="32"/>
      <c r="KXS30" s="32"/>
      <c r="KXT30" s="32"/>
      <c r="KXU30" s="32"/>
      <c r="KXV30" s="32"/>
      <c r="KXW30" s="32"/>
      <c r="KXX30" s="32"/>
      <c r="KXY30" s="32"/>
      <c r="KXZ30" s="32"/>
      <c r="KYA30" s="32"/>
      <c r="KYB30" s="32"/>
      <c r="KYC30" s="32"/>
      <c r="KYD30" s="32"/>
      <c r="KYE30" s="32"/>
      <c r="KYF30" s="32"/>
      <c r="KYG30" s="32"/>
      <c r="KYH30" s="32"/>
      <c r="KYI30" s="32"/>
      <c r="KYJ30" s="32"/>
      <c r="KYK30" s="32"/>
      <c r="KYL30" s="32"/>
      <c r="KYM30" s="32"/>
      <c r="KYN30" s="32"/>
      <c r="KYO30" s="32"/>
      <c r="KYP30" s="32"/>
      <c r="KYQ30" s="32"/>
      <c r="KYR30" s="32"/>
      <c r="KYS30" s="32"/>
      <c r="KYT30" s="32"/>
      <c r="KYU30" s="32"/>
      <c r="KYV30" s="32"/>
      <c r="KYW30" s="32"/>
      <c r="KYX30" s="32"/>
      <c r="KYY30" s="32"/>
      <c r="KYZ30" s="32"/>
      <c r="KZA30" s="32"/>
      <c r="KZB30" s="32"/>
      <c r="KZC30" s="32"/>
      <c r="KZD30" s="32"/>
      <c r="KZE30" s="32"/>
      <c r="KZF30" s="32"/>
      <c r="KZG30" s="32"/>
      <c r="KZH30" s="32"/>
      <c r="KZI30" s="32"/>
      <c r="KZJ30" s="32"/>
      <c r="KZK30" s="32"/>
      <c r="KZL30" s="32"/>
      <c r="KZM30" s="32"/>
      <c r="KZN30" s="32"/>
      <c r="KZO30" s="32"/>
      <c r="KZP30" s="32"/>
      <c r="KZQ30" s="32"/>
      <c r="KZR30" s="32"/>
      <c r="KZS30" s="32"/>
      <c r="KZT30" s="32"/>
      <c r="KZU30" s="32"/>
      <c r="KZV30" s="32"/>
      <c r="KZW30" s="32"/>
      <c r="KZX30" s="32"/>
      <c r="KZY30" s="32"/>
      <c r="KZZ30" s="32"/>
      <c r="LAA30" s="32"/>
      <c r="LAB30" s="32"/>
      <c r="LAC30" s="32"/>
      <c r="LAD30" s="32"/>
      <c r="LAE30" s="32"/>
      <c r="LAF30" s="32"/>
      <c r="LAG30" s="32"/>
      <c r="LAH30" s="32"/>
      <c r="LAI30" s="32"/>
      <c r="LAJ30" s="32"/>
      <c r="LAK30" s="32"/>
      <c r="LAL30" s="32"/>
      <c r="LAM30" s="32"/>
      <c r="LAN30" s="32"/>
      <c r="LAO30" s="32"/>
      <c r="LAP30" s="32"/>
      <c r="LAQ30" s="32"/>
      <c r="LAR30" s="32"/>
      <c r="LAS30" s="32"/>
      <c r="LAT30" s="32"/>
      <c r="LAU30" s="32"/>
      <c r="LAV30" s="32"/>
      <c r="LAW30" s="32"/>
      <c r="LAX30" s="32"/>
      <c r="LAY30" s="32"/>
      <c r="LAZ30" s="32"/>
      <c r="LBA30" s="32"/>
      <c r="LBB30" s="32"/>
      <c r="LBC30" s="32"/>
      <c r="LBD30" s="32"/>
      <c r="LBE30" s="32"/>
      <c r="LBF30" s="32"/>
      <c r="LBG30" s="32"/>
      <c r="LBH30" s="32"/>
      <c r="LBI30" s="32"/>
      <c r="LBJ30" s="32"/>
      <c r="LBK30" s="32"/>
      <c r="LBL30" s="32"/>
      <c r="LBM30" s="32"/>
      <c r="LBN30" s="32"/>
      <c r="LBO30" s="32"/>
      <c r="LBP30" s="32"/>
      <c r="LBQ30" s="32"/>
      <c r="LBR30" s="32"/>
      <c r="LBS30" s="32"/>
      <c r="LBT30" s="32"/>
      <c r="LBU30" s="32"/>
      <c r="LBV30" s="32"/>
      <c r="LBW30" s="32"/>
      <c r="LBX30" s="32"/>
      <c r="LBY30" s="32"/>
      <c r="LBZ30" s="32"/>
      <c r="LCA30" s="32"/>
      <c r="LCB30" s="32"/>
      <c r="LCC30" s="32"/>
      <c r="LCD30" s="32"/>
      <c r="LCE30" s="32"/>
      <c r="LCF30" s="32"/>
      <c r="LCG30" s="32"/>
      <c r="LCH30" s="32"/>
      <c r="LCI30" s="32"/>
      <c r="LCJ30" s="32"/>
      <c r="LCK30" s="32"/>
      <c r="LCL30" s="32"/>
      <c r="LCM30" s="32"/>
      <c r="LCN30" s="32"/>
      <c r="LCO30" s="32"/>
      <c r="LCP30" s="32"/>
      <c r="LCQ30" s="32"/>
      <c r="LCR30" s="32"/>
      <c r="LCS30" s="32"/>
      <c r="LCT30" s="32"/>
      <c r="LCU30" s="32"/>
      <c r="LCV30" s="32"/>
      <c r="LCW30" s="32"/>
      <c r="LCX30" s="32"/>
      <c r="LCY30" s="32"/>
      <c r="LCZ30" s="32"/>
      <c r="LDA30" s="32"/>
      <c r="LDB30" s="32"/>
      <c r="LDC30" s="32"/>
      <c r="LDD30" s="32"/>
      <c r="LDE30" s="32"/>
      <c r="LDF30" s="32"/>
      <c r="LDG30" s="32"/>
      <c r="LDH30" s="32"/>
      <c r="LDI30" s="32"/>
      <c r="LDJ30" s="32"/>
      <c r="LDK30" s="32"/>
      <c r="LDL30" s="32"/>
      <c r="LDM30" s="32"/>
      <c r="LDN30" s="32"/>
      <c r="LDO30" s="32"/>
      <c r="LDP30" s="32"/>
      <c r="LDQ30" s="32"/>
      <c r="LDR30" s="32"/>
      <c r="LDS30" s="32"/>
      <c r="LDT30" s="32"/>
      <c r="LDU30" s="32"/>
      <c r="LDV30" s="32"/>
      <c r="LDW30" s="32"/>
      <c r="LDX30" s="32"/>
      <c r="LDY30" s="32"/>
      <c r="LDZ30" s="32"/>
      <c r="LEA30" s="32"/>
      <c r="LEB30" s="32"/>
      <c r="LEC30" s="32"/>
      <c r="LED30" s="32"/>
      <c r="LEE30" s="32"/>
      <c r="LEF30" s="32"/>
      <c r="LEG30" s="32"/>
      <c r="LEH30" s="32"/>
      <c r="LEI30" s="32"/>
      <c r="LEJ30" s="32"/>
      <c r="LEK30" s="32"/>
      <c r="LEL30" s="32"/>
      <c r="LEM30" s="32"/>
      <c r="LEN30" s="32"/>
      <c r="LEO30" s="32"/>
      <c r="LEP30" s="32"/>
      <c r="LEQ30" s="32"/>
      <c r="LER30" s="32"/>
      <c r="LES30" s="32"/>
      <c r="LET30" s="32"/>
      <c r="LEU30" s="32"/>
      <c r="LEV30" s="32"/>
      <c r="LEW30" s="32"/>
      <c r="LEX30" s="32"/>
      <c r="LEY30" s="32"/>
      <c r="LEZ30" s="32"/>
      <c r="LFA30" s="32"/>
      <c r="LFB30" s="32"/>
      <c r="LFC30" s="32"/>
      <c r="LFD30" s="32"/>
      <c r="LFE30" s="32"/>
      <c r="LFF30" s="32"/>
      <c r="LFG30" s="32"/>
      <c r="LFH30" s="32"/>
      <c r="LFI30" s="32"/>
      <c r="LFJ30" s="32"/>
      <c r="LFK30" s="32"/>
      <c r="LFL30" s="32"/>
      <c r="LFM30" s="32"/>
      <c r="LFN30" s="32"/>
      <c r="LFO30" s="32"/>
      <c r="LFP30" s="32"/>
      <c r="LFQ30" s="32"/>
      <c r="LFR30" s="32"/>
      <c r="LFS30" s="32"/>
      <c r="LFT30" s="32"/>
      <c r="LFU30" s="32"/>
      <c r="LFV30" s="32"/>
      <c r="LFW30" s="32"/>
      <c r="LFX30" s="32"/>
      <c r="LFY30" s="32"/>
      <c r="LFZ30" s="32"/>
      <c r="LGA30" s="32"/>
      <c r="LGB30" s="32"/>
      <c r="LGC30" s="32"/>
      <c r="LGD30" s="32"/>
      <c r="LGE30" s="32"/>
      <c r="LGF30" s="32"/>
      <c r="LGG30" s="32"/>
      <c r="LGH30" s="32"/>
      <c r="LGI30" s="32"/>
      <c r="LGJ30" s="32"/>
      <c r="LGK30" s="32"/>
      <c r="LGL30" s="32"/>
      <c r="LGM30" s="32"/>
      <c r="LGN30" s="32"/>
      <c r="LGO30" s="32"/>
      <c r="LGP30" s="32"/>
      <c r="LGQ30" s="32"/>
      <c r="LGR30" s="32"/>
      <c r="LGS30" s="32"/>
      <c r="LGT30" s="32"/>
      <c r="LGU30" s="32"/>
      <c r="LGV30" s="32"/>
      <c r="LGW30" s="32"/>
      <c r="LGX30" s="32"/>
      <c r="LGY30" s="32"/>
      <c r="LGZ30" s="32"/>
      <c r="LHA30" s="32"/>
      <c r="LHB30" s="32"/>
      <c r="LHC30" s="32"/>
      <c r="LHD30" s="32"/>
      <c r="LHE30" s="32"/>
      <c r="LHF30" s="32"/>
      <c r="LHG30" s="32"/>
      <c r="LHH30" s="32"/>
      <c r="LHI30" s="32"/>
      <c r="LHJ30" s="32"/>
      <c r="LHK30" s="32"/>
      <c r="LHL30" s="32"/>
      <c r="LHM30" s="32"/>
      <c r="LHN30" s="32"/>
      <c r="LHO30" s="32"/>
      <c r="LHP30" s="32"/>
      <c r="LHQ30" s="32"/>
      <c r="LHR30" s="32"/>
      <c r="LHS30" s="32"/>
      <c r="LHT30" s="32"/>
      <c r="LHU30" s="32"/>
      <c r="LHV30" s="32"/>
      <c r="LHW30" s="32"/>
      <c r="LHX30" s="32"/>
      <c r="LHY30" s="32"/>
      <c r="LHZ30" s="32"/>
      <c r="LIA30" s="32"/>
      <c r="LIB30" s="32"/>
      <c r="LIC30" s="32"/>
      <c r="LID30" s="32"/>
      <c r="LIE30" s="32"/>
      <c r="LIF30" s="32"/>
      <c r="LIG30" s="32"/>
      <c r="LIH30" s="32"/>
      <c r="LII30" s="32"/>
      <c r="LIJ30" s="32"/>
      <c r="LIK30" s="32"/>
      <c r="LIL30" s="32"/>
      <c r="LIM30" s="32"/>
      <c r="LIN30" s="32"/>
      <c r="LIO30" s="32"/>
      <c r="LIP30" s="32"/>
      <c r="LIQ30" s="32"/>
      <c r="LIR30" s="32"/>
      <c r="LIS30" s="32"/>
      <c r="LIT30" s="32"/>
      <c r="LIU30" s="32"/>
      <c r="LIV30" s="32"/>
      <c r="LIW30" s="32"/>
      <c r="LIX30" s="32"/>
      <c r="LIY30" s="32"/>
      <c r="LIZ30" s="32"/>
      <c r="LJA30" s="32"/>
      <c r="LJB30" s="32"/>
      <c r="LJC30" s="32"/>
      <c r="LJD30" s="32"/>
      <c r="LJE30" s="32"/>
      <c r="LJF30" s="32"/>
      <c r="LJG30" s="32"/>
      <c r="LJH30" s="32"/>
      <c r="LJI30" s="32"/>
      <c r="LJJ30" s="32"/>
      <c r="LJK30" s="32"/>
      <c r="LJL30" s="32"/>
      <c r="LJM30" s="32"/>
      <c r="LJN30" s="32"/>
      <c r="LJO30" s="32"/>
      <c r="LJP30" s="32"/>
      <c r="LJQ30" s="32"/>
      <c r="LJR30" s="32"/>
      <c r="LJS30" s="32"/>
      <c r="LJT30" s="32"/>
      <c r="LJU30" s="32"/>
      <c r="LJV30" s="32"/>
      <c r="LJW30" s="32"/>
      <c r="LJX30" s="32"/>
      <c r="LJY30" s="32"/>
      <c r="LJZ30" s="32"/>
      <c r="LKA30" s="32"/>
      <c r="LKB30" s="32"/>
      <c r="LKC30" s="32"/>
      <c r="LKD30" s="32"/>
      <c r="LKE30" s="32"/>
      <c r="LKF30" s="32"/>
      <c r="LKG30" s="32"/>
      <c r="LKH30" s="32"/>
      <c r="LKI30" s="32"/>
      <c r="LKJ30" s="32"/>
      <c r="LKK30" s="32"/>
      <c r="LKL30" s="32"/>
      <c r="LKM30" s="32"/>
      <c r="LKN30" s="32"/>
      <c r="LKO30" s="32"/>
      <c r="LKP30" s="32"/>
      <c r="LKQ30" s="32"/>
      <c r="LKR30" s="32"/>
      <c r="LKS30" s="32"/>
      <c r="LKT30" s="32"/>
      <c r="LKU30" s="32"/>
      <c r="LKV30" s="32"/>
      <c r="LKW30" s="32"/>
      <c r="LKX30" s="32"/>
      <c r="LKY30" s="32"/>
      <c r="LKZ30" s="32"/>
      <c r="LLA30" s="32"/>
      <c r="LLB30" s="32"/>
      <c r="LLC30" s="32"/>
      <c r="LLD30" s="32"/>
      <c r="LLE30" s="32"/>
      <c r="LLF30" s="32"/>
      <c r="LLG30" s="32"/>
      <c r="LLH30" s="32"/>
      <c r="LLI30" s="32"/>
      <c r="LLJ30" s="32"/>
      <c r="LLK30" s="32"/>
      <c r="LLL30" s="32"/>
      <c r="LLM30" s="32"/>
      <c r="LLN30" s="32"/>
      <c r="LLO30" s="32"/>
      <c r="LLP30" s="32"/>
      <c r="LLQ30" s="32"/>
      <c r="LLR30" s="32"/>
      <c r="LLS30" s="32"/>
      <c r="LLT30" s="32"/>
      <c r="LLU30" s="32"/>
      <c r="LLV30" s="32"/>
      <c r="LLW30" s="32"/>
      <c r="LLX30" s="32"/>
      <c r="LLY30" s="32"/>
      <c r="LLZ30" s="32"/>
      <c r="LMA30" s="32"/>
      <c r="LMB30" s="32"/>
      <c r="LMC30" s="32"/>
      <c r="LMD30" s="32"/>
      <c r="LME30" s="32"/>
      <c r="LMF30" s="32"/>
      <c r="LMG30" s="32"/>
      <c r="LMH30" s="32"/>
      <c r="LMI30" s="32"/>
      <c r="LMJ30" s="32"/>
      <c r="LMK30" s="32"/>
      <c r="LML30" s="32"/>
      <c r="LMM30" s="32"/>
      <c r="LMN30" s="32"/>
      <c r="LMO30" s="32"/>
      <c r="LMP30" s="32"/>
      <c r="LMQ30" s="32"/>
      <c r="LMR30" s="32"/>
      <c r="LMS30" s="32"/>
      <c r="LMT30" s="32"/>
      <c r="LMU30" s="32"/>
      <c r="LMV30" s="32"/>
      <c r="LMW30" s="32"/>
      <c r="LMX30" s="32"/>
      <c r="LMY30" s="32"/>
      <c r="LMZ30" s="32"/>
      <c r="LNA30" s="32"/>
      <c r="LNB30" s="32"/>
      <c r="LNC30" s="32"/>
      <c r="LND30" s="32"/>
      <c r="LNE30" s="32"/>
      <c r="LNF30" s="32"/>
      <c r="LNG30" s="32"/>
      <c r="LNH30" s="32"/>
      <c r="LNI30" s="32"/>
      <c r="LNJ30" s="32"/>
      <c r="LNK30" s="32"/>
      <c r="LNL30" s="32"/>
      <c r="LNM30" s="32"/>
      <c r="LNN30" s="32"/>
      <c r="LNO30" s="32"/>
      <c r="LNP30" s="32"/>
      <c r="LNQ30" s="32"/>
      <c r="LNR30" s="32"/>
      <c r="LNS30" s="32"/>
      <c r="LNT30" s="32"/>
      <c r="LNU30" s="32"/>
      <c r="LNV30" s="32"/>
      <c r="LNW30" s="32"/>
      <c r="LNX30" s="32"/>
      <c r="LNY30" s="32"/>
      <c r="LNZ30" s="32"/>
      <c r="LOA30" s="32"/>
      <c r="LOB30" s="32"/>
      <c r="LOC30" s="32"/>
      <c r="LOD30" s="32"/>
      <c r="LOE30" s="32"/>
      <c r="LOF30" s="32"/>
      <c r="LOG30" s="32"/>
      <c r="LOH30" s="32"/>
      <c r="LOI30" s="32"/>
      <c r="LOJ30" s="32"/>
      <c r="LOK30" s="32"/>
      <c r="LOL30" s="32"/>
      <c r="LOM30" s="32"/>
      <c r="LON30" s="32"/>
      <c r="LOO30" s="32"/>
      <c r="LOP30" s="32"/>
      <c r="LOQ30" s="32"/>
      <c r="LOR30" s="32"/>
      <c r="LOS30" s="32"/>
      <c r="LOT30" s="32"/>
      <c r="LOU30" s="32"/>
      <c r="LOV30" s="32"/>
      <c r="LOW30" s="32"/>
      <c r="LOX30" s="32"/>
      <c r="LOY30" s="32"/>
      <c r="LOZ30" s="32"/>
      <c r="LPA30" s="32"/>
      <c r="LPB30" s="32"/>
      <c r="LPC30" s="32"/>
      <c r="LPD30" s="32"/>
      <c r="LPE30" s="32"/>
      <c r="LPF30" s="32"/>
      <c r="LPG30" s="32"/>
      <c r="LPH30" s="32"/>
      <c r="LPI30" s="32"/>
      <c r="LPJ30" s="32"/>
      <c r="LPK30" s="32"/>
      <c r="LPL30" s="32"/>
      <c r="LPM30" s="32"/>
      <c r="LPN30" s="32"/>
      <c r="LPO30" s="32"/>
      <c r="LPP30" s="32"/>
      <c r="LPQ30" s="32"/>
      <c r="LPR30" s="32"/>
      <c r="LPS30" s="32"/>
      <c r="LPT30" s="32"/>
      <c r="LPU30" s="32"/>
      <c r="LPV30" s="32"/>
      <c r="LPW30" s="32"/>
      <c r="LPX30" s="32"/>
      <c r="LPY30" s="32"/>
      <c r="LPZ30" s="32"/>
      <c r="LQA30" s="32"/>
      <c r="LQB30" s="32"/>
      <c r="LQC30" s="32"/>
      <c r="LQD30" s="32"/>
      <c r="LQE30" s="32"/>
      <c r="LQF30" s="32"/>
      <c r="LQG30" s="32"/>
      <c r="LQH30" s="32"/>
      <c r="LQI30" s="32"/>
      <c r="LQJ30" s="32"/>
      <c r="LQK30" s="32"/>
      <c r="LQL30" s="32"/>
      <c r="LQM30" s="32"/>
      <c r="LQN30" s="32"/>
      <c r="LQO30" s="32"/>
      <c r="LQP30" s="32"/>
      <c r="LQQ30" s="32"/>
      <c r="LQR30" s="32"/>
      <c r="LQS30" s="32"/>
      <c r="LQT30" s="32"/>
      <c r="LQU30" s="32"/>
      <c r="LQV30" s="32"/>
      <c r="LQW30" s="32"/>
      <c r="LQX30" s="32"/>
      <c r="LQY30" s="32"/>
      <c r="LQZ30" s="32"/>
      <c r="LRA30" s="32"/>
      <c r="LRB30" s="32"/>
      <c r="LRC30" s="32"/>
      <c r="LRD30" s="32"/>
      <c r="LRE30" s="32"/>
      <c r="LRF30" s="32"/>
      <c r="LRG30" s="32"/>
      <c r="LRH30" s="32"/>
      <c r="LRI30" s="32"/>
      <c r="LRJ30" s="32"/>
      <c r="LRK30" s="32"/>
      <c r="LRL30" s="32"/>
      <c r="LRM30" s="32"/>
      <c r="LRN30" s="32"/>
      <c r="LRO30" s="32"/>
      <c r="LRP30" s="32"/>
      <c r="LRQ30" s="32"/>
      <c r="LRR30" s="32"/>
      <c r="LRS30" s="32"/>
      <c r="LRT30" s="32"/>
      <c r="LRU30" s="32"/>
      <c r="LRV30" s="32"/>
      <c r="LRW30" s="32"/>
      <c r="LRX30" s="32"/>
      <c r="LRY30" s="32"/>
      <c r="LRZ30" s="32"/>
      <c r="LSA30" s="32"/>
      <c r="LSB30" s="32"/>
      <c r="LSC30" s="32"/>
      <c r="LSD30" s="32"/>
      <c r="LSE30" s="32"/>
      <c r="LSF30" s="32"/>
      <c r="LSG30" s="32"/>
      <c r="LSH30" s="32"/>
      <c r="LSI30" s="32"/>
      <c r="LSJ30" s="32"/>
      <c r="LSK30" s="32"/>
      <c r="LSL30" s="32"/>
      <c r="LSM30" s="32"/>
      <c r="LSN30" s="32"/>
      <c r="LSO30" s="32"/>
      <c r="LSP30" s="32"/>
      <c r="LSQ30" s="32"/>
      <c r="LSR30" s="32"/>
      <c r="LSS30" s="32"/>
      <c r="LST30" s="32"/>
      <c r="LSU30" s="32"/>
      <c r="LSV30" s="32"/>
      <c r="LSW30" s="32"/>
      <c r="LSX30" s="32"/>
      <c r="LSY30" s="32"/>
      <c r="LSZ30" s="32"/>
      <c r="LTA30" s="32"/>
      <c r="LTB30" s="32"/>
      <c r="LTC30" s="32"/>
      <c r="LTD30" s="32"/>
      <c r="LTE30" s="32"/>
      <c r="LTF30" s="32"/>
      <c r="LTG30" s="32"/>
      <c r="LTH30" s="32"/>
      <c r="LTI30" s="32"/>
      <c r="LTJ30" s="32"/>
      <c r="LTK30" s="32"/>
      <c r="LTL30" s="32"/>
      <c r="LTM30" s="32"/>
      <c r="LTN30" s="32"/>
      <c r="LTO30" s="32"/>
      <c r="LTP30" s="32"/>
      <c r="LTQ30" s="32"/>
      <c r="LTR30" s="32"/>
      <c r="LTS30" s="32"/>
      <c r="LTT30" s="32"/>
      <c r="LTU30" s="32"/>
      <c r="LTV30" s="32"/>
      <c r="LTW30" s="32"/>
      <c r="LTX30" s="32"/>
      <c r="LTY30" s="32"/>
      <c r="LTZ30" s="32"/>
      <c r="LUA30" s="32"/>
      <c r="LUB30" s="32"/>
      <c r="LUC30" s="32"/>
      <c r="LUD30" s="32"/>
      <c r="LUE30" s="32"/>
      <c r="LUF30" s="32"/>
      <c r="LUG30" s="32"/>
      <c r="LUH30" s="32"/>
      <c r="LUI30" s="32"/>
      <c r="LUJ30" s="32"/>
      <c r="LUK30" s="32"/>
      <c r="LUL30" s="32"/>
      <c r="LUM30" s="32"/>
      <c r="LUN30" s="32"/>
      <c r="LUO30" s="32"/>
      <c r="LUP30" s="32"/>
      <c r="LUQ30" s="32"/>
      <c r="LUR30" s="32"/>
      <c r="LUS30" s="32"/>
      <c r="LUT30" s="32"/>
      <c r="LUU30" s="32"/>
      <c r="LUV30" s="32"/>
      <c r="LUW30" s="32"/>
      <c r="LUX30" s="32"/>
      <c r="LUY30" s="32"/>
      <c r="LUZ30" s="32"/>
      <c r="LVA30" s="32"/>
      <c r="LVB30" s="32"/>
      <c r="LVC30" s="32"/>
      <c r="LVD30" s="32"/>
      <c r="LVE30" s="32"/>
      <c r="LVF30" s="32"/>
      <c r="LVG30" s="32"/>
      <c r="LVH30" s="32"/>
      <c r="LVI30" s="32"/>
      <c r="LVJ30" s="32"/>
      <c r="LVK30" s="32"/>
      <c r="LVL30" s="32"/>
      <c r="LVM30" s="32"/>
      <c r="LVN30" s="32"/>
      <c r="LVO30" s="32"/>
      <c r="LVP30" s="32"/>
      <c r="LVQ30" s="32"/>
      <c r="LVR30" s="32"/>
      <c r="LVS30" s="32"/>
      <c r="LVT30" s="32"/>
      <c r="LVU30" s="32"/>
      <c r="LVV30" s="32"/>
      <c r="LVW30" s="32"/>
      <c r="LVX30" s="32"/>
      <c r="LVY30" s="32"/>
      <c r="LVZ30" s="32"/>
      <c r="LWA30" s="32"/>
      <c r="LWB30" s="32"/>
      <c r="LWC30" s="32"/>
      <c r="LWD30" s="32"/>
      <c r="LWE30" s="32"/>
      <c r="LWF30" s="32"/>
      <c r="LWG30" s="32"/>
      <c r="LWH30" s="32"/>
      <c r="LWI30" s="32"/>
      <c r="LWJ30" s="32"/>
      <c r="LWK30" s="32"/>
      <c r="LWL30" s="32"/>
      <c r="LWM30" s="32"/>
      <c r="LWN30" s="32"/>
      <c r="LWO30" s="32"/>
      <c r="LWP30" s="32"/>
      <c r="LWQ30" s="32"/>
      <c r="LWR30" s="32"/>
      <c r="LWS30" s="32"/>
      <c r="LWT30" s="32"/>
      <c r="LWU30" s="32"/>
      <c r="LWV30" s="32"/>
      <c r="LWW30" s="32"/>
      <c r="LWX30" s="32"/>
      <c r="LWY30" s="32"/>
      <c r="LWZ30" s="32"/>
      <c r="LXA30" s="32"/>
      <c r="LXB30" s="32"/>
      <c r="LXC30" s="32"/>
      <c r="LXD30" s="32"/>
      <c r="LXE30" s="32"/>
      <c r="LXF30" s="32"/>
      <c r="LXG30" s="32"/>
      <c r="LXH30" s="32"/>
      <c r="LXI30" s="32"/>
      <c r="LXJ30" s="32"/>
      <c r="LXK30" s="32"/>
      <c r="LXL30" s="32"/>
      <c r="LXM30" s="32"/>
      <c r="LXN30" s="32"/>
      <c r="LXO30" s="32"/>
      <c r="LXP30" s="32"/>
      <c r="LXQ30" s="32"/>
      <c r="LXR30" s="32"/>
      <c r="LXS30" s="32"/>
      <c r="LXT30" s="32"/>
      <c r="LXU30" s="32"/>
      <c r="LXV30" s="32"/>
      <c r="LXW30" s="32"/>
      <c r="LXX30" s="32"/>
      <c r="LXY30" s="32"/>
      <c r="LXZ30" s="32"/>
      <c r="LYA30" s="32"/>
      <c r="LYB30" s="32"/>
      <c r="LYC30" s="32"/>
      <c r="LYD30" s="32"/>
      <c r="LYE30" s="32"/>
      <c r="LYF30" s="32"/>
      <c r="LYG30" s="32"/>
      <c r="LYH30" s="32"/>
      <c r="LYI30" s="32"/>
      <c r="LYJ30" s="32"/>
      <c r="LYK30" s="32"/>
      <c r="LYL30" s="32"/>
      <c r="LYM30" s="32"/>
      <c r="LYN30" s="32"/>
      <c r="LYO30" s="32"/>
      <c r="LYP30" s="32"/>
      <c r="LYQ30" s="32"/>
      <c r="LYR30" s="32"/>
      <c r="LYS30" s="32"/>
      <c r="LYT30" s="32"/>
      <c r="LYU30" s="32"/>
      <c r="LYV30" s="32"/>
      <c r="LYW30" s="32"/>
      <c r="LYX30" s="32"/>
      <c r="LYY30" s="32"/>
      <c r="LYZ30" s="32"/>
      <c r="LZA30" s="32"/>
      <c r="LZB30" s="32"/>
      <c r="LZC30" s="32"/>
      <c r="LZD30" s="32"/>
      <c r="LZE30" s="32"/>
      <c r="LZF30" s="32"/>
      <c r="LZG30" s="32"/>
      <c r="LZH30" s="32"/>
      <c r="LZI30" s="32"/>
      <c r="LZJ30" s="32"/>
      <c r="LZK30" s="32"/>
      <c r="LZL30" s="32"/>
      <c r="LZM30" s="32"/>
      <c r="LZN30" s="32"/>
      <c r="LZO30" s="32"/>
      <c r="LZP30" s="32"/>
      <c r="LZQ30" s="32"/>
      <c r="LZR30" s="32"/>
      <c r="LZS30" s="32"/>
      <c r="LZT30" s="32"/>
      <c r="LZU30" s="32"/>
      <c r="LZV30" s="32"/>
      <c r="LZW30" s="32"/>
      <c r="LZX30" s="32"/>
      <c r="LZY30" s="32"/>
      <c r="LZZ30" s="32"/>
      <c r="MAA30" s="32"/>
      <c r="MAB30" s="32"/>
      <c r="MAC30" s="32"/>
      <c r="MAD30" s="32"/>
      <c r="MAE30" s="32"/>
      <c r="MAF30" s="32"/>
      <c r="MAG30" s="32"/>
      <c r="MAH30" s="32"/>
      <c r="MAI30" s="32"/>
      <c r="MAJ30" s="32"/>
      <c r="MAK30" s="32"/>
      <c r="MAL30" s="32"/>
      <c r="MAM30" s="32"/>
      <c r="MAN30" s="32"/>
      <c r="MAO30" s="32"/>
      <c r="MAP30" s="32"/>
      <c r="MAQ30" s="32"/>
      <c r="MAR30" s="32"/>
      <c r="MAS30" s="32"/>
      <c r="MAT30" s="32"/>
      <c r="MAU30" s="32"/>
      <c r="MAV30" s="32"/>
      <c r="MAW30" s="32"/>
      <c r="MAX30" s="32"/>
      <c r="MAY30" s="32"/>
      <c r="MAZ30" s="32"/>
      <c r="MBA30" s="32"/>
      <c r="MBB30" s="32"/>
      <c r="MBC30" s="32"/>
      <c r="MBD30" s="32"/>
      <c r="MBE30" s="32"/>
      <c r="MBF30" s="32"/>
      <c r="MBG30" s="32"/>
      <c r="MBH30" s="32"/>
      <c r="MBI30" s="32"/>
      <c r="MBJ30" s="32"/>
      <c r="MBK30" s="32"/>
      <c r="MBL30" s="32"/>
      <c r="MBM30" s="32"/>
      <c r="MBN30" s="32"/>
      <c r="MBO30" s="32"/>
      <c r="MBP30" s="32"/>
      <c r="MBQ30" s="32"/>
      <c r="MBR30" s="32"/>
      <c r="MBS30" s="32"/>
      <c r="MBT30" s="32"/>
      <c r="MBU30" s="32"/>
      <c r="MBV30" s="32"/>
      <c r="MBW30" s="32"/>
      <c r="MBX30" s="32"/>
      <c r="MBY30" s="32"/>
      <c r="MBZ30" s="32"/>
      <c r="MCA30" s="32"/>
      <c r="MCB30" s="32"/>
      <c r="MCC30" s="32"/>
      <c r="MCD30" s="32"/>
      <c r="MCE30" s="32"/>
      <c r="MCF30" s="32"/>
      <c r="MCG30" s="32"/>
      <c r="MCH30" s="32"/>
      <c r="MCI30" s="32"/>
      <c r="MCJ30" s="32"/>
      <c r="MCK30" s="32"/>
      <c r="MCL30" s="32"/>
      <c r="MCM30" s="32"/>
      <c r="MCN30" s="32"/>
      <c r="MCO30" s="32"/>
      <c r="MCP30" s="32"/>
      <c r="MCQ30" s="32"/>
      <c r="MCR30" s="32"/>
      <c r="MCS30" s="32"/>
      <c r="MCT30" s="32"/>
      <c r="MCU30" s="32"/>
      <c r="MCV30" s="32"/>
      <c r="MCW30" s="32"/>
      <c r="MCX30" s="32"/>
      <c r="MCY30" s="32"/>
      <c r="MCZ30" s="32"/>
      <c r="MDA30" s="32"/>
      <c r="MDB30" s="32"/>
      <c r="MDC30" s="32"/>
      <c r="MDD30" s="32"/>
      <c r="MDE30" s="32"/>
      <c r="MDF30" s="32"/>
      <c r="MDG30" s="32"/>
      <c r="MDH30" s="32"/>
      <c r="MDI30" s="32"/>
      <c r="MDJ30" s="32"/>
      <c r="MDK30" s="32"/>
      <c r="MDL30" s="32"/>
      <c r="MDM30" s="32"/>
      <c r="MDN30" s="32"/>
      <c r="MDO30" s="32"/>
      <c r="MDP30" s="32"/>
      <c r="MDQ30" s="32"/>
      <c r="MDR30" s="32"/>
      <c r="MDS30" s="32"/>
      <c r="MDT30" s="32"/>
      <c r="MDU30" s="32"/>
      <c r="MDV30" s="32"/>
      <c r="MDW30" s="32"/>
      <c r="MDX30" s="32"/>
      <c r="MDY30" s="32"/>
      <c r="MDZ30" s="32"/>
      <c r="MEA30" s="32"/>
      <c r="MEB30" s="32"/>
      <c r="MEC30" s="32"/>
      <c r="MED30" s="32"/>
      <c r="MEE30" s="32"/>
      <c r="MEF30" s="32"/>
      <c r="MEG30" s="32"/>
      <c r="MEH30" s="32"/>
      <c r="MEI30" s="32"/>
      <c r="MEJ30" s="32"/>
      <c r="MEK30" s="32"/>
      <c r="MEL30" s="32"/>
      <c r="MEM30" s="32"/>
      <c r="MEN30" s="32"/>
      <c r="MEO30" s="32"/>
      <c r="MEP30" s="32"/>
      <c r="MEQ30" s="32"/>
      <c r="MER30" s="32"/>
      <c r="MES30" s="32"/>
      <c r="MET30" s="32"/>
      <c r="MEU30" s="32"/>
      <c r="MEV30" s="32"/>
      <c r="MEW30" s="32"/>
      <c r="MEX30" s="32"/>
      <c r="MEY30" s="32"/>
      <c r="MEZ30" s="32"/>
      <c r="MFA30" s="32"/>
      <c r="MFB30" s="32"/>
      <c r="MFC30" s="32"/>
      <c r="MFD30" s="32"/>
      <c r="MFE30" s="32"/>
      <c r="MFF30" s="32"/>
      <c r="MFG30" s="32"/>
      <c r="MFH30" s="32"/>
      <c r="MFI30" s="32"/>
      <c r="MFJ30" s="32"/>
      <c r="MFK30" s="32"/>
      <c r="MFL30" s="32"/>
      <c r="MFM30" s="32"/>
      <c r="MFN30" s="32"/>
      <c r="MFO30" s="32"/>
      <c r="MFP30" s="32"/>
      <c r="MFQ30" s="32"/>
      <c r="MFR30" s="32"/>
      <c r="MFS30" s="32"/>
      <c r="MFT30" s="32"/>
      <c r="MFU30" s="32"/>
      <c r="MFV30" s="32"/>
      <c r="MFW30" s="32"/>
      <c r="MFX30" s="32"/>
      <c r="MFY30" s="32"/>
      <c r="MFZ30" s="32"/>
      <c r="MGA30" s="32"/>
      <c r="MGB30" s="32"/>
      <c r="MGC30" s="32"/>
      <c r="MGD30" s="32"/>
      <c r="MGE30" s="32"/>
      <c r="MGF30" s="32"/>
      <c r="MGG30" s="32"/>
      <c r="MGH30" s="32"/>
      <c r="MGI30" s="32"/>
      <c r="MGJ30" s="32"/>
      <c r="MGK30" s="32"/>
      <c r="MGL30" s="32"/>
      <c r="MGM30" s="32"/>
      <c r="MGN30" s="32"/>
      <c r="MGO30" s="32"/>
      <c r="MGP30" s="32"/>
      <c r="MGQ30" s="32"/>
      <c r="MGR30" s="32"/>
      <c r="MGS30" s="32"/>
      <c r="MGT30" s="32"/>
      <c r="MGU30" s="32"/>
      <c r="MGV30" s="32"/>
      <c r="MGW30" s="32"/>
      <c r="MGX30" s="32"/>
      <c r="MGY30" s="32"/>
      <c r="MGZ30" s="32"/>
      <c r="MHA30" s="32"/>
      <c r="MHB30" s="32"/>
      <c r="MHC30" s="32"/>
      <c r="MHD30" s="32"/>
      <c r="MHE30" s="32"/>
      <c r="MHF30" s="32"/>
      <c r="MHG30" s="32"/>
      <c r="MHH30" s="32"/>
      <c r="MHI30" s="32"/>
      <c r="MHJ30" s="32"/>
      <c r="MHK30" s="32"/>
      <c r="MHL30" s="32"/>
      <c r="MHM30" s="32"/>
      <c r="MHN30" s="32"/>
      <c r="MHO30" s="32"/>
      <c r="MHP30" s="32"/>
      <c r="MHQ30" s="32"/>
      <c r="MHR30" s="32"/>
      <c r="MHS30" s="32"/>
      <c r="MHT30" s="32"/>
      <c r="MHU30" s="32"/>
      <c r="MHV30" s="32"/>
      <c r="MHW30" s="32"/>
      <c r="MHX30" s="32"/>
      <c r="MHY30" s="32"/>
      <c r="MHZ30" s="32"/>
      <c r="MIA30" s="32"/>
      <c r="MIB30" s="32"/>
      <c r="MIC30" s="32"/>
      <c r="MID30" s="32"/>
      <c r="MIE30" s="32"/>
      <c r="MIF30" s="32"/>
      <c r="MIG30" s="32"/>
      <c r="MIH30" s="32"/>
      <c r="MII30" s="32"/>
      <c r="MIJ30" s="32"/>
      <c r="MIK30" s="32"/>
      <c r="MIL30" s="32"/>
      <c r="MIM30" s="32"/>
      <c r="MIN30" s="32"/>
      <c r="MIO30" s="32"/>
      <c r="MIP30" s="32"/>
      <c r="MIQ30" s="32"/>
      <c r="MIR30" s="32"/>
      <c r="MIS30" s="32"/>
      <c r="MIT30" s="32"/>
      <c r="MIU30" s="32"/>
      <c r="MIV30" s="32"/>
      <c r="MIW30" s="32"/>
      <c r="MIX30" s="32"/>
      <c r="MIY30" s="32"/>
      <c r="MIZ30" s="32"/>
      <c r="MJA30" s="32"/>
      <c r="MJB30" s="32"/>
      <c r="MJC30" s="32"/>
      <c r="MJD30" s="32"/>
      <c r="MJE30" s="32"/>
      <c r="MJF30" s="32"/>
      <c r="MJG30" s="32"/>
      <c r="MJH30" s="32"/>
      <c r="MJI30" s="32"/>
      <c r="MJJ30" s="32"/>
      <c r="MJK30" s="32"/>
      <c r="MJL30" s="32"/>
      <c r="MJM30" s="32"/>
      <c r="MJN30" s="32"/>
      <c r="MJO30" s="32"/>
      <c r="MJP30" s="32"/>
      <c r="MJQ30" s="32"/>
      <c r="MJR30" s="32"/>
      <c r="MJS30" s="32"/>
      <c r="MJT30" s="32"/>
      <c r="MJU30" s="32"/>
      <c r="MJV30" s="32"/>
      <c r="MJW30" s="32"/>
      <c r="MJX30" s="32"/>
      <c r="MJY30" s="32"/>
      <c r="MJZ30" s="32"/>
      <c r="MKA30" s="32"/>
      <c r="MKB30" s="32"/>
      <c r="MKC30" s="32"/>
      <c r="MKD30" s="32"/>
      <c r="MKE30" s="32"/>
      <c r="MKF30" s="32"/>
      <c r="MKG30" s="32"/>
      <c r="MKH30" s="32"/>
      <c r="MKI30" s="32"/>
      <c r="MKJ30" s="32"/>
      <c r="MKK30" s="32"/>
      <c r="MKL30" s="32"/>
      <c r="MKM30" s="32"/>
      <c r="MKN30" s="32"/>
      <c r="MKO30" s="32"/>
      <c r="MKP30" s="32"/>
      <c r="MKQ30" s="32"/>
      <c r="MKR30" s="32"/>
      <c r="MKS30" s="32"/>
      <c r="MKT30" s="32"/>
      <c r="MKU30" s="32"/>
      <c r="MKV30" s="32"/>
      <c r="MKW30" s="32"/>
      <c r="MKX30" s="32"/>
      <c r="MKY30" s="32"/>
      <c r="MKZ30" s="32"/>
      <c r="MLA30" s="32"/>
      <c r="MLB30" s="32"/>
      <c r="MLC30" s="32"/>
      <c r="MLD30" s="32"/>
      <c r="MLE30" s="32"/>
      <c r="MLF30" s="32"/>
      <c r="MLG30" s="32"/>
      <c r="MLH30" s="32"/>
      <c r="MLI30" s="32"/>
      <c r="MLJ30" s="32"/>
      <c r="MLK30" s="32"/>
      <c r="MLL30" s="32"/>
      <c r="MLM30" s="32"/>
      <c r="MLN30" s="32"/>
      <c r="MLO30" s="32"/>
      <c r="MLP30" s="32"/>
      <c r="MLQ30" s="32"/>
      <c r="MLR30" s="32"/>
      <c r="MLS30" s="32"/>
      <c r="MLT30" s="32"/>
      <c r="MLU30" s="32"/>
      <c r="MLV30" s="32"/>
      <c r="MLW30" s="32"/>
      <c r="MLX30" s="32"/>
      <c r="MLY30" s="32"/>
      <c r="MLZ30" s="32"/>
      <c r="MMA30" s="32"/>
      <c r="MMB30" s="32"/>
      <c r="MMC30" s="32"/>
      <c r="MMD30" s="32"/>
      <c r="MME30" s="32"/>
      <c r="MMF30" s="32"/>
      <c r="MMG30" s="32"/>
      <c r="MMH30" s="32"/>
      <c r="MMI30" s="32"/>
      <c r="MMJ30" s="32"/>
      <c r="MMK30" s="32"/>
      <c r="MML30" s="32"/>
      <c r="MMM30" s="32"/>
      <c r="MMN30" s="32"/>
      <c r="MMO30" s="32"/>
      <c r="MMP30" s="32"/>
      <c r="MMQ30" s="32"/>
      <c r="MMR30" s="32"/>
      <c r="MMS30" s="32"/>
      <c r="MMT30" s="32"/>
      <c r="MMU30" s="32"/>
      <c r="MMV30" s="32"/>
      <c r="MMW30" s="32"/>
      <c r="MMX30" s="32"/>
      <c r="MMY30" s="32"/>
      <c r="MMZ30" s="32"/>
      <c r="MNA30" s="32"/>
      <c r="MNB30" s="32"/>
      <c r="MNC30" s="32"/>
      <c r="MND30" s="32"/>
      <c r="MNE30" s="32"/>
      <c r="MNF30" s="32"/>
      <c r="MNG30" s="32"/>
      <c r="MNH30" s="32"/>
      <c r="MNI30" s="32"/>
      <c r="MNJ30" s="32"/>
      <c r="MNK30" s="32"/>
      <c r="MNL30" s="32"/>
      <c r="MNM30" s="32"/>
      <c r="MNN30" s="32"/>
      <c r="MNO30" s="32"/>
      <c r="MNP30" s="32"/>
      <c r="MNQ30" s="32"/>
      <c r="MNR30" s="32"/>
      <c r="MNS30" s="32"/>
      <c r="MNT30" s="32"/>
      <c r="MNU30" s="32"/>
      <c r="MNV30" s="32"/>
      <c r="MNW30" s="32"/>
      <c r="MNX30" s="32"/>
      <c r="MNY30" s="32"/>
      <c r="MNZ30" s="32"/>
      <c r="MOA30" s="32"/>
      <c r="MOB30" s="32"/>
      <c r="MOC30" s="32"/>
      <c r="MOD30" s="32"/>
      <c r="MOE30" s="32"/>
      <c r="MOF30" s="32"/>
      <c r="MOG30" s="32"/>
      <c r="MOH30" s="32"/>
      <c r="MOI30" s="32"/>
      <c r="MOJ30" s="32"/>
      <c r="MOK30" s="32"/>
      <c r="MOL30" s="32"/>
      <c r="MOM30" s="32"/>
      <c r="MON30" s="32"/>
      <c r="MOO30" s="32"/>
      <c r="MOP30" s="32"/>
      <c r="MOQ30" s="32"/>
      <c r="MOR30" s="32"/>
      <c r="MOS30" s="32"/>
      <c r="MOT30" s="32"/>
      <c r="MOU30" s="32"/>
      <c r="MOV30" s="32"/>
      <c r="MOW30" s="32"/>
      <c r="MOX30" s="32"/>
      <c r="MOY30" s="32"/>
      <c r="MOZ30" s="32"/>
      <c r="MPA30" s="32"/>
      <c r="MPB30" s="32"/>
      <c r="MPC30" s="32"/>
      <c r="MPD30" s="32"/>
      <c r="MPE30" s="32"/>
      <c r="MPF30" s="32"/>
      <c r="MPG30" s="32"/>
      <c r="MPH30" s="32"/>
      <c r="MPI30" s="32"/>
      <c r="MPJ30" s="32"/>
      <c r="MPK30" s="32"/>
      <c r="MPL30" s="32"/>
      <c r="MPM30" s="32"/>
      <c r="MPN30" s="32"/>
      <c r="MPO30" s="32"/>
      <c r="MPP30" s="32"/>
      <c r="MPQ30" s="32"/>
      <c r="MPR30" s="32"/>
      <c r="MPS30" s="32"/>
      <c r="MPT30" s="32"/>
      <c r="MPU30" s="32"/>
      <c r="MPV30" s="32"/>
      <c r="MPW30" s="32"/>
      <c r="MPX30" s="32"/>
      <c r="MPY30" s="32"/>
      <c r="MPZ30" s="32"/>
      <c r="MQA30" s="32"/>
      <c r="MQB30" s="32"/>
      <c r="MQC30" s="32"/>
      <c r="MQD30" s="32"/>
      <c r="MQE30" s="32"/>
      <c r="MQF30" s="32"/>
      <c r="MQG30" s="32"/>
      <c r="MQH30" s="32"/>
      <c r="MQI30" s="32"/>
      <c r="MQJ30" s="32"/>
      <c r="MQK30" s="32"/>
      <c r="MQL30" s="32"/>
      <c r="MQM30" s="32"/>
      <c r="MQN30" s="32"/>
      <c r="MQO30" s="32"/>
      <c r="MQP30" s="32"/>
      <c r="MQQ30" s="32"/>
      <c r="MQR30" s="32"/>
      <c r="MQS30" s="32"/>
      <c r="MQT30" s="32"/>
      <c r="MQU30" s="32"/>
      <c r="MQV30" s="32"/>
      <c r="MQW30" s="32"/>
      <c r="MQX30" s="32"/>
      <c r="MQY30" s="32"/>
      <c r="MQZ30" s="32"/>
      <c r="MRA30" s="32"/>
      <c r="MRB30" s="32"/>
      <c r="MRC30" s="32"/>
      <c r="MRD30" s="32"/>
      <c r="MRE30" s="32"/>
      <c r="MRF30" s="32"/>
      <c r="MRG30" s="32"/>
      <c r="MRH30" s="32"/>
      <c r="MRI30" s="32"/>
      <c r="MRJ30" s="32"/>
      <c r="MRK30" s="32"/>
      <c r="MRL30" s="32"/>
      <c r="MRM30" s="32"/>
      <c r="MRN30" s="32"/>
      <c r="MRO30" s="32"/>
      <c r="MRP30" s="32"/>
      <c r="MRQ30" s="32"/>
      <c r="MRR30" s="32"/>
      <c r="MRS30" s="32"/>
      <c r="MRT30" s="32"/>
      <c r="MRU30" s="32"/>
      <c r="MRV30" s="32"/>
      <c r="MRW30" s="32"/>
      <c r="MRX30" s="32"/>
      <c r="MRY30" s="32"/>
      <c r="MRZ30" s="32"/>
      <c r="MSA30" s="32"/>
      <c r="MSB30" s="32"/>
      <c r="MSC30" s="32"/>
      <c r="MSD30" s="32"/>
      <c r="MSE30" s="32"/>
      <c r="MSF30" s="32"/>
      <c r="MSG30" s="32"/>
      <c r="MSH30" s="32"/>
      <c r="MSI30" s="32"/>
      <c r="MSJ30" s="32"/>
      <c r="MSK30" s="32"/>
      <c r="MSL30" s="32"/>
      <c r="MSM30" s="32"/>
      <c r="MSN30" s="32"/>
      <c r="MSO30" s="32"/>
      <c r="MSP30" s="32"/>
      <c r="MSQ30" s="32"/>
      <c r="MSR30" s="32"/>
      <c r="MSS30" s="32"/>
      <c r="MST30" s="32"/>
      <c r="MSU30" s="32"/>
      <c r="MSV30" s="32"/>
      <c r="MSW30" s="32"/>
      <c r="MSX30" s="32"/>
      <c r="MSY30" s="32"/>
      <c r="MSZ30" s="32"/>
      <c r="MTA30" s="32"/>
      <c r="MTB30" s="32"/>
      <c r="MTC30" s="32"/>
      <c r="MTD30" s="32"/>
      <c r="MTE30" s="32"/>
      <c r="MTF30" s="32"/>
      <c r="MTG30" s="32"/>
      <c r="MTH30" s="32"/>
      <c r="MTI30" s="32"/>
      <c r="MTJ30" s="32"/>
      <c r="MTK30" s="32"/>
      <c r="MTL30" s="32"/>
      <c r="MTM30" s="32"/>
      <c r="MTN30" s="32"/>
      <c r="MTO30" s="32"/>
      <c r="MTP30" s="32"/>
      <c r="MTQ30" s="32"/>
      <c r="MTR30" s="32"/>
      <c r="MTS30" s="32"/>
      <c r="MTT30" s="32"/>
      <c r="MTU30" s="32"/>
      <c r="MTV30" s="32"/>
      <c r="MTW30" s="32"/>
      <c r="MTX30" s="32"/>
      <c r="MTY30" s="32"/>
      <c r="MTZ30" s="32"/>
      <c r="MUA30" s="32"/>
      <c r="MUB30" s="32"/>
      <c r="MUC30" s="32"/>
      <c r="MUD30" s="32"/>
      <c r="MUE30" s="32"/>
      <c r="MUF30" s="32"/>
      <c r="MUG30" s="32"/>
      <c r="MUH30" s="32"/>
      <c r="MUI30" s="32"/>
      <c r="MUJ30" s="32"/>
      <c r="MUK30" s="32"/>
      <c r="MUL30" s="32"/>
      <c r="MUM30" s="32"/>
      <c r="MUN30" s="32"/>
      <c r="MUO30" s="32"/>
      <c r="MUP30" s="32"/>
      <c r="MUQ30" s="32"/>
      <c r="MUR30" s="32"/>
      <c r="MUS30" s="32"/>
      <c r="MUT30" s="32"/>
      <c r="MUU30" s="32"/>
      <c r="MUV30" s="32"/>
      <c r="MUW30" s="32"/>
      <c r="MUX30" s="32"/>
      <c r="MUY30" s="32"/>
      <c r="MUZ30" s="32"/>
      <c r="MVA30" s="32"/>
      <c r="MVB30" s="32"/>
      <c r="MVC30" s="32"/>
      <c r="MVD30" s="32"/>
      <c r="MVE30" s="32"/>
      <c r="MVF30" s="32"/>
      <c r="MVG30" s="32"/>
      <c r="MVH30" s="32"/>
      <c r="MVI30" s="32"/>
      <c r="MVJ30" s="32"/>
      <c r="MVK30" s="32"/>
      <c r="MVL30" s="32"/>
      <c r="MVM30" s="32"/>
      <c r="MVN30" s="32"/>
      <c r="MVO30" s="32"/>
      <c r="MVP30" s="32"/>
      <c r="MVQ30" s="32"/>
      <c r="MVR30" s="32"/>
      <c r="MVS30" s="32"/>
      <c r="MVT30" s="32"/>
      <c r="MVU30" s="32"/>
      <c r="MVV30" s="32"/>
      <c r="MVW30" s="32"/>
      <c r="MVX30" s="32"/>
      <c r="MVY30" s="32"/>
      <c r="MVZ30" s="32"/>
      <c r="MWA30" s="32"/>
      <c r="MWB30" s="32"/>
      <c r="MWC30" s="32"/>
      <c r="MWD30" s="32"/>
      <c r="MWE30" s="32"/>
      <c r="MWF30" s="32"/>
      <c r="MWG30" s="32"/>
      <c r="MWH30" s="32"/>
      <c r="MWI30" s="32"/>
      <c r="MWJ30" s="32"/>
      <c r="MWK30" s="32"/>
      <c r="MWL30" s="32"/>
      <c r="MWM30" s="32"/>
      <c r="MWN30" s="32"/>
      <c r="MWO30" s="32"/>
      <c r="MWP30" s="32"/>
      <c r="MWQ30" s="32"/>
      <c r="MWR30" s="32"/>
      <c r="MWS30" s="32"/>
      <c r="MWT30" s="32"/>
      <c r="MWU30" s="32"/>
      <c r="MWV30" s="32"/>
      <c r="MWW30" s="32"/>
      <c r="MWX30" s="32"/>
      <c r="MWY30" s="32"/>
      <c r="MWZ30" s="32"/>
      <c r="MXA30" s="32"/>
      <c r="MXB30" s="32"/>
      <c r="MXC30" s="32"/>
      <c r="MXD30" s="32"/>
      <c r="MXE30" s="32"/>
      <c r="MXF30" s="32"/>
      <c r="MXG30" s="32"/>
      <c r="MXH30" s="32"/>
      <c r="MXI30" s="32"/>
      <c r="MXJ30" s="32"/>
      <c r="MXK30" s="32"/>
      <c r="MXL30" s="32"/>
      <c r="MXM30" s="32"/>
      <c r="MXN30" s="32"/>
      <c r="MXO30" s="32"/>
      <c r="MXP30" s="32"/>
      <c r="MXQ30" s="32"/>
      <c r="MXR30" s="32"/>
      <c r="MXS30" s="32"/>
      <c r="MXT30" s="32"/>
      <c r="MXU30" s="32"/>
      <c r="MXV30" s="32"/>
      <c r="MXW30" s="32"/>
      <c r="MXX30" s="32"/>
      <c r="MXY30" s="32"/>
      <c r="MXZ30" s="32"/>
      <c r="MYA30" s="32"/>
      <c r="MYB30" s="32"/>
      <c r="MYC30" s="32"/>
      <c r="MYD30" s="32"/>
      <c r="MYE30" s="32"/>
      <c r="MYF30" s="32"/>
      <c r="MYG30" s="32"/>
      <c r="MYH30" s="32"/>
      <c r="MYI30" s="32"/>
      <c r="MYJ30" s="32"/>
      <c r="MYK30" s="32"/>
      <c r="MYL30" s="32"/>
      <c r="MYM30" s="32"/>
      <c r="MYN30" s="32"/>
      <c r="MYO30" s="32"/>
      <c r="MYP30" s="32"/>
      <c r="MYQ30" s="32"/>
      <c r="MYR30" s="32"/>
      <c r="MYS30" s="32"/>
      <c r="MYT30" s="32"/>
      <c r="MYU30" s="32"/>
      <c r="MYV30" s="32"/>
      <c r="MYW30" s="32"/>
      <c r="MYX30" s="32"/>
      <c r="MYY30" s="32"/>
      <c r="MYZ30" s="32"/>
      <c r="MZA30" s="32"/>
      <c r="MZB30" s="32"/>
      <c r="MZC30" s="32"/>
      <c r="MZD30" s="32"/>
      <c r="MZE30" s="32"/>
      <c r="MZF30" s="32"/>
      <c r="MZG30" s="32"/>
      <c r="MZH30" s="32"/>
      <c r="MZI30" s="32"/>
      <c r="MZJ30" s="32"/>
      <c r="MZK30" s="32"/>
      <c r="MZL30" s="32"/>
      <c r="MZM30" s="32"/>
      <c r="MZN30" s="32"/>
      <c r="MZO30" s="32"/>
      <c r="MZP30" s="32"/>
      <c r="MZQ30" s="32"/>
      <c r="MZR30" s="32"/>
      <c r="MZS30" s="32"/>
      <c r="MZT30" s="32"/>
      <c r="MZU30" s="32"/>
      <c r="MZV30" s="32"/>
      <c r="MZW30" s="32"/>
      <c r="MZX30" s="32"/>
      <c r="MZY30" s="32"/>
      <c r="MZZ30" s="32"/>
      <c r="NAA30" s="32"/>
      <c r="NAB30" s="32"/>
      <c r="NAC30" s="32"/>
      <c r="NAD30" s="32"/>
      <c r="NAE30" s="32"/>
      <c r="NAF30" s="32"/>
      <c r="NAG30" s="32"/>
      <c r="NAH30" s="32"/>
      <c r="NAI30" s="32"/>
      <c r="NAJ30" s="32"/>
      <c r="NAK30" s="32"/>
      <c r="NAL30" s="32"/>
      <c r="NAM30" s="32"/>
      <c r="NAN30" s="32"/>
      <c r="NAO30" s="32"/>
      <c r="NAP30" s="32"/>
      <c r="NAQ30" s="32"/>
      <c r="NAR30" s="32"/>
      <c r="NAS30" s="32"/>
      <c r="NAT30" s="32"/>
      <c r="NAU30" s="32"/>
      <c r="NAV30" s="32"/>
      <c r="NAW30" s="32"/>
      <c r="NAX30" s="32"/>
      <c r="NAY30" s="32"/>
      <c r="NAZ30" s="32"/>
      <c r="NBA30" s="32"/>
      <c r="NBB30" s="32"/>
      <c r="NBC30" s="32"/>
      <c r="NBD30" s="32"/>
      <c r="NBE30" s="32"/>
      <c r="NBF30" s="32"/>
      <c r="NBG30" s="32"/>
      <c r="NBH30" s="32"/>
      <c r="NBI30" s="32"/>
      <c r="NBJ30" s="32"/>
      <c r="NBK30" s="32"/>
      <c r="NBL30" s="32"/>
      <c r="NBM30" s="32"/>
      <c r="NBN30" s="32"/>
      <c r="NBO30" s="32"/>
      <c r="NBP30" s="32"/>
      <c r="NBQ30" s="32"/>
      <c r="NBR30" s="32"/>
      <c r="NBS30" s="32"/>
      <c r="NBT30" s="32"/>
      <c r="NBU30" s="32"/>
      <c r="NBV30" s="32"/>
      <c r="NBW30" s="32"/>
      <c r="NBX30" s="32"/>
      <c r="NBY30" s="32"/>
      <c r="NBZ30" s="32"/>
      <c r="NCA30" s="32"/>
      <c r="NCB30" s="32"/>
      <c r="NCC30" s="32"/>
      <c r="NCD30" s="32"/>
      <c r="NCE30" s="32"/>
      <c r="NCF30" s="32"/>
      <c r="NCG30" s="32"/>
      <c r="NCH30" s="32"/>
      <c r="NCI30" s="32"/>
      <c r="NCJ30" s="32"/>
      <c r="NCK30" s="32"/>
      <c r="NCL30" s="32"/>
      <c r="NCM30" s="32"/>
      <c r="NCN30" s="32"/>
      <c r="NCO30" s="32"/>
      <c r="NCP30" s="32"/>
      <c r="NCQ30" s="32"/>
      <c r="NCR30" s="32"/>
      <c r="NCS30" s="32"/>
      <c r="NCT30" s="32"/>
      <c r="NCU30" s="32"/>
      <c r="NCV30" s="32"/>
      <c r="NCW30" s="32"/>
      <c r="NCX30" s="32"/>
      <c r="NCY30" s="32"/>
      <c r="NCZ30" s="32"/>
      <c r="NDA30" s="32"/>
      <c r="NDB30" s="32"/>
      <c r="NDC30" s="32"/>
      <c r="NDD30" s="32"/>
      <c r="NDE30" s="32"/>
      <c r="NDF30" s="32"/>
      <c r="NDG30" s="32"/>
      <c r="NDH30" s="32"/>
      <c r="NDI30" s="32"/>
      <c r="NDJ30" s="32"/>
      <c r="NDK30" s="32"/>
      <c r="NDL30" s="32"/>
      <c r="NDM30" s="32"/>
      <c r="NDN30" s="32"/>
      <c r="NDO30" s="32"/>
      <c r="NDP30" s="32"/>
      <c r="NDQ30" s="32"/>
      <c r="NDR30" s="32"/>
      <c r="NDS30" s="32"/>
      <c r="NDT30" s="32"/>
      <c r="NDU30" s="32"/>
      <c r="NDV30" s="32"/>
      <c r="NDW30" s="32"/>
      <c r="NDX30" s="32"/>
      <c r="NDY30" s="32"/>
      <c r="NDZ30" s="32"/>
      <c r="NEA30" s="32"/>
      <c r="NEB30" s="32"/>
      <c r="NEC30" s="32"/>
      <c r="NED30" s="32"/>
      <c r="NEE30" s="32"/>
      <c r="NEF30" s="32"/>
      <c r="NEG30" s="32"/>
      <c r="NEH30" s="32"/>
      <c r="NEI30" s="32"/>
      <c r="NEJ30" s="32"/>
      <c r="NEK30" s="32"/>
      <c r="NEL30" s="32"/>
      <c r="NEM30" s="32"/>
      <c r="NEN30" s="32"/>
      <c r="NEO30" s="32"/>
      <c r="NEP30" s="32"/>
      <c r="NEQ30" s="32"/>
      <c r="NER30" s="32"/>
      <c r="NES30" s="32"/>
      <c r="NET30" s="32"/>
      <c r="NEU30" s="32"/>
      <c r="NEV30" s="32"/>
      <c r="NEW30" s="32"/>
      <c r="NEX30" s="32"/>
      <c r="NEY30" s="32"/>
      <c r="NEZ30" s="32"/>
      <c r="NFA30" s="32"/>
      <c r="NFB30" s="32"/>
      <c r="NFC30" s="32"/>
      <c r="NFD30" s="32"/>
      <c r="NFE30" s="32"/>
      <c r="NFF30" s="32"/>
      <c r="NFG30" s="32"/>
      <c r="NFH30" s="32"/>
      <c r="NFI30" s="32"/>
      <c r="NFJ30" s="32"/>
      <c r="NFK30" s="32"/>
      <c r="NFL30" s="32"/>
      <c r="NFM30" s="32"/>
      <c r="NFN30" s="32"/>
      <c r="NFO30" s="32"/>
      <c r="NFP30" s="32"/>
      <c r="NFQ30" s="32"/>
      <c r="NFR30" s="32"/>
      <c r="NFS30" s="32"/>
      <c r="NFT30" s="32"/>
      <c r="NFU30" s="32"/>
      <c r="NFV30" s="32"/>
      <c r="NFW30" s="32"/>
      <c r="NFX30" s="32"/>
      <c r="NFY30" s="32"/>
      <c r="NFZ30" s="32"/>
      <c r="NGA30" s="32"/>
      <c r="NGB30" s="32"/>
      <c r="NGC30" s="32"/>
      <c r="NGD30" s="32"/>
      <c r="NGE30" s="32"/>
      <c r="NGF30" s="32"/>
      <c r="NGG30" s="32"/>
      <c r="NGH30" s="32"/>
      <c r="NGI30" s="32"/>
      <c r="NGJ30" s="32"/>
      <c r="NGK30" s="32"/>
      <c r="NGL30" s="32"/>
      <c r="NGM30" s="32"/>
      <c r="NGN30" s="32"/>
      <c r="NGO30" s="32"/>
      <c r="NGP30" s="32"/>
      <c r="NGQ30" s="32"/>
      <c r="NGR30" s="32"/>
      <c r="NGS30" s="32"/>
      <c r="NGT30" s="32"/>
      <c r="NGU30" s="32"/>
      <c r="NGV30" s="32"/>
      <c r="NGW30" s="32"/>
      <c r="NGX30" s="32"/>
      <c r="NGY30" s="32"/>
      <c r="NGZ30" s="32"/>
      <c r="NHA30" s="32"/>
      <c r="NHB30" s="32"/>
      <c r="NHC30" s="32"/>
      <c r="NHD30" s="32"/>
      <c r="NHE30" s="32"/>
      <c r="NHF30" s="32"/>
      <c r="NHG30" s="32"/>
      <c r="NHH30" s="32"/>
      <c r="NHI30" s="32"/>
      <c r="NHJ30" s="32"/>
      <c r="NHK30" s="32"/>
      <c r="NHL30" s="32"/>
      <c r="NHM30" s="32"/>
      <c r="NHN30" s="32"/>
      <c r="NHO30" s="32"/>
      <c r="NHP30" s="32"/>
      <c r="NHQ30" s="32"/>
      <c r="NHR30" s="32"/>
      <c r="NHS30" s="32"/>
      <c r="NHT30" s="32"/>
      <c r="NHU30" s="32"/>
      <c r="NHV30" s="32"/>
      <c r="NHW30" s="32"/>
      <c r="NHX30" s="32"/>
      <c r="NHY30" s="32"/>
      <c r="NHZ30" s="32"/>
      <c r="NIA30" s="32"/>
      <c r="NIB30" s="32"/>
      <c r="NIC30" s="32"/>
      <c r="NID30" s="32"/>
      <c r="NIE30" s="32"/>
      <c r="NIF30" s="32"/>
      <c r="NIG30" s="32"/>
      <c r="NIH30" s="32"/>
      <c r="NII30" s="32"/>
      <c r="NIJ30" s="32"/>
      <c r="NIK30" s="32"/>
      <c r="NIL30" s="32"/>
      <c r="NIM30" s="32"/>
      <c r="NIN30" s="32"/>
      <c r="NIO30" s="32"/>
      <c r="NIP30" s="32"/>
      <c r="NIQ30" s="32"/>
      <c r="NIR30" s="32"/>
      <c r="NIS30" s="32"/>
      <c r="NIT30" s="32"/>
      <c r="NIU30" s="32"/>
      <c r="NIV30" s="32"/>
      <c r="NIW30" s="32"/>
      <c r="NIX30" s="32"/>
      <c r="NIY30" s="32"/>
      <c r="NIZ30" s="32"/>
      <c r="NJA30" s="32"/>
      <c r="NJB30" s="32"/>
      <c r="NJC30" s="32"/>
      <c r="NJD30" s="32"/>
      <c r="NJE30" s="32"/>
      <c r="NJF30" s="32"/>
      <c r="NJG30" s="32"/>
      <c r="NJH30" s="32"/>
      <c r="NJI30" s="32"/>
      <c r="NJJ30" s="32"/>
      <c r="NJK30" s="32"/>
      <c r="NJL30" s="32"/>
      <c r="NJM30" s="32"/>
      <c r="NJN30" s="32"/>
      <c r="NJO30" s="32"/>
      <c r="NJP30" s="32"/>
      <c r="NJQ30" s="32"/>
      <c r="NJR30" s="32"/>
      <c r="NJS30" s="32"/>
      <c r="NJT30" s="32"/>
      <c r="NJU30" s="32"/>
      <c r="NJV30" s="32"/>
      <c r="NJW30" s="32"/>
      <c r="NJX30" s="32"/>
      <c r="NJY30" s="32"/>
      <c r="NJZ30" s="32"/>
      <c r="NKA30" s="32"/>
      <c r="NKB30" s="32"/>
      <c r="NKC30" s="32"/>
      <c r="NKD30" s="32"/>
      <c r="NKE30" s="32"/>
      <c r="NKF30" s="32"/>
      <c r="NKG30" s="32"/>
      <c r="NKH30" s="32"/>
      <c r="NKI30" s="32"/>
      <c r="NKJ30" s="32"/>
      <c r="NKK30" s="32"/>
      <c r="NKL30" s="32"/>
      <c r="NKM30" s="32"/>
      <c r="NKN30" s="32"/>
      <c r="NKO30" s="32"/>
      <c r="NKP30" s="32"/>
      <c r="NKQ30" s="32"/>
      <c r="NKR30" s="32"/>
      <c r="NKS30" s="32"/>
      <c r="NKT30" s="32"/>
      <c r="NKU30" s="32"/>
      <c r="NKV30" s="32"/>
      <c r="NKW30" s="32"/>
      <c r="NKX30" s="32"/>
      <c r="NKY30" s="32"/>
      <c r="NKZ30" s="32"/>
      <c r="NLA30" s="32"/>
      <c r="NLB30" s="32"/>
      <c r="NLC30" s="32"/>
      <c r="NLD30" s="32"/>
      <c r="NLE30" s="32"/>
      <c r="NLF30" s="32"/>
      <c r="NLG30" s="32"/>
      <c r="NLH30" s="32"/>
      <c r="NLI30" s="32"/>
      <c r="NLJ30" s="32"/>
      <c r="NLK30" s="32"/>
      <c r="NLL30" s="32"/>
      <c r="NLM30" s="32"/>
      <c r="NLN30" s="32"/>
      <c r="NLO30" s="32"/>
      <c r="NLP30" s="32"/>
      <c r="NLQ30" s="32"/>
      <c r="NLR30" s="32"/>
      <c r="NLS30" s="32"/>
      <c r="NLT30" s="32"/>
      <c r="NLU30" s="32"/>
      <c r="NLV30" s="32"/>
      <c r="NLW30" s="32"/>
      <c r="NLX30" s="32"/>
      <c r="NLY30" s="32"/>
      <c r="NLZ30" s="32"/>
      <c r="NMA30" s="32"/>
      <c r="NMB30" s="32"/>
      <c r="NMC30" s="32"/>
      <c r="NMD30" s="32"/>
      <c r="NME30" s="32"/>
      <c r="NMF30" s="32"/>
      <c r="NMG30" s="32"/>
      <c r="NMH30" s="32"/>
      <c r="NMI30" s="32"/>
      <c r="NMJ30" s="32"/>
      <c r="NMK30" s="32"/>
      <c r="NML30" s="32"/>
      <c r="NMM30" s="32"/>
      <c r="NMN30" s="32"/>
      <c r="NMO30" s="32"/>
      <c r="NMP30" s="32"/>
      <c r="NMQ30" s="32"/>
      <c r="NMR30" s="32"/>
      <c r="NMS30" s="32"/>
      <c r="NMT30" s="32"/>
      <c r="NMU30" s="32"/>
      <c r="NMV30" s="32"/>
      <c r="NMW30" s="32"/>
      <c r="NMX30" s="32"/>
      <c r="NMY30" s="32"/>
      <c r="NMZ30" s="32"/>
      <c r="NNA30" s="32"/>
      <c r="NNB30" s="32"/>
      <c r="NNC30" s="32"/>
      <c r="NND30" s="32"/>
      <c r="NNE30" s="32"/>
      <c r="NNF30" s="32"/>
      <c r="NNG30" s="32"/>
      <c r="NNH30" s="32"/>
      <c r="NNI30" s="32"/>
      <c r="NNJ30" s="32"/>
      <c r="NNK30" s="32"/>
      <c r="NNL30" s="32"/>
      <c r="NNM30" s="32"/>
      <c r="NNN30" s="32"/>
      <c r="NNO30" s="32"/>
      <c r="NNP30" s="32"/>
      <c r="NNQ30" s="32"/>
      <c r="NNR30" s="32"/>
      <c r="NNS30" s="32"/>
      <c r="NNT30" s="32"/>
      <c r="NNU30" s="32"/>
      <c r="NNV30" s="32"/>
      <c r="NNW30" s="32"/>
      <c r="NNX30" s="32"/>
      <c r="NNY30" s="32"/>
      <c r="NNZ30" s="32"/>
      <c r="NOA30" s="32"/>
      <c r="NOB30" s="32"/>
      <c r="NOC30" s="32"/>
      <c r="NOD30" s="32"/>
      <c r="NOE30" s="32"/>
      <c r="NOF30" s="32"/>
      <c r="NOG30" s="32"/>
      <c r="NOH30" s="32"/>
      <c r="NOI30" s="32"/>
      <c r="NOJ30" s="32"/>
      <c r="NOK30" s="32"/>
      <c r="NOL30" s="32"/>
      <c r="NOM30" s="32"/>
      <c r="NON30" s="32"/>
      <c r="NOO30" s="32"/>
      <c r="NOP30" s="32"/>
      <c r="NOQ30" s="32"/>
      <c r="NOR30" s="32"/>
      <c r="NOS30" s="32"/>
      <c r="NOT30" s="32"/>
      <c r="NOU30" s="32"/>
      <c r="NOV30" s="32"/>
      <c r="NOW30" s="32"/>
      <c r="NOX30" s="32"/>
      <c r="NOY30" s="32"/>
      <c r="NOZ30" s="32"/>
      <c r="NPA30" s="32"/>
      <c r="NPB30" s="32"/>
      <c r="NPC30" s="32"/>
      <c r="NPD30" s="32"/>
      <c r="NPE30" s="32"/>
      <c r="NPF30" s="32"/>
      <c r="NPG30" s="32"/>
      <c r="NPH30" s="32"/>
      <c r="NPI30" s="32"/>
      <c r="NPJ30" s="32"/>
      <c r="NPK30" s="32"/>
      <c r="NPL30" s="32"/>
      <c r="NPM30" s="32"/>
      <c r="NPN30" s="32"/>
      <c r="NPO30" s="32"/>
      <c r="NPP30" s="32"/>
      <c r="NPQ30" s="32"/>
      <c r="NPR30" s="32"/>
      <c r="NPS30" s="32"/>
      <c r="NPT30" s="32"/>
      <c r="NPU30" s="32"/>
      <c r="NPV30" s="32"/>
      <c r="NPW30" s="32"/>
      <c r="NPX30" s="32"/>
      <c r="NPY30" s="32"/>
      <c r="NPZ30" s="32"/>
      <c r="NQA30" s="32"/>
      <c r="NQB30" s="32"/>
      <c r="NQC30" s="32"/>
      <c r="NQD30" s="32"/>
      <c r="NQE30" s="32"/>
      <c r="NQF30" s="32"/>
      <c r="NQG30" s="32"/>
      <c r="NQH30" s="32"/>
      <c r="NQI30" s="32"/>
      <c r="NQJ30" s="32"/>
      <c r="NQK30" s="32"/>
      <c r="NQL30" s="32"/>
      <c r="NQM30" s="32"/>
      <c r="NQN30" s="32"/>
      <c r="NQO30" s="32"/>
      <c r="NQP30" s="32"/>
      <c r="NQQ30" s="32"/>
      <c r="NQR30" s="32"/>
      <c r="NQS30" s="32"/>
      <c r="NQT30" s="32"/>
      <c r="NQU30" s="32"/>
      <c r="NQV30" s="32"/>
      <c r="NQW30" s="32"/>
      <c r="NQX30" s="32"/>
      <c r="NQY30" s="32"/>
      <c r="NQZ30" s="32"/>
      <c r="NRA30" s="32"/>
      <c r="NRB30" s="32"/>
      <c r="NRC30" s="32"/>
      <c r="NRD30" s="32"/>
      <c r="NRE30" s="32"/>
      <c r="NRF30" s="32"/>
      <c r="NRG30" s="32"/>
      <c r="NRH30" s="32"/>
      <c r="NRI30" s="32"/>
      <c r="NRJ30" s="32"/>
      <c r="NRK30" s="32"/>
      <c r="NRL30" s="32"/>
      <c r="NRM30" s="32"/>
      <c r="NRN30" s="32"/>
      <c r="NRO30" s="32"/>
      <c r="NRP30" s="32"/>
      <c r="NRQ30" s="32"/>
      <c r="NRR30" s="32"/>
      <c r="NRS30" s="32"/>
      <c r="NRT30" s="32"/>
      <c r="NRU30" s="32"/>
      <c r="NRV30" s="32"/>
      <c r="NRW30" s="32"/>
      <c r="NRX30" s="32"/>
      <c r="NRY30" s="32"/>
      <c r="NRZ30" s="32"/>
      <c r="NSA30" s="32"/>
      <c r="NSB30" s="32"/>
      <c r="NSC30" s="32"/>
      <c r="NSD30" s="32"/>
      <c r="NSE30" s="32"/>
      <c r="NSF30" s="32"/>
      <c r="NSG30" s="32"/>
      <c r="NSH30" s="32"/>
      <c r="NSI30" s="32"/>
      <c r="NSJ30" s="32"/>
      <c r="NSK30" s="32"/>
      <c r="NSL30" s="32"/>
      <c r="NSM30" s="32"/>
      <c r="NSN30" s="32"/>
      <c r="NSO30" s="32"/>
      <c r="NSP30" s="32"/>
      <c r="NSQ30" s="32"/>
      <c r="NSR30" s="32"/>
      <c r="NSS30" s="32"/>
      <c r="NST30" s="32"/>
      <c r="NSU30" s="32"/>
      <c r="NSV30" s="32"/>
      <c r="NSW30" s="32"/>
      <c r="NSX30" s="32"/>
      <c r="NSY30" s="32"/>
      <c r="NSZ30" s="32"/>
      <c r="NTA30" s="32"/>
      <c r="NTB30" s="32"/>
      <c r="NTC30" s="32"/>
      <c r="NTD30" s="32"/>
      <c r="NTE30" s="32"/>
      <c r="NTF30" s="32"/>
      <c r="NTG30" s="32"/>
      <c r="NTH30" s="32"/>
      <c r="NTI30" s="32"/>
      <c r="NTJ30" s="32"/>
      <c r="NTK30" s="32"/>
      <c r="NTL30" s="32"/>
      <c r="NTM30" s="32"/>
      <c r="NTN30" s="32"/>
      <c r="NTO30" s="32"/>
      <c r="NTP30" s="32"/>
      <c r="NTQ30" s="32"/>
      <c r="NTR30" s="32"/>
      <c r="NTS30" s="32"/>
      <c r="NTT30" s="32"/>
      <c r="NTU30" s="32"/>
      <c r="NTV30" s="32"/>
      <c r="NTW30" s="32"/>
      <c r="NTX30" s="32"/>
      <c r="NTY30" s="32"/>
      <c r="NTZ30" s="32"/>
      <c r="NUA30" s="32"/>
      <c r="NUB30" s="32"/>
      <c r="NUC30" s="32"/>
      <c r="NUD30" s="32"/>
      <c r="NUE30" s="32"/>
      <c r="NUF30" s="32"/>
      <c r="NUG30" s="32"/>
      <c r="NUH30" s="32"/>
      <c r="NUI30" s="32"/>
      <c r="NUJ30" s="32"/>
      <c r="NUK30" s="32"/>
      <c r="NUL30" s="32"/>
      <c r="NUM30" s="32"/>
      <c r="NUN30" s="32"/>
      <c r="NUO30" s="32"/>
      <c r="NUP30" s="32"/>
      <c r="NUQ30" s="32"/>
      <c r="NUR30" s="32"/>
      <c r="NUS30" s="32"/>
      <c r="NUT30" s="32"/>
      <c r="NUU30" s="32"/>
      <c r="NUV30" s="32"/>
      <c r="NUW30" s="32"/>
      <c r="NUX30" s="32"/>
      <c r="NUY30" s="32"/>
      <c r="NUZ30" s="32"/>
      <c r="NVA30" s="32"/>
      <c r="NVB30" s="32"/>
      <c r="NVC30" s="32"/>
      <c r="NVD30" s="32"/>
      <c r="NVE30" s="32"/>
      <c r="NVF30" s="32"/>
      <c r="NVG30" s="32"/>
      <c r="NVH30" s="32"/>
      <c r="NVI30" s="32"/>
      <c r="NVJ30" s="32"/>
      <c r="NVK30" s="32"/>
      <c r="NVL30" s="32"/>
      <c r="NVM30" s="32"/>
      <c r="NVN30" s="32"/>
      <c r="NVO30" s="32"/>
      <c r="NVP30" s="32"/>
      <c r="NVQ30" s="32"/>
      <c r="NVR30" s="32"/>
      <c r="NVS30" s="32"/>
      <c r="NVT30" s="32"/>
      <c r="NVU30" s="32"/>
      <c r="NVV30" s="32"/>
      <c r="NVW30" s="32"/>
      <c r="NVX30" s="32"/>
      <c r="NVY30" s="32"/>
      <c r="NVZ30" s="32"/>
      <c r="NWA30" s="32"/>
      <c r="NWB30" s="32"/>
      <c r="NWC30" s="32"/>
      <c r="NWD30" s="32"/>
      <c r="NWE30" s="32"/>
      <c r="NWF30" s="32"/>
      <c r="NWG30" s="32"/>
      <c r="NWH30" s="32"/>
      <c r="NWI30" s="32"/>
      <c r="NWJ30" s="32"/>
      <c r="NWK30" s="32"/>
      <c r="NWL30" s="32"/>
      <c r="NWM30" s="32"/>
      <c r="NWN30" s="32"/>
      <c r="NWO30" s="32"/>
      <c r="NWP30" s="32"/>
      <c r="NWQ30" s="32"/>
      <c r="NWR30" s="32"/>
      <c r="NWS30" s="32"/>
      <c r="NWT30" s="32"/>
      <c r="NWU30" s="32"/>
      <c r="NWV30" s="32"/>
      <c r="NWW30" s="32"/>
      <c r="NWX30" s="32"/>
      <c r="NWY30" s="32"/>
      <c r="NWZ30" s="32"/>
      <c r="NXA30" s="32"/>
      <c r="NXB30" s="32"/>
      <c r="NXC30" s="32"/>
      <c r="NXD30" s="32"/>
      <c r="NXE30" s="32"/>
      <c r="NXF30" s="32"/>
      <c r="NXG30" s="32"/>
      <c r="NXH30" s="32"/>
      <c r="NXI30" s="32"/>
      <c r="NXJ30" s="32"/>
      <c r="NXK30" s="32"/>
      <c r="NXL30" s="32"/>
      <c r="NXM30" s="32"/>
      <c r="NXN30" s="32"/>
      <c r="NXO30" s="32"/>
      <c r="NXP30" s="32"/>
      <c r="NXQ30" s="32"/>
      <c r="NXR30" s="32"/>
      <c r="NXS30" s="32"/>
      <c r="NXT30" s="32"/>
      <c r="NXU30" s="32"/>
      <c r="NXV30" s="32"/>
      <c r="NXW30" s="32"/>
      <c r="NXX30" s="32"/>
      <c r="NXY30" s="32"/>
      <c r="NXZ30" s="32"/>
      <c r="NYA30" s="32"/>
      <c r="NYB30" s="32"/>
      <c r="NYC30" s="32"/>
      <c r="NYD30" s="32"/>
      <c r="NYE30" s="32"/>
      <c r="NYF30" s="32"/>
      <c r="NYG30" s="32"/>
      <c r="NYH30" s="32"/>
      <c r="NYI30" s="32"/>
      <c r="NYJ30" s="32"/>
      <c r="NYK30" s="32"/>
      <c r="NYL30" s="32"/>
      <c r="NYM30" s="32"/>
      <c r="NYN30" s="32"/>
      <c r="NYO30" s="32"/>
      <c r="NYP30" s="32"/>
      <c r="NYQ30" s="32"/>
      <c r="NYR30" s="32"/>
      <c r="NYS30" s="32"/>
      <c r="NYT30" s="32"/>
      <c r="NYU30" s="32"/>
      <c r="NYV30" s="32"/>
      <c r="NYW30" s="32"/>
      <c r="NYX30" s="32"/>
      <c r="NYY30" s="32"/>
      <c r="NYZ30" s="32"/>
      <c r="NZA30" s="32"/>
      <c r="NZB30" s="32"/>
      <c r="NZC30" s="32"/>
      <c r="NZD30" s="32"/>
      <c r="NZE30" s="32"/>
      <c r="NZF30" s="32"/>
      <c r="NZG30" s="32"/>
      <c r="NZH30" s="32"/>
      <c r="NZI30" s="32"/>
      <c r="NZJ30" s="32"/>
      <c r="NZK30" s="32"/>
      <c r="NZL30" s="32"/>
      <c r="NZM30" s="32"/>
      <c r="NZN30" s="32"/>
      <c r="NZO30" s="32"/>
      <c r="NZP30" s="32"/>
      <c r="NZQ30" s="32"/>
      <c r="NZR30" s="32"/>
      <c r="NZS30" s="32"/>
      <c r="NZT30" s="32"/>
      <c r="NZU30" s="32"/>
      <c r="NZV30" s="32"/>
      <c r="NZW30" s="32"/>
      <c r="NZX30" s="32"/>
      <c r="NZY30" s="32"/>
      <c r="NZZ30" s="32"/>
      <c r="OAA30" s="32"/>
      <c r="OAB30" s="32"/>
      <c r="OAC30" s="32"/>
      <c r="OAD30" s="32"/>
      <c r="OAE30" s="32"/>
      <c r="OAF30" s="32"/>
      <c r="OAG30" s="32"/>
      <c r="OAH30" s="32"/>
      <c r="OAI30" s="32"/>
      <c r="OAJ30" s="32"/>
      <c r="OAK30" s="32"/>
      <c r="OAL30" s="32"/>
      <c r="OAM30" s="32"/>
      <c r="OAN30" s="32"/>
      <c r="OAO30" s="32"/>
      <c r="OAP30" s="32"/>
      <c r="OAQ30" s="32"/>
      <c r="OAR30" s="32"/>
      <c r="OAS30" s="32"/>
      <c r="OAT30" s="32"/>
      <c r="OAU30" s="32"/>
      <c r="OAV30" s="32"/>
      <c r="OAW30" s="32"/>
      <c r="OAX30" s="32"/>
      <c r="OAY30" s="32"/>
      <c r="OAZ30" s="32"/>
      <c r="OBA30" s="32"/>
      <c r="OBB30" s="32"/>
      <c r="OBC30" s="32"/>
      <c r="OBD30" s="32"/>
      <c r="OBE30" s="32"/>
      <c r="OBF30" s="32"/>
      <c r="OBG30" s="32"/>
      <c r="OBH30" s="32"/>
      <c r="OBI30" s="32"/>
      <c r="OBJ30" s="32"/>
      <c r="OBK30" s="32"/>
      <c r="OBL30" s="32"/>
      <c r="OBM30" s="32"/>
      <c r="OBN30" s="32"/>
      <c r="OBO30" s="32"/>
      <c r="OBP30" s="32"/>
      <c r="OBQ30" s="32"/>
      <c r="OBR30" s="32"/>
      <c r="OBS30" s="32"/>
      <c r="OBT30" s="32"/>
      <c r="OBU30" s="32"/>
      <c r="OBV30" s="32"/>
      <c r="OBW30" s="32"/>
      <c r="OBX30" s="32"/>
      <c r="OBY30" s="32"/>
      <c r="OBZ30" s="32"/>
      <c r="OCA30" s="32"/>
      <c r="OCB30" s="32"/>
      <c r="OCC30" s="32"/>
      <c r="OCD30" s="32"/>
      <c r="OCE30" s="32"/>
      <c r="OCF30" s="32"/>
      <c r="OCG30" s="32"/>
      <c r="OCH30" s="32"/>
      <c r="OCI30" s="32"/>
      <c r="OCJ30" s="32"/>
      <c r="OCK30" s="32"/>
      <c r="OCL30" s="32"/>
      <c r="OCM30" s="32"/>
      <c r="OCN30" s="32"/>
      <c r="OCO30" s="32"/>
      <c r="OCP30" s="32"/>
      <c r="OCQ30" s="32"/>
      <c r="OCR30" s="32"/>
      <c r="OCS30" s="32"/>
      <c r="OCT30" s="32"/>
      <c r="OCU30" s="32"/>
      <c r="OCV30" s="32"/>
      <c r="OCW30" s="32"/>
      <c r="OCX30" s="32"/>
      <c r="OCY30" s="32"/>
      <c r="OCZ30" s="32"/>
      <c r="ODA30" s="32"/>
      <c r="ODB30" s="32"/>
      <c r="ODC30" s="32"/>
      <c r="ODD30" s="32"/>
      <c r="ODE30" s="32"/>
      <c r="ODF30" s="32"/>
      <c r="ODG30" s="32"/>
      <c r="ODH30" s="32"/>
      <c r="ODI30" s="32"/>
      <c r="ODJ30" s="32"/>
      <c r="ODK30" s="32"/>
      <c r="ODL30" s="32"/>
      <c r="ODM30" s="32"/>
      <c r="ODN30" s="32"/>
      <c r="ODO30" s="32"/>
      <c r="ODP30" s="32"/>
      <c r="ODQ30" s="32"/>
      <c r="ODR30" s="32"/>
      <c r="ODS30" s="32"/>
      <c r="ODT30" s="32"/>
      <c r="ODU30" s="32"/>
      <c r="ODV30" s="32"/>
      <c r="ODW30" s="32"/>
      <c r="ODX30" s="32"/>
      <c r="ODY30" s="32"/>
      <c r="ODZ30" s="32"/>
      <c r="OEA30" s="32"/>
      <c r="OEB30" s="32"/>
      <c r="OEC30" s="32"/>
      <c r="OED30" s="32"/>
      <c r="OEE30" s="32"/>
      <c r="OEF30" s="32"/>
      <c r="OEG30" s="32"/>
      <c r="OEH30" s="32"/>
      <c r="OEI30" s="32"/>
      <c r="OEJ30" s="32"/>
      <c r="OEK30" s="32"/>
      <c r="OEL30" s="32"/>
      <c r="OEM30" s="32"/>
      <c r="OEN30" s="32"/>
      <c r="OEO30" s="32"/>
      <c r="OEP30" s="32"/>
      <c r="OEQ30" s="32"/>
      <c r="OER30" s="32"/>
      <c r="OES30" s="32"/>
      <c r="OET30" s="32"/>
      <c r="OEU30" s="32"/>
      <c r="OEV30" s="32"/>
      <c r="OEW30" s="32"/>
      <c r="OEX30" s="32"/>
      <c r="OEY30" s="32"/>
      <c r="OEZ30" s="32"/>
      <c r="OFA30" s="32"/>
      <c r="OFB30" s="32"/>
      <c r="OFC30" s="32"/>
      <c r="OFD30" s="32"/>
      <c r="OFE30" s="32"/>
      <c r="OFF30" s="32"/>
      <c r="OFG30" s="32"/>
      <c r="OFH30" s="32"/>
      <c r="OFI30" s="32"/>
      <c r="OFJ30" s="32"/>
      <c r="OFK30" s="32"/>
      <c r="OFL30" s="32"/>
      <c r="OFM30" s="32"/>
      <c r="OFN30" s="32"/>
      <c r="OFO30" s="32"/>
      <c r="OFP30" s="32"/>
      <c r="OFQ30" s="32"/>
      <c r="OFR30" s="32"/>
      <c r="OFS30" s="32"/>
      <c r="OFT30" s="32"/>
      <c r="OFU30" s="32"/>
      <c r="OFV30" s="32"/>
      <c r="OFW30" s="32"/>
      <c r="OFX30" s="32"/>
      <c r="OFY30" s="32"/>
      <c r="OFZ30" s="32"/>
      <c r="OGA30" s="32"/>
      <c r="OGB30" s="32"/>
      <c r="OGC30" s="32"/>
      <c r="OGD30" s="32"/>
      <c r="OGE30" s="32"/>
      <c r="OGF30" s="32"/>
      <c r="OGG30" s="32"/>
      <c r="OGH30" s="32"/>
      <c r="OGI30" s="32"/>
      <c r="OGJ30" s="32"/>
      <c r="OGK30" s="32"/>
      <c r="OGL30" s="32"/>
      <c r="OGM30" s="32"/>
      <c r="OGN30" s="32"/>
      <c r="OGO30" s="32"/>
      <c r="OGP30" s="32"/>
      <c r="OGQ30" s="32"/>
      <c r="OGR30" s="32"/>
      <c r="OGS30" s="32"/>
      <c r="OGT30" s="32"/>
      <c r="OGU30" s="32"/>
      <c r="OGV30" s="32"/>
      <c r="OGW30" s="32"/>
      <c r="OGX30" s="32"/>
      <c r="OGY30" s="32"/>
      <c r="OGZ30" s="32"/>
      <c r="OHA30" s="32"/>
      <c r="OHB30" s="32"/>
      <c r="OHC30" s="32"/>
      <c r="OHD30" s="32"/>
      <c r="OHE30" s="32"/>
      <c r="OHF30" s="32"/>
      <c r="OHG30" s="32"/>
      <c r="OHH30" s="32"/>
      <c r="OHI30" s="32"/>
      <c r="OHJ30" s="32"/>
      <c r="OHK30" s="32"/>
      <c r="OHL30" s="32"/>
      <c r="OHM30" s="32"/>
      <c r="OHN30" s="32"/>
      <c r="OHO30" s="32"/>
      <c r="OHP30" s="32"/>
      <c r="OHQ30" s="32"/>
      <c r="OHR30" s="32"/>
      <c r="OHS30" s="32"/>
      <c r="OHT30" s="32"/>
      <c r="OHU30" s="32"/>
      <c r="OHV30" s="32"/>
      <c r="OHW30" s="32"/>
      <c r="OHX30" s="32"/>
      <c r="OHY30" s="32"/>
      <c r="OHZ30" s="32"/>
      <c r="OIA30" s="32"/>
      <c r="OIB30" s="32"/>
      <c r="OIC30" s="32"/>
      <c r="OID30" s="32"/>
      <c r="OIE30" s="32"/>
      <c r="OIF30" s="32"/>
      <c r="OIG30" s="32"/>
      <c r="OIH30" s="32"/>
      <c r="OII30" s="32"/>
      <c r="OIJ30" s="32"/>
      <c r="OIK30" s="32"/>
      <c r="OIL30" s="32"/>
      <c r="OIM30" s="32"/>
      <c r="OIN30" s="32"/>
      <c r="OIO30" s="32"/>
      <c r="OIP30" s="32"/>
      <c r="OIQ30" s="32"/>
      <c r="OIR30" s="32"/>
      <c r="OIS30" s="32"/>
      <c r="OIT30" s="32"/>
      <c r="OIU30" s="32"/>
      <c r="OIV30" s="32"/>
      <c r="OIW30" s="32"/>
      <c r="OIX30" s="32"/>
      <c r="OIY30" s="32"/>
      <c r="OIZ30" s="32"/>
      <c r="OJA30" s="32"/>
      <c r="OJB30" s="32"/>
      <c r="OJC30" s="32"/>
      <c r="OJD30" s="32"/>
      <c r="OJE30" s="32"/>
      <c r="OJF30" s="32"/>
      <c r="OJG30" s="32"/>
      <c r="OJH30" s="32"/>
      <c r="OJI30" s="32"/>
      <c r="OJJ30" s="32"/>
      <c r="OJK30" s="32"/>
      <c r="OJL30" s="32"/>
      <c r="OJM30" s="32"/>
      <c r="OJN30" s="32"/>
      <c r="OJO30" s="32"/>
      <c r="OJP30" s="32"/>
      <c r="OJQ30" s="32"/>
      <c r="OJR30" s="32"/>
      <c r="OJS30" s="32"/>
      <c r="OJT30" s="32"/>
      <c r="OJU30" s="32"/>
      <c r="OJV30" s="32"/>
      <c r="OJW30" s="32"/>
      <c r="OJX30" s="32"/>
      <c r="OJY30" s="32"/>
      <c r="OJZ30" s="32"/>
      <c r="OKA30" s="32"/>
      <c r="OKB30" s="32"/>
      <c r="OKC30" s="32"/>
      <c r="OKD30" s="32"/>
      <c r="OKE30" s="32"/>
      <c r="OKF30" s="32"/>
      <c r="OKG30" s="32"/>
      <c r="OKH30" s="32"/>
      <c r="OKI30" s="32"/>
      <c r="OKJ30" s="32"/>
      <c r="OKK30" s="32"/>
      <c r="OKL30" s="32"/>
      <c r="OKM30" s="32"/>
      <c r="OKN30" s="32"/>
      <c r="OKO30" s="32"/>
      <c r="OKP30" s="32"/>
      <c r="OKQ30" s="32"/>
      <c r="OKR30" s="32"/>
      <c r="OKS30" s="32"/>
      <c r="OKT30" s="32"/>
      <c r="OKU30" s="32"/>
      <c r="OKV30" s="32"/>
      <c r="OKW30" s="32"/>
      <c r="OKX30" s="32"/>
      <c r="OKY30" s="32"/>
      <c r="OKZ30" s="32"/>
      <c r="OLA30" s="32"/>
      <c r="OLB30" s="32"/>
      <c r="OLC30" s="32"/>
      <c r="OLD30" s="32"/>
      <c r="OLE30" s="32"/>
      <c r="OLF30" s="32"/>
      <c r="OLG30" s="32"/>
      <c r="OLH30" s="32"/>
      <c r="OLI30" s="32"/>
      <c r="OLJ30" s="32"/>
      <c r="OLK30" s="32"/>
      <c r="OLL30" s="32"/>
      <c r="OLM30" s="32"/>
      <c r="OLN30" s="32"/>
      <c r="OLO30" s="32"/>
      <c r="OLP30" s="32"/>
      <c r="OLQ30" s="32"/>
      <c r="OLR30" s="32"/>
      <c r="OLS30" s="32"/>
      <c r="OLT30" s="32"/>
      <c r="OLU30" s="32"/>
      <c r="OLV30" s="32"/>
      <c r="OLW30" s="32"/>
      <c r="OLX30" s="32"/>
      <c r="OLY30" s="32"/>
      <c r="OLZ30" s="32"/>
      <c r="OMA30" s="32"/>
      <c r="OMB30" s="32"/>
      <c r="OMC30" s="32"/>
      <c r="OMD30" s="32"/>
      <c r="OME30" s="32"/>
      <c r="OMF30" s="32"/>
      <c r="OMG30" s="32"/>
      <c r="OMH30" s="32"/>
      <c r="OMI30" s="32"/>
      <c r="OMJ30" s="32"/>
      <c r="OMK30" s="32"/>
      <c r="OML30" s="32"/>
      <c r="OMM30" s="32"/>
      <c r="OMN30" s="32"/>
      <c r="OMO30" s="32"/>
      <c r="OMP30" s="32"/>
      <c r="OMQ30" s="32"/>
      <c r="OMR30" s="32"/>
      <c r="OMS30" s="32"/>
      <c r="OMT30" s="32"/>
      <c r="OMU30" s="32"/>
      <c r="OMV30" s="32"/>
      <c r="OMW30" s="32"/>
      <c r="OMX30" s="32"/>
      <c r="OMY30" s="32"/>
      <c r="OMZ30" s="32"/>
      <c r="ONA30" s="32"/>
      <c r="ONB30" s="32"/>
      <c r="ONC30" s="32"/>
      <c r="OND30" s="32"/>
      <c r="ONE30" s="32"/>
      <c r="ONF30" s="32"/>
      <c r="ONG30" s="32"/>
      <c r="ONH30" s="32"/>
      <c r="ONI30" s="32"/>
      <c r="ONJ30" s="32"/>
      <c r="ONK30" s="32"/>
      <c r="ONL30" s="32"/>
      <c r="ONM30" s="32"/>
      <c r="ONN30" s="32"/>
      <c r="ONO30" s="32"/>
      <c r="ONP30" s="32"/>
      <c r="ONQ30" s="32"/>
      <c r="ONR30" s="32"/>
      <c r="ONS30" s="32"/>
      <c r="ONT30" s="32"/>
      <c r="ONU30" s="32"/>
      <c r="ONV30" s="32"/>
      <c r="ONW30" s="32"/>
      <c r="ONX30" s="32"/>
      <c r="ONY30" s="32"/>
      <c r="ONZ30" s="32"/>
      <c r="OOA30" s="32"/>
      <c r="OOB30" s="32"/>
      <c r="OOC30" s="32"/>
      <c r="OOD30" s="32"/>
      <c r="OOE30" s="32"/>
      <c r="OOF30" s="32"/>
      <c r="OOG30" s="32"/>
      <c r="OOH30" s="32"/>
      <c r="OOI30" s="32"/>
      <c r="OOJ30" s="32"/>
      <c r="OOK30" s="32"/>
      <c r="OOL30" s="32"/>
      <c r="OOM30" s="32"/>
      <c r="OON30" s="32"/>
      <c r="OOO30" s="32"/>
      <c r="OOP30" s="32"/>
      <c r="OOQ30" s="32"/>
      <c r="OOR30" s="32"/>
      <c r="OOS30" s="32"/>
      <c r="OOT30" s="32"/>
      <c r="OOU30" s="32"/>
      <c r="OOV30" s="32"/>
      <c r="OOW30" s="32"/>
      <c r="OOX30" s="32"/>
      <c r="OOY30" s="32"/>
      <c r="OOZ30" s="32"/>
      <c r="OPA30" s="32"/>
      <c r="OPB30" s="32"/>
      <c r="OPC30" s="32"/>
      <c r="OPD30" s="32"/>
      <c r="OPE30" s="32"/>
      <c r="OPF30" s="32"/>
      <c r="OPG30" s="32"/>
      <c r="OPH30" s="32"/>
      <c r="OPI30" s="32"/>
      <c r="OPJ30" s="32"/>
      <c r="OPK30" s="32"/>
      <c r="OPL30" s="32"/>
      <c r="OPM30" s="32"/>
      <c r="OPN30" s="32"/>
      <c r="OPO30" s="32"/>
      <c r="OPP30" s="32"/>
      <c r="OPQ30" s="32"/>
      <c r="OPR30" s="32"/>
      <c r="OPS30" s="32"/>
      <c r="OPT30" s="32"/>
      <c r="OPU30" s="32"/>
      <c r="OPV30" s="32"/>
      <c r="OPW30" s="32"/>
      <c r="OPX30" s="32"/>
      <c r="OPY30" s="32"/>
      <c r="OPZ30" s="32"/>
      <c r="OQA30" s="32"/>
      <c r="OQB30" s="32"/>
      <c r="OQC30" s="32"/>
      <c r="OQD30" s="32"/>
      <c r="OQE30" s="32"/>
      <c r="OQF30" s="32"/>
      <c r="OQG30" s="32"/>
      <c r="OQH30" s="32"/>
      <c r="OQI30" s="32"/>
      <c r="OQJ30" s="32"/>
      <c r="OQK30" s="32"/>
      <c r="OQL30" s="32"/>
      <c r="OQM30" s="32"/>
      <c r="OQN30" s="32"/>
      <c r="OQO30" s="32"/>
      <c r="OQP30" s="32"/>
      <c r="OQQ30" s="32"/>
      <c r="OQR30" s="32"/>
      <c r="OQS30" s="32"/>
      <c r="OQT30" s="32"/>
      <c r="OQU30" s="32"/>
      <c r="OQV30" s="32"/>
      <c r="OQW30" s="32"/>
      <c r="OQX30" s="32"/>
      <c r="OQY30" s="32"/>
      <c r="OQZ30" s="32"/>
      <c r="ORA30" s="32"/>
      <c r="ORB30" s="32"/>
      <c r="ORC30" s="32"/>
      <c r="ORD30" s="32"/>
      <c r="ORE30" s="32"/>
      <c r="ORF30" s="32"/>
      <c r="ORG30" s="32"/>
      <c r="ORH30" s="32"/>
      <c r="ORI30" s="32"/>
      <c r="ORJ30" s="32"/>
      <c r="ORK30" s="32"/>
      <c r="ORL30" s="32"/>
      <c r="ORM30" s="32"/>
      <c r="ORN30" s="32"/>
      <c r="ORO30" s="32"/>
      <c r="ORP30" s="32"/>
      <c r="ORQ30" s="32"/>
      <c r="ORR30" s="32"/>
      <c r="ORS30" s="32"/>
      <c r="ORT30" s="32"/>
      <c r="ORU30" s="32"/>
      <c r="ORV30" s="32"/>
      <c r="ORW30" s="32"/>
      <c r="ORX30" s="32"/>
      <c r="ORY30" s="32"/>
      <c r="ORZ30" s="32"/>
      <c r="OSA30" s="32"/>
      <c r="OSB30" s="32"/>
      <c r="OSC30" s="32"/>
      <c r="OSD30" s="32"/>
      <c r="OSE30" s="32"/>
      <c r="OSF30" s="32"/>
      <c r="OSG30" s="32"/>
      <c r="OSH30" s="32"/>
      <c r="OSI30" s="32"/>
      <c r="OSJ30" s="32"/>
      <c r="OSK30" s="32"/>
      <c r="OSL30" s="32"/>
      <c r="OSM30" s="32"/>
      <c r="OSN30" s="32"/>
      <c r="OSO30" s="32"/>
      <c r="OSP30" s="32"/>
      <c r="OSQ30" s="32"/>
      <c r="OSR30" s="32"/>
      <c r="OSS30" s="32"/>
      <c r="OST30" s="32"/>
      <c r="OSU30" s="32"/>
      <c r="OSV30" s="32"/>
      <c r="OSW30" s="32"/>
      <c r="OSX30" s="32"/>
      <c r="OSY30" s="32"/>
      <c r="OSZ30" s="32"/>
      <c r="OTA30" s="32"/>
      <c r="OTB30" s="32"/>
      <c r="OTC30" s="32"/>
      <c r="OTD30" s="32"/>
      <c r="OTE30" s="32"/>
      <c r="OTF30" s="32"/>
      <c r="OTG30" s="32"/>
      <c r="OTH30" s="32"/>
      <c r="OTI30" s="32"/>
      <c r="OTJ30" s="32"/>
      <c r="OTK30" s="32"/>
      <c r="OTL30" s="32"/>
      <c r="OTM30" s="32"/>
      <c r="OTN30" s="32"/>
      <c r="OTO30" s="32"/>
      <c r="OTP30" s="32"/>
      <c r="OTQ30" s="32"/>
      <c r="OTR30" s="32"/>
      <c r="OTS30" s="32"/>
      <c r="OTT30" s="32"/>
      <c r="OTU30" s="32"/>
      <c r="OTV30" s="32"/>
      <c r="OTW30" s="32"/>
      <c r="OTX30" s="32"/>
      <c r="OTY30" s="32"/>
      <c r="OTZ30" s="32"/>
      <c r="OUA30" s="32"/>
      <c r="OUB30" s="32"/>
      <c r="OUC30" s="32"/>
      <c r="OUD30" s="32"/>
      <c r="OUE30" s="32"/>
      <c r="OUF30" s="32"/>
      <c r="OUG30" s="32"/>
      <c r="OUH30" s="32"/>
      <c r="OUI30" s="32"/>
      <c r="OUJ30" s="32"/>
      <c r="OUK30" s="32"/>
      <c r="OUL30" s="32"/>
      <c r="OUM30" s="32"/>
      <c r="OUN30" s="32"/>
      <c r="OUO30" s="32"/>
      <c r="OUP30" s="32"/>
      <c r="OUQ30" s="32"/>
      <c r="OUR30" s="32"/>
      <c r="OUS30" s="32"/>
      <c r="OUT30" s="32"/>
      <c r="OUU30" s="32"/>
      <c r="OUV30" s="32"/>
      <c r="OUW30" s="32"/>
      <c r="OUX30" s="32"/>
      <c r="OUY30" s="32"/>
      <c r="OUZ30" s="32"/>
      <c r="OVA30" s="32"/>
      <c r="OVB30" s="32"/>
      <c r="OVC30" s="32"/>
      <c r="OVD30" s="32"/>
      <c r="OVE30" s="32"/>
      <c r="OVF30" s="32"/>
      <c r="OVG30" s="32"/>
      <c r="OVH30" s="32"/>
      <c r="OVI30" s="32"/>
      <c r="OVJ30" s="32"/>
      <c r="OVK30" s="32"/>
      <c r="OVL30" s="32"/>
      <c r="OVM30" s="32"/>
      <c r="OVN30" s="32"/>
      <c r="OVO30" s="32"/>
      <c r="OVP30" s="32"/>
      <c r="OVQ30" s="32"/>
      <c r="OVR30" s="32"/>
      <c r="OVS30" s="32"/>
      <c r="OVT30" s="32"/>
      <c r="OVU30" s="32"/>
      <c r="OVV30" s="32"/>
      <c r="OVW30" s="32"/>
      <c r="OVX30" s="32"/>
      <c r="OVY30" s="32"/>
      <c r="OVZ30" s="32"/>
      <c r="OWA30" s="32"/>
      <c r="OWB30" s="32"/>
      <c r="OWC30" s="32"/>
      <c r="OWD30" s="32"/>
      <c r="OWE30" s="32"/>
      <c r="OWF30" s="32"/>
      <c r="OWG30" s="32"/>
      <c r="OWH30" s="32"/>
      <c r="OWI30" s="32"/>
      <c r="OWJ30" s="32"/>
      <c r="OWK30" s="32"/>
      <c r="OWL30" s="32"/>
      <c r="OWM30" s="32"/>
      <c r="OWN30" s="32"/>
      <c r="OWO30" s="32"/>
      <c r="OWP30" s="32"/>
      <c r="OWQ30" s="32"/>
      <c r="OWR30" s="32"/>
      <c r="OWS30" s="32"/>
      <c r="OWT30" s="32"/>
      <c r="OWU30" s="32"/>
      <c r="OWV30" s="32"/>
      <c r="OWW30" s="32"/>
      <c r="OWX30" s="32"/>
      <c r="OWY30" s="32"/>
      <c r="OWZ30" s="32"/>
      <c r="OXA30" s="32"/>
      <c r="OXB30" s="32"/>
      <c r="OXC30" s="32"/>
      <c r="OXD30" s="32"/>
      <c r="OXE30" s="32"/>
      <c r="OXF30" s="32"/>
      <c r="OXG30" s="32"/>
      <c r="OXH30" s="32"/>
      <c r="OXI30" s="32"/>
      <c r="OXJ30" s="32"/>
      <c r="OXK30" s="32"/>
      <c r="OXL30" s="32"/>
      <c r="OXM30" s="32"/>
      <c r="OXN30" s="32"/>
      <c r="OXO30" s="32"/>
      <c r="OXP30" s="32"/>
      <c r="OXQ30" s="32"/>
      <c r="OXR30" s="32"/>
      <c r="OXS30" s="32"/>
      <c r="OXT30" s="32"/>
      <c r="OXU30" s="32"/>
      <c r="OXV30" s="32"/>
      <c r="OXW30" s="32"/>
      <c r="OXX30" s="32"/>
      <c r="OXY30" s="32"/>
      <c r="OXZ30" s="32"/>
      <c r="OYA30" s="32"/>
      <c r="OYB30" s="32"/>
      <c r="OYC30" s="32"/>
      <c r="OYD30" s="32"/>
      <c r="OYE30" s="32"/>
      <c r="OYF30" s="32"/>
      <c r="OYG30" s="32"/>
      <c r="OYH30" s="32"/>
      <c r="OYI30" s="32"/>
      <c r="OYJ30" s="32"/>
      <c r="OYK30" s="32"/>
      <c r="OYL30" s="32"/>
      <c r="OYM30" s="32"/>
      <c r="OYN30" s="32"/>
      <c r="OYO30" s="32"/>
      <c r="OYP30" s="32"/>
      <c r="OYQ30" s="32"/>
      <c r="OYR30" s="32"/>
      <c r="OYS30" s="32"/>
      <c r="OYT30" s="32"/>
      <c r="OYU30" s="32"/>
      <c r="OYV30" s="32"/>
      <c r="OYW30" s="32"/>
      <c r="OYX30" s="32"/>
      <c r="OYY30" s="32"/>
      <c r="OYZ30" s="32"/>
      <c r="OZA30" s="32"/>
      <c r="OZB30" s="32"/>
      <c r="OZC30" s="32"/>
      <c r="OZD30" s="32"/>
      <c r="OZE30" s="32"/>
      <c r="OZF30" s="32"/>
      <c r="OZG30" s="32"/>
      <c r="OZH30" s="32"/>
      <c r="OZI30" s="32"/>
      <c r="OZJ30" s="32"/>
      <c r="OZK30" s="32"/>
      <c r="OZL30" s="32"/>
      <c r="OZM30" s="32"/>
      <c r="OZN30" s="32"/>
      <c r="OZO30" s="32"/>
      <c r="OZP30" s="32"/>
      <c r="OZQ30" s="32"/>
      <c r="OZR30" s="32"/>
      <c r="OZS30" s="32"/>
      <c r="OZT30" s="32"/>
      <c r="OZU30" s="32"/>
      <c r="OZV30" s="32"/>
      <c r="OZW30" s="32"/>
      <c r="OZX30" s="32"/>
      <c r="OZY30" s="32"/>
      <c r="OZZ30" s="32"/>
      <c r="PAA30" s="32"/>
      <c r="PAB30" s="32"/>
      <c r="PAC30" s="32"/>
      <c r="PAD30" s="32"/>
      <c r="PAE30" s="32"/>
      <c r="PAF30" s="32"/>
      <c r="PAG30" s="32"/>
      <c r="PAH30" s="32"/>
      <c r="PAI30" s="32"/>
      <c r="PAJ30" s="32"/>
      <c r="PAK30" s="32"/>
      <c r="PAL30" s="32"/>
      <c r="PAM30" s="32"/>
      <c r="PAN30" s="32"/>
      <c r="PAO30" s="32"/>
      <c r="PAP30" s="32"/>
      <c r="PAQ30" s="32"/>
      <c r="PAR30" s="32"/>
      <c r="PAS30" s="32"/>
      <c r="PAT30" s="32"/>
      <c r="PAU30" s="32"/>
      <c r="PAV30" s="32"/>
      <c r="PAW30" s="32"/>
      <c r="PAX30" s="32"/>
      <c r="PAY30" s="32"/>
      <c r="PAZ30" s="32"/>
      <c r="PBA30" s="32"/>
      <c r="PBB30" s="32"/>
      <c r="PBC30" s="32"/>
      <c r="PBD30" s="32"/>
      <c r="PBE30" s="32"/>
      <c r="PBF30" s="32"/>
      <c r="PBG30" s="32"/>
      <c r="PBH30" s="32"/>
      <c r="PBI30" s="32"/>
      <c r="PBJ30" s="32"/>
      <c r="PBK30" s="32"/>
      <c r="PBL30" s="32"/>
      <c r="PBM30" s="32"/>
      <c r="PBN30" s="32"/>
      <c r="PBO30" s="32"/>
      <c r="PBP30" s="32"/>
      <c r="PBQ30" s="32"/>
      <c r="PBR30" s="32"/>
      <c r="PBS30" s="32"/>
      <c r="PBT30" s="32"/>
      <c r="PBU30" s="32"/>
      <c r="PBV30" s="32"/>
      <c r="PBW30" s="32"/>
      <c r="PBX30" s="32"/>
      <c r="PBY30" s="32"/>
      <c r="PBZ30" s="32"/>
      <c r="PCA30" s="32"/>
      <c r="PCB30" s="32"/>
      <c r="PCC30" s="32"/>
      <c r="PCD30" s="32"/>
      <c r="PCE30" s="32"/>
      <c r="PCF30" s="32"/>
      <c r="PCG30" s="32"/>
      <c r="PCH30" s="32"/>
      <c r="PCI30" s="32"/>
      <c r="PCJ30" s="32"/>
      <c r="PCK30" s="32"/>
      <c r="PCL30" s="32"/>
      <c r="PCM30" s="32"/>
      <c r="PCN30" s="32"/>
      <c r="PCO30" s="32"/>
      <c r="PCP30" s="32"/>
      <c r="PCQ30" s="32"/>
      <c r="PCR30" s="32"/>
      <c r="PCS30" s="32"/>
      <c r="PCT30" s="32"/>
      <c r="PCU30" s="32"/>
      <c r="PCV30" s="32"/>
      <c r="PCW30" s="32"/>
      <c r="PCX30" s="32"/>
      <c r="PCY30" s="32"/>
      <c r="PCZ30" s="32"/>
      <c r="PDA30" s="32"/>
      <c r="PDB30" s="32"/>
      <c r="PDC30" s="32"/>
      <c r="PDD30" s="32"/>
      <c r="PDE30" s="32"/>
      <c r="PDF30" s="32"/>
      <c r="PDG30" s="32"/>
      <c r="PDH30" s="32"/>
      <c r="PDI30" s="32"/>
      <c r="PDJ30" s="32"/>
      <c r="PDK30" s="32"/>
      <c r="PDL30" s="32"/>
      <c r="PDM30" s="32"/>
      <c r="PDN30" s="32"/>
      <c r="PDO30" s="32"/>
      <c r="PDP30" s="32"/>
      <c r="PDQ30" s="32"/>
      <c r="PDR30" s="32"/>
      <c r="PDS30" s="32"/>
      <c r="PDT30" s="32"/>
      <c r="PDU30" s="32"/>
      <c r="PDV30" s="32"/>
      <c r="PDW30" s="32"/>
      <c r="PDX30" s="32"/>
      <c r="PDY30" s="32"/>
      <c r="PDZ30" s="32"/>
      <c r="PEA30" s="32"/>
      <c r="PEB30" s="32"/>
      <c r="PEC30" s="32"/>
      <c r="PED30" s="32"/>
      <c r="PEE30" s="32"/>
      <c r="PEF30" s="32"/>
      <c r="PEG30" s="32"/>
      <c r="PEH30" s="32"/>
      <c r="PEI30" s="32"/>
      <c r="PEJ30" s="32"/>
      <c r="PEK30" s="32"/>
      <c r="PEL30" s="32"/>
      <c r="PEM30" s="32"/>
      <c r="PEN30" s="32"/>
      <c r="PEO30" s="32"/>
      <c r="PEP30" s="32"/>
      <c r="PEQ30" s="32"/>
      <c r="PER30" s="32"/>
      <c r="PES30" s="32"/>
      <c r="PET30" s="32"/>
      <c r="PEU30" s="32"/>
      <c r="PEV30" s="32"/>
      <c r="PEW30" s="32"/>
      <c r="PEX30" s="32"/>
      <c r="PEY30" s="32"/>
      <c r="PEZ30" s="32"/>
      <c r="PFA30" s="32"/>
      <c r="PFB30" s="32"/>
      <c r="PFC30" s="32"/>
      <c r="PFD30" s="32"/>
      <c r="PFE30" s="32"/>
      <c r="PFF30" s="32"/>
      <c r="PFG30" s="32"/>
      <c r="PFH30" s="32"/>
      <c r="PFI30" s="32"/>
      <c r="PFJ30" s="32"/>
      <c r="PFK30" s="32"/>
      <c r="PFL30" s="32"/>
      <c r="PFM30" s="32"/>
      <c r="PFN30" s="32"/>
      <c r="PFO30" s="32"/>
      <c r="PFP30" s="32"/>
      <c r="PFQ30" s="32"/>
      <c r="PFR30" s="32"/>
      <c r="PFS30" s="32"/>
      <c r="PFT30" s="32"/>
      <c r="PFU30" s="32"/>
      <c r="PFV30" s="32"/>
      <c r="PFW30" s="32"/>
      <c r="PFX30" s="32"/>
      <c r="PFY30" s="32"/>
      <c r="PFZ30" s="32"/>
      <c r="PGA30" s="32"/>
      <c r="PGB30" s="32"/>
      <c r="PGC30" s="32"/>
      <c r="PGD30" s="32"/>
      <c r="PGE30" s="32"/>
      <c r="PGF30" s="32"/>
      <c r="PGG30" s="32"/>
      <c r="PGH30" s="32"/>
      <c r="PGI30" s="32"/>
      <c r="PGJ30" s="32"/>
      <c r="PGK30" s="32"/>
      <c r="PGL30" s="32"/>
      <c r="PGM30" s="32"/>
      <c r="PGN30" s="32"/>
      <c r="PGO30" s="32"/>
      <c r="PGP30" s="32"/>
      <c r="PGQ30" s="32"/>
      <c r="PGR30" s="32"/>
      <c r="PGS30" s="32"/>
      <c r="PGT30" s="32"/>
      <c r="PGU30" s="32"/>
      <c r="PGV30" s="32"/>
      <c r="PGW30" s="32"/>
      <c r="PGX30" s="32"/>
      <c r="PGY30" s="32"/>
      <c r="PGZ30" s="32"/>
      <c r="PHA30" s="32"/>
      <c r="PHB30" s="32"/>
      <c r="PHC30" s="32"/>
      <c r="PHD30" s="32"/>
      <c r="PHE30" s="32"/>
      <c r="PHF30" s="32"/>
      <c r="PHG30" s="32"/>
      <c r="PHH30" s="32"/>
      <c r="PHI30" s="32"/>
      <c r="PHJ30" s="32"/>
      <c r="PHK30" s="32"/>
      <c r="PHL30" s="32"/>
      <c r="PHM30" s="32"/>
      <c r="PHN30" s="32"/>
      <c r="PHO30" s="32"/>
      <c r="PHP30" s="32"/>
      <c r="PHQ30" s="32"/>
      <c r="PHR30" s="32"/>
      <c r="PHS30" s="32"/>
      <c r="PHT30" s="32"/>
      <c r="PHU30" s="32"/>
      <c r="PHV30" s="32"/>
      <c r="PHW30" s="32"/>
      <c r="PHX30" s="32"/>
      <c r="PHY30" s="32"/>
      <c r="PHZ30" s="32"/>
      <c r="PIA30" s="32"/>
      <c r="PIB30" s="32"/>
      <c r="PIC30" s="32"/>
      <c r="PID30" s="32"/>
      <c r="PIE30" s="32"/>
      <c r="PIF30" s="32"/>
      <c r="PIG30" s="32"/>
      <c r="PIH30" s="32"/>
      <c r="PII30" s="32"/>
      <c r="PIJ30" s="32"/>
      <c r="PIK30" s="32"/>
      <c r="PIL30" s="32"/>
      <c r="PIM30" s="32"/>
      <c r="PIN30" s="32"/>
      <c r="PIO30" s="32"/>
      <c r="PIP30" s="32"/>
      <c r="PIQ30" s="32"/>
      <c r="PIR30" s="32"/>
      <c r="PIS30" s="32"/>
      <c r="PIT30" s="32"/>
      <c r="PIU30" s="32"/>
      <c r="PIV30" s="32"/>
      <c r="PIW30" s="32"/>
      <c r="PIX30" s="32"/>
      <c r="PIY30" s="32"/>
      <c r="PIZ30" s="32"/>
      <c r="PJA30" s="32"/>
      <c r="PJB30" s="32"/>
      <c r="PJC30" s="32"/>
      <c r="PJD30" s="32"/>
      <c r="PJE30" s="32"/>
      <c r="PJF30" s="32"/>
      <c r="PJG30" s="32"/>
      <c r="PJH30" s="32"/>
      <c r="PJI30" s="32"/>
      <c r="PJJ30" s="32"/>
      <c r="PJK30" s="32"/>
      <c r="PJL30" s="32"/>
      <c r="PJM30" s="32"/>
      <c r="PJN30" s="32"/>
      <c r="PJO30" s="32"/>
      <c r="PJP30" s="32"/>
      <c r="PJQ30" s="32"/>
      <c r="PJR30" s="32"/>
      <c r="PJS30" s="32"/>
      <c r="PJT30" s="32"/>
      <c r="PJU30" s="32"/>
      <c r="PJV30" s="32"/>
      <c r="PJW30" s="32"/>
      <c r="PJX30" s="32"/>
      <c r="PJY30" s="32"/>
      <c r="PJZ30" s="32"/>
      <c r="PKA30" s="32"/>
      <c r="PKB30" s="32"/>
      <c r="PKC30" s="32"/>
      <c r="PKD30" s="32"/>
      <c r="PKE30" s="32"/>
      <c r="PKF30" s="32"/>
      <c r="PKG30" s="32"/>
      <c r="PKH30" s="32"/>
      <c r="PKI30" s="32"/>
      <c r="PKJ30" s="32"/>
      <c r="PKK30" s="32"/>
      <c r="PKL30" s="32"/>
      <c r="PKM30" s="32"/>
      <c r="PKN30" s="32"/>
      <c r="PKO30" s="32"/>
      <c r="PKP30" s="32"/>
      <c r="PKQ30" s="32"/>
      <c r="PKR30" s="32"/>
      <c r="PKS30" s="32"/>
      <c r="PKT30" s="32"/>
      <c r="PKU30" s="32"/>
      <c r="PKV30" s="32"/>
      <c r="PKW30" s="32"/>
      <c r="PKX30" s="32"/>
      <c r="PKY30" s="32"/>
      <c r="PKZ30" s="32"/>
      <c r="PLA30" s="32"/>
      <c r="PLB30" s="32"/>
      <c r="PLC30" s="32"/>
      <c r="PLD30" s="32"/>
      <c r="PLE30" s="32"/>
      <c r="PLF30" s="32"/>
      <c r="PLG30" s="32"/>
      <c r="PLH30" s="32"/>
      <c r="PLI30" s="32"/>
      <c r="PLJ30" s="32"/>
      <c r="PLK30" s="32"/>
      <c r="PLL30" s="32"/>
      <c r="PLM30" s="32"/>
      <c r="PLN30" s="32"/>
      <c r="PLO30" s="32"/>
      <c r="PLP30" s="32"/>
      <c r="PLQ30" s="32"/>
      <c r="PLR30" s="32"/>
      <c r="PLS30" s="32"/>
      <c r="PLT30" s="32"/>
      <c r="PLU30" s="32"/>
      <c r="PLV30" s="32"/>
      <c r="PLW30" s="32"/>
      <c r="PLX30" s="32"/>
      <c r="PLY30" s="32"/>
      <c r="PLZ30" s="32"/>
      <c r="PMA30" s="32"/>
      <c r="PMB30" s="32"/>
      <c r="PMC30" s="32"/>
      <c r="PMD30" s="32"/>
      <c r="PME30" s="32"/>
      <c r="PMF30" s="32"/>
      <c r="PMG30" s="32"/>
      <c r="PMH30" s="32"/>
      <c r="PMI30" s="32"/>
      <c r="PMJ30" s="32"/>
      <c r="PMK30" s="32"/>
      <c r="PML30" s="32"/>
      <c r="PMM30" s="32"/>
      <c r="PMN30" s="32"/>
      <c r="PMO30" s="32"/>
      <c r="PMP30" s="32"/>
      <c r="PMQ30" s="32"/>
      <c r="PMR30" s="32"/>
      <c r="PMS30" s="32"/>
      <c r="PMT30" s="32"/>
      <c r="PMU30" s="32"/>
      <c r="PMV30" s="32"/>
      <c r="PMW30" s="32"/>
      <c r="PMX30" s="32"/>
      <c r="PMY30" s="32"/>
      <c r="PMZ30" s="32"/>
      <c r="PNA30" s="32"/>
      <c r="PNB30" s="32"/>
      <c r="PNC30" s="32"/>
      <c r="PND30" s="32"/>
      <c r="PNE30" s="32"/>
      <c r="PNF30" s="32"/>
      <c r="PNG30" s="32"/>
      <c r="PNH30" s="32"/>
      <c r="PNI30" s="32"/>
      <c r="PNJ30" s="32"/>
      <c r="PNK30" s="32"/>
      <c r="PNL30" s="32"/>
      <c r="PNM30" s="32"/>
      <c r="PNN30" s="32"/>
      <c r="PNO30" s="32"/>
      <c r="PNP30" s="32"/>
      <c r="PNQ30" s="32"/>
      <c r="PNR30" s="32"/>
      <c r="PNS30" s="32"/>
      <c r="PNT30" s="32"/>
      <c r="PNU30" s="32"/>
      <c r="PNV30" s="32"/>
      <c r="PNW30" s="32"/>
      <c r="PNX30" s="32"/>
      <c r="PNY30" s="32"/>
      <c r="PNZ30" s="32"/>
      <c r="POA30" s="32"/>
      <c r="POB30" s="32"/>
      <c r="POC30" s="32"/>
      <c r="POD30" s="32"/>
      <c r="POE30" s="32"/>
      <c r="POF30" s="32"/>
      <c r="POG30" s="32"/>
      <c r="POH30" s="32"/>
      <c r="POI30" s="32"/>
      <c r="POJ30" s="32"/>
      <c r="POK30" s="32"/>
      <c r="POL30" s="32"/>
      <c r="POM30" s="32"/>
      <c r="PON30" s="32"/>
      <c r="POO30" s="32"/>
      <c r="POP30" s="32"/>
      <c r="POQ30" s="32"/>
      <c r="POR30" s="32"/>
      <c r="POS30" s="32"/>
      <c r="POT30" s="32"/>
      <c r="POU30" s="32"/>
      <c r="POV30" s="32"/>
      <c r="POW30" s="32"/>
      <c r="POX30" s="32"/>
      <c r="POY30" s="32"/>
      <c r="POZ30" s="32"/>
      <c r="PPA30" s="32"/>
      <c r="PPB30" s="32"/>
      <c r="PPC30" s="32"/>
      <c r="PPD30" s="32"/>
      <c r="PPE30" s="32"/>
      <c r="PPF30" s="32"/>
      <c r="PPG30" s="32"/>
      <c r="PPH30" s="32"/>
      <c r="PPI30" s="32"/>
      <c r="PPJ30" s="32"/>
      <c r="PPK30" s="32"/>
      <c r="PPL30" s="32"/>
      <c r="PPM30" s="32"/>
      <c r="PPN30" s="32"/>
      <c r="PPO30" s="32"/>
      <c r="PPP30" s="32"/>
      <c r="PPQ30" s="32"/>
      <c r="PPR30" s="32"/>
      <c r="PPS30" s="32"/>
      <c r="PPT30" s="32"/>
      <c r="PPU30" s="32"/>
      <c r="PPV30" s="32"/>
      <c r="PPW30" s="32"/>
      <c r="PPX30" s="32"/>
      <c r="PPY30" s="32"/>
      <c r="PPZ30" s="32"/>
      <c r="PQA30" s="32"/>
      <c r="PQB30" s="32"/>
      <c r="PQC30" s="32"/>
      <c r="PQD30" s="32"/>
      <c r="PQE30" s="32"/>
      <c r="PQF30" s="32"/>
      <c r="PQG30" s="32"/>
      <c r="PQH30" s="32"/>
      <c r="PQI30" s="32"/>
      <c r="PQJ30" s="32"/>
      <c r="PQK30" s="32"/>
      <c r="PQL30" s="32"/>
      <c r="PQM30" s="32"/>
      <c r="PQN30" s="32"/>
      <c r="PQO30" s="32"/>
      <c r="PQP30" s="32"/>
      <c r="PQQ30" s="32"/>
      <c r="PQR30" s="32"/>
      <c r="PQS30" s="32"/>
      <c r="PQT30" s="32"/>
      <c r="PQU30" s="32"/>
      <c r="PQV30" s="32"/>
      <c r="PQW30" s="32"/>
      <c r="PQX30" s="32"/>
      <c r="PQY30" s="32"/>
      <c r="PQZ30" s="32"/>
      <c r="PRA30" s="32"/>
      <c r="PRB30" s="32"/>
      <c r="PRC30" s="32"/>
      <c r="PRD30" s="32"/>
      <c r="PRE30" s="32"/>
      <c r="PRF30" s="32"/>
      <c r="PRG30" s="32"/>
      <c r="PRH30" s="32"/>
      <c r="PRI30" s="32"/>
      <c r="PRJ30" s="32"/>
      <c r="PRK30" s="32"/>
      <c r="PRL30" s="32"/>
      <c r="PRM30" s="32"/>
      <c r="PRN30" s="32"/>
      <c r="PRO30" s="32"/>
      <c r="PRP30" s="32"/>
      <c r="PRQ30" s="32"/>
      <c r="PRR30" s="32"/>
      <c r="PRS30" s="32"/>
      <c r="PRT30" s="32"/>
      <c r="PRU30" s="32"/>
      <c r="PRV30" s="32"/>
      <c r="PRW30" s="32"/>
      <c r="PRX30" s="32"/>
      <c r="PRY30" s="32"/>
      <c r="PRZ30" s="32"/>
      <c r="PSA30" s="32"/>
      <c r="PSB30" s="32"/>
      <c r="PSC30" s="32"/>
      <c r="PSD30" s="32"/>
      <c r="PSE30" s="32"/>
      <c r="PSF30" s="32"/>
      <c r="PSG30" s="32"/>
      <c r="PSH30" s="32"/>
      <c r="PSI30" s="32"/>
      <c r="PSJ30" s="32"/>
      <c r="PSK30" s="32"/>
      <c r="PSL30" s="32"/>
      <c r="PSM30" s="32"/>
      <c r="PSN30" s="32"/>
      <c r="PSO30" s="32"/>
      <c r="PSP30" s="32"/>
      <c r="PSQ30" s="32"/>
      <c r="PSR30" s="32"/>
      <c r="PSS30" s="32"/>
      <c r="PST30" s="32"/>
      <c r="PSU30" s="32"/>
      <c r="PSV30" s="32"/>
      <c r="PSW30" s="32"/>
      <c r="PSX30" s="32"/>
      <c r="PSY30" s="32"/>
      <c r="PSZ30" s="32"/>
      <c r="PTA30" s="32"/>
      <c r="PTB30" s="32"/>
      <c r="PTC30" s="32"/>
      <c r="PTD30" s="32"/>
      <c r="PTE30" s="32"/>
      <c r="PTF30" s="32"/>
      <c r="PTG30" s="32"/>
      <c r="PTH30" s="32"/>
      <c r="PTI30" s="32"/>
      <c r="PTJ30" s="32"/>
      <c r="PTK30" s="32"/>
      <c r="PTL30" s="32"/>
      <c r="PTM30" s="32"/>
      <c r="PTN30" s="32"/>
      <c r="PTO30" s="32"/>
      <c r="PTP30" s="32"/>
      <c r="PTQ30" s="32"/>
      <c r="PTR30" s="32"/>
      <c r="PTS30" s="32"/>
      <c r="PTT30" s="32"/>
      <c r="PTU30" s="32"/>
      <c r="PTV30" s="32"/>
      <c r="PTW30" s="32"/>
      <c r="PTX30" s="32"/>
      <c r="PTY30" s="32"/>
      <c r="PTZ30" s="32"/>
      <c r="PUA30" s="32"/>
      <c r="PUB30" s="32"/>
      <c r="PUC30" s="32"/>
      <c r="PUD30" s="32"/>
      <c r="PUE30" s="32"/>
      <c r="PUF30" s="32"/>
      <c r="PUG30" s="32"/>
      <c r="PUH30" s="32"/>
      <c r="PUI30" s="32"/>
      <c r="PUJ30" s="32"/>
      <c r="PUK30" s="32"/>
      <c r="PUL30" s="32"/>
      <c r="PUM30" s="32"/>
      <c r="PUN30" s="32"/>
      <c r="PUO30" s="32"/>
      <c r="PUP30" s="32"/>
      <c r="PUQ30" s="32"/>
      <c r="PUR30" s="32"/>
      <c r="PUS30" s="32"/>
      <c r="PUT30" s="32"/>
      <c r="PUU30" s="32"/>
      <c r="PUV30" s="32"/>
      <c r="PUW30" s="32"/>
      <c r="PUX30" s="32"/>
      <c r="PUY30" s="32"/>
      <c r="PUZ30" s="32"/>
      <c r="PVA30" s="32"/>
      <c r="PVB30" s="32"/>
      <c r="PVC30" s="32"/>
      <c r="PVD30" s="32"/>
      <c r="PVE30" s="32"/>
      <c r="PVF30" s="32"/>
      <c r="PVG30" s="32"/>
      <c r="PVH30" s="32"/>
      <c r="PVI30" s="32"/>
      <c r="PVJ30" s="32"/>
      <c r="PVK30" s="32"/>
      <c r="PVL30" s="32"/>
      <c r="PVM30" s="32"/>
      <c r="PVN30" s="32"/>
      <c r="PVO30" s="32"/>
      <c r="PVP30" s="32"/>
      <c r="PVQ30" s="32"/>
      <c r="PVR30" s="32"/>
      <c r="PVS30" s="32"/>
      <c r="PVT30" s="32"/>
      <c r="PVU30" s="32"/>
      <c r="PVV30" s="32"/>
      <c r="PVW30" s="32"/>
      <c r="PVX30" s="32"/>
      <c r="PVY30" s="32"/>
      <c r="PVZ30" s="32"/>
      <c r="PWA30" s="32"/>
      <c r="PWB30" s="32"/>
      <c r="PWC30" s="32"/>
      <c r="PWD30" s="32"/>
      <c r="PWE30" s="32"/>
      <c r="PWF30" s="32"/>
      <c r="PWG30" s="32"/>
      <c r="PWH30" s="32"/>
      <c r="PWI30" s="32"/>
      <c r="PWJ30" s="32"/>
      <c r="PWK30" s="32"/>
      <c r="PWL30" s="32"/>
      <c r="PWM30" s="32"/>
      <c r="PWN30" s="32"/>
      <c r="PWO30" s="32"/>
      <c r="PWP30" s="32"/>
      <c r="PWQ30" s="32"/>
      <c r="PWR30" s="32"/>
      <c r="PWS30" s="32"/>
      <c r="PWT30" s="32"/>
      <c r="PWU30" s="32"/>
      <c r="PWV30" s="32"/>
      <c r="PWW30" s="32"/>
      <c r="PWX30" s="32"/>
      <c r="PWY30" s="32"/>
      <c r="PWZ30" s="32"/>
      <c r="PXA30" s="32"/>
      <c r="PXB30" s="32"/>
      <c r="PXC30" s="32"/>
      <c r="PXD30" s="32"/>
      <c r="PXE30" s="32"/>
      <c r="PXF30" s="32"/>
      <c r="PXG30" s="32"/>
      <c r="PXH30" s="32"/>
      <c r="PXI30" s="32"/>
      <c r="PXJ30" s="32"/>
      <c r="PXK30" s="32"/>
      <c r="PXL30" s="32"/>
      <c r="PXM30" s="32"/>
      <c r="PXN30" s="32"/>
      <c r="PXO30" s="32"/>
      <c r="PXP30" s="32"/>
      <c r="PXQ30" s="32"/>
      <c r="PXR30" s="32"/>
      <c r="PXS30" s="32"/>
      <c r="PXT30" s="32"/>
      <c r="PXU30" s="32"/>
      <c r="PXV30" s="32"/>
      <c r="PXW30" s="32"/>
      <c r="PXX30" s="32"/>
      <c r="PXY30" s="32"/>
      <c r="PXZ30" s="32"/>
      <c r="PYA30" s="32"/>
      <c r="PYB30" s="32"/>
      <c r="PYC30" s="32"/>
      <c r="PYD30" s="32"/>
      <c r="PYE30" s="32"/>
      <c r="PYF30" s="32"/>
      <c r="PYG30" s="32"/>
      <c r="PYH30" s="32"/>
      <c r="PYI30" s="32"/>
      <c r="PYJ30" s="32"/>
      <c r="PYK30" s="32"/>
      <c r="PYL30" s="32"/>
      <c r="PYM30" s="32"/>
      <c r="PYN30" s="32"/>
      <c r="PYO30" s="32"/>
      <c r="PYP30" s="32"/>
      <c r="PYQ30" s="32"/>
      <c r="PYR30" s="32"/>
      <c r="PYS30" s="32"/>
      <c r="PYT30" s="32"/>
      <c r="PYU30" s="32"/>
      <c r="PYV30" s="32"/>
      <c r="PYW30" s="32"/>
      <c r="PYX30" s="32"/>
      <c r="PYY30" s="32"/>
      <c r="PYZ30" s="32"/>
      <c r="PZA30" s="32"/>
      <c r="PZB30" s="32"/>
      <c r="PZC30" s="32"/>
      <c r="PZD30" s="32"/>
      <c r="PZE30" s="32"/>
      <c r="PZF30" s="32"/>
      <c r="PZG30" s="32"/>
      <c r="PZH30" s="32"/>
      <c r="PZI30" s="32"/>
      <c r="PZJ30" s="32"/>
      <c r="PZK30" s="32"/>
      <c r="PZL30" s="32"/>
      <c r="PZM30" s="32"/>
      <c r="PZN30" s="32"/>
      <c r="PZO30" s="32"/>
      <c r="PZP30" s="32"/>
      <c r="PZQ30" s="32"/>
      <c r="PZR30" s="32"/>
      <c r="PZS30" s="32"/>
      <c r="PZT30" s="32"/>
      <c r="PZU30" s="32"/>
      <c r="PZV30" s="32"/>
      <c r="PZW30" s="32"/>
      <c r="PZX30" s="32"/>
      <c r="PZY30" s="32"/>
      <c r="PZZ30" s="32"/>
      <c r="QAA30" s="32"/>
      <c r="QAB30" s="32"/>
      <c r="QAC30" s="32"/>
      <c r="QAD30" s="32"/>
      <c r="QAE30" s="32"/>
      <c r="QAF30" s="32"/>
      <c r="QAG30" s="32"/>
      <c r="QAH30" s="32"/>
      <c r="QAI30" s="32"/>
      <c r="QAJ30" s="32"/>
      <c r="QAK30" s="32"/>
      <c r="QAL30" s="32"/>
      <c r="QAM30" s="32"/>
      <c r="QAN30" s="32"/>
      <c r="QAO30" s="32"/>
      <c r="QAP30" s="32"/>
      <c r="QAQ30" s="32"/>
      <c r="QAR30" s="32"/>
      <c r="QAS30" s="32"/>
      <c r="QAT30" s="32"/>
      <c r="QAU30" s="32"/>
      <c r="QAV30" s="32"/>
      <c r="QAW30" s="32"/>
      <c r="QAX30" s="32"/>
      <c r="QAY30" s="32"/>
      <c r="QAZ30" s="32"/>
      <c r="QBA30" s="32"/>
      <c r="QBB30" s="32"/>
      <c r="QBC30" s="32"/>
      <c r="QBD30" s="32"/>
      <c r="QBE30" s="32"/>
      <c r="QBF30" s="32"/>
      <c r="QBG30" s="32"/>
      <c r="QBH30" s="32"/>
      <c r="QBI30" s="32"/>
      <c r="QBJ30" s="32"/>
      <c r="QBK30" s="32"/>
      <c r="QBL30" s="32"/>
      <c r="QBM30" s="32"/>
      <c r="QBN30" s="32"/>
      <c r="QBO30" s="32"/>
      <c r="QBP30" s="32"/>
      <c r="QBQ30" s="32"/>
      <c r="QBR30" s="32"/>
      <c r="QBS30" s="32"/>
      <c r="QBT30" s="32"/>
      <c r="QBU30" s="32"/>
      <c r="QBV30" s="32"/>
      <c r="QBW30" s="32"/>
      <c r="QBX30" s="32"/>
      <c r="QBY30" s="32"/>
      <c r="QBZ30" s="32"/>
      <c r="QCA30" s="32"/>
      <c r="QCB30" s="32"/>
      <c r="QCC30" s="32"/>
      <c r="QCD30" s="32"/>
      <c r="QCE30" s="32"/>
      <c r="QCF30" s="32"/>
      <c r="QCG30" s="32"/>
      <c r="QCH30" s="32"/>
      <c r="QCI30" s="32"/>
      <c r="QCJ30" s="32"/>
      <c r="QCK30" s="32"/>
      <c r="QCL30" s="32"/>
      <c r="QCM30" s="32"/>
      <c r="QCN30" s="32"/>
      <c r="QCO30" s="32"/>
      <c r="QCP30" s="32"/>
      <c r="QCQ30" s="32"/>
      <c r="QCR30" s="32"/>
      <c r="QCS30" s="32"/>
      <c r="QCT30" s="32"/>
      <c r="QCU30" s="32"/>
      <c r="QCV30" s="32"/>
      <c r="QCW30" s="32"/>
      <c r="QCX30" s="32"/>
      <c r="QCY30" s="32"/>
      <c r="QCZ30" s="32"/>
      <c r="QDA30" s="32"/>
      <c r="QDB30" s="32"/>
      <c r="QDC30" s="32"/>
      <c r="QDD30" s="32"/>
      <c r="QDE30" s="32"/>
      <c r="QDF30" s="32"/>
      <c r="QDG30" s="32"/>
      <c r="QDH30" s="32"/>
      <c r="QDI30" s="32"/>
      <c r="QDJ30" s="32"/>
      <c r="QDK30" s="32"/>
      <c r="QDL30" s="32"/>
      <c r="QDM30" s="32"/>
      <c r="QDN30" s="32"/>
      <c r="QDO30" s="32"/>
      <c r="QDP30" s="32"/>
      <c r="QDQ30" s="32"/>
      <c r="QDR30" s="32"/>
      <c r="QDS30" s="32"/>
      <c r="QDT30" s="32"/>
      <c r="QDU30" s="32"/>
      <c r="QDV30" s="32"/>
      <c r="QDW30" s="32"/>
      <c r="QDX30" s="32"/>
      <c r="QDY30" s="32"/>
      <c r="QDZ30" s="32"/>
      <c r="QEA30" s="32"/>
      <c r="QEB30" s="32"/>
      <c r="QEC30" s="32"/>
      <c r="QED30" s="32"/>
      <c r="QEE30" s="32"/>
      <c r="QEF30" s="32"/>
      <c r="QEG30" s="32"/>
      <c r="QEH30" s="32"/>
      <c r="QEI30" s="32"/>
      <c r="QEJ30" s="32"/>
      <c r="QEK30" s="32"/>
      <c r="QEL30" s="32"/>
      <c r="QEM30" s="32"/>
      <c r="QEN30" s="32"/>
      <c r="QEO30" s="32"/>
      <c r="QEP30" s="32"/>
      <c r="QEQ30" s="32"/>
      <c r="QER30" s="32"/>
      <c r="QES30" s="32"/>
      <c r="QET30" s="32"/>
      <c r="QEU30" s="32"/>
      <c r="QEV30" s="32"/>
      <c r="QEW30" s="32"/>
      <c r="QEX30" s="32"/>
      <c r="QEY30" s="32"/>
      <c r="QEZ30" s="32"/>
      <c r="QFA30" s="32"/>
      <c r="QFB30" s="32"/>
      <c r="QFC30" s="32"/>
      <c r="QFD30" s="32"/>
      <c r="QFE30" s="32"/>
      <c r="QFF30" s="32"/>
      <c r="QFG30" s="32"/>
      <c r="QFH30" s="32"/>
      <c r="QFI30" s="32"/>
      <c r="QFJ30" s="32"/>
      <c r="QFK30" s="32"/>
      <c r="QFL30" s="32"/>
      <c r="QFM30" s="32"/>
      <c r="QFN30" s="32"/>
      <c r="QFO30" s="32"/>
      <c r="QFP30" s="32"/>
      <c r="QFQ30" s="32"/>
      <c r="QFR30" s="32"/>
      <c r="QFS30" s="32"/>
      <c r="QFT30" s="32"/>
      <c r="QFU30" s="32"/>
      <c r="QFV30" s="32"/>
      <c r="QFW30" s="32"/>
      <c r="QFX30" s="32"/>
      <c r="QFY30" s="32"/>
      <c r="QFZ30" s="32"/>
      <c r="QGA30" s="32"/>
      <c r="QGB30" s="32"/>
      <c r="QGC30" s="32"/>
      <c r="QGD30" s="32"/>
      <c r="QGE30" s="32"/>
      <c r="QGF30" s="32"/>
      <c r="QGG30" s="32"/>
      <c r="QGH30" s="32"/>
      <c r="QGI30" s="32"/>
      <c r="QGJ30" s="32"/>
      <c r="QGK30" s="32"/>
      <c r="QGL30" s="32"/>
      <c r="QGM30" s="32"/>
      <c r="QGN30" s="32"/>
      <c r="QGO30" s="32"/>
      <c r="QGP30" s="32"/>
      <c r="QGQ30" s="32"/>
      <c r="QGR30" s="32"/>
      <c r="QGS30" s="32"/>
      <c r="QGT30" s="32"/>
      <c r="QGU30" s="32"/>
      <c r="QGV30" s="32"/>
      <c r="QGW30" s="32"/>
      <c r="QGX30" s="32"/>
      <c r="QGY30" s="32"/>
      <c r="QGZ30" s="32"/>
      <c r="QHA30" s="32"/>
      <c r="QHB30" s="32"/>
      <c r="QHC30" s="32"/>
      <c r="QHD30" s="32"/>
      <c r="QHE30" s="32"/>
      <c r="QHF30" s="32"/>
      <c r="QHG30" s="32"/>
      <c r="QHH30" s="32"/>
      <c r="QHI30" s="32"/>
      <c r="QHJ30" s="32"/>
      <c r="QHK30" s="32"/>
      <c r="QHL30" s="32"/>
      <c r="QHM30" s="32"/>
      <c r="QHN30" s="32"/>
      <c r="QHO30" s="32"/>
      <c r="QHP30" s="32"/>
      <c r="QHQ30" s="32"/>
      <c r="QHR30" s="32"/>
      <c r="QHS30" s="32"/>
      <c r="QHT30" s="32"/>
      <c r="QHU30" s="32"/>
      <c r="QHV30" s="32"/>
      <c r="QHW30" s="32"/>
      <c r="QHX30" s="32"/>
      <c r="QHY30" s="32"/>
      <c r="QHZ30" s="32"/>
      <c r="QIA30" s="32"/>
      <c r="QIB30" s="32"/>
      <c r="QIC30" s="32"/>
      <c r="QID30" s="32"/>
      <c r="QIE30" s="32"/>
      <c r="QIF30" s="32"/>
      <c r="QIG30" s="32"/>
      <c r="QIH30" s="32"/>
      <c r="QII30" s="32"/>
      <c r="QIJ30" s="32"/>
      <c r="QIK30" s="32"/>
      <c r="QIL30" s="32"/>
      <c r="QIM30" s="32"/>
      <c r="QIN30" s="32"/>
      <c r="QIO30" s="32"/>
      <c r="QIP30" s="32"/>
      <c r="QIQ30" s="32"/>
      <c r="QIR30" s="32"/>
      <c r="QIS30" s="32"/>
      <c r="QIT30" s="32"/>
      <c r="QIU30" s="32"/>
      <c r="QIV30" s="32"/>
      <c r="QIW30" s="32"/>
      <c r="QIX30" s="32"/>
      <c r="QIY30" s="32"/>
      <c r="QIZ30" s="32"/>
      <c r="QJA30" s="32"/>
      <c r="QJB30" s="32"/>
      <c r="QJC30" s="32"/>
      <c r="QJD30" s="32"/>
      <c r="QJE30" s="32"/>
      <c r="QJF30" s="32"/>
      <c r="QJG30" s="32"/>
      <c r="QJH30" s="32"/>
      <c r="QJI30" s="32"/>
      <c r="QJJ30" s="32"/>
      <c r="QJK30" s="32"/>
      <c r="QJL30" s="32"/>
      <c r="QJM30" s="32"/>
      <c r="QJN30" s="32"/>
      <c r="QJO30" s="32"/>
      <c r="QJP30" s="32"/>
      <c r="QJQ30" s="32"/>
      <c r="QJR30" s="32"/>
      <c r="QJS30" s="32"/>
      <c r="QJT30" s="32"/>
      <c r="QJU30" s="32"/>
      <c r="QJV30" s="32"/>
      <c r="QJW30" s="32"/>
      <c r="QJX30" s="32"/>
      <c r="QJY30" s="32"/>
      <c r="QJZ30" s="32"/>
      <c r="QKA30" s="32"/>
      <c r="QKB30" s="32"/>
      <c r="QKC30" s="32"/>
      <c r="QKD30" s="32"/>
      <c r="QKE30" s="32"/>
      <c r="QKF30" s="32"/>
      <c r="QKG30" s="32"/>
      <c r="QKH30" s="32"/>
      <c r="QKI30" s="32"/>
      <c r="QKJ30" s="32"/>
      <c r="QKK30" s="32"/>
      <c r="QKL30" s="32"/>
      <c r="QKM30" s="32"/>
      <c r="QKN30" s="32"/>
      <c r="QKO30" s="32"/>
      <c r="QKP30" s="32"/>
      <c r="QKQ30" s="32"/>
      <c r="QKR30" s="32"/>
      <c r="QKS30" s="32"/>
      <c r="QKT30" s="32"/>
      <c r="QKU30" s="32"/>
      <c r="QKV30" s="32"/>
      <c r="QKW30" s="32"/>
      <c r="QKX30" s="32"/>
      <c r="QKY30" s="32"/>
      <c r="QKZ30" s="32"/>
      <c r="QLA30" s="32"/>
      <c r="QLB30" s="32"/>
      <c r="QLC30" s="32"/>
      <c r="QLD30" s="32"/>
      <c r="QLE30" s="32"/>
      <c r="QLF30" s="32"/>
      <c r="QLG30" s="32"/>
      <c r="QLH30" s="32"/>
      <c r="QLI30" s="32"/>
      <c r="QLJ30" s="32"/>
      <c r="QLK30" s="32"/>
      <c r="QLL30" s="32"/>
      <c r="QLM30" s="32"/>
      <c r="QLN30" s="32"/>
      <c r="QLO30" s="32"/>
      <c r="QLP30" s="32"/>
      <c r="QLQ30" s="32"/>
      <c r="QLR30" s="32"/>
      <c r="QLS30" s="32"/>
      <c r="QLT30" s="32"/>
      <c r="QLU30" s="32"/>
      <c r="QLV30" s="32"/>
      <c r="QLW30" s="32"/>
      <c r="QLX30" s="32"/>
      <c r="QLY30" s="32"/>
      <c r="QLZ30" s="32"/>
      <c r="QMA30" s="32"/>
      <c r="QMB30" s="32"/>
      <c r="QMC30" s="32"/>
      <c r="QMD30" s="32"/>
      <c r="QME30" s="32"/>
      <c r="QMF30" s="32"/>
      <c r="QMG30" s="32"/>
      <c r="QMH30" s="32"/>
      <c r="QMI30" s="32"/>
      <c r="QMJ30" s="32"/>
      <c r="QMK30" s="32"/>
      <c r="QML30" s="32"/>
      <c r="QMM30" s="32"/>
      <c r="QMN30" s="32"/>
      <c r="QMO30" s="32"/>
      <c r="QMP30" s="32"/>
      <c r="QMQ30" s="32"/>
      <c r="QMR30" s="32"/>
      <c r="QMS30" s="32"/>
      <c r="QMT30" s="32"/>
      <c r="QMU30" s="32"/>
      <c r="QMV30" s="32"/>
      <c r="QMW30" s="32"/>
      <c r="QMX30" s="32"/>
      <c r="QMY30" s="32"/>
      <c r="QMZ30" s="32"/>
      <c r="QNA30" s="32"/>
      <c r="QNB30" s="32"/>
      <c r="QNC30" s="32"/>
      <c r="QND30" s="32"/>
      <c r="QNE30" s="32"/>
      <c r="QNF30" s="32"/>
      <c r="QNG30" s="32"/>
      <c r="QNH30" s="32"/>
      <c r="QNI30" s="32"/>
      <c r="QNJ30" s="32"/>
      <c r="QNK30" s="32"/>
      <c r="QNL30" s="32"/>
      <c r="QNM30" s="32"/>
      <c r="QNN30" s="32"/>
      <c r="QNO30" s="32"/>
      <c r="QNP30" s="32"/>
      <c r="QNQ30" s="32"/>
      <c r="QNR30" s="32"/>
      <c r="QNS30" s="32"/>
      <c r="QNT30" s="32"/>
      <c r="QNU30" s="32"/>
      <c r="QNV30" s="32"/>
      <c r="QNW30" s="32"/>
      <c r="QNX30" s="32"/>
      <c r="QNY30" s="32"/>
      <c r="QNZ30" s="32"/>
      <c r="QOA30" s="32"/>
      <c r="QOB30" s="32"/>
      <c r="QOC30" s="32"/>
      <c r="QOD30" s="32"/>
      <c r="QOE30" s="32"/>
      <c r="QOF30" s="32"/>
      <c r="QOG30" s="32"/>
      <c r="QOH30" s="32"/>
      <c r="QOI30" s="32"/>
      <c r="QOJ30" s="32"/>
      <c r="QOK30" s="32"/>
      <c r="QOL30" s="32"/>
      <c r="QOM30" s="32"/>
      <c r="QON30" s="32"/>
      <c r="QOO30" s="32"/>
      <c r="QOP30" s="32"/>
      <c r="QOQ30" s="32"/>
      <c r="QOR30" s="32"/>
      <c r="QOS30" s="32"/>
      <c r="QOT30" s="32"/>
      <c r="QOU30" s="32"/>
      <c r="QOV30" s="32"/>
      <c r="QOW30" s="32"/>
      <c r="QOX30" s="32"/>
      <c r="QOY30" s="32"/>
      <c r="QOZ30" s="32"/>
      <c r="QPA30" s="32"/>
      <c r="QPB30" s="32"/>
      <c r="QPC30" s="32"/>
      <c r="QPD30" s="32"/>
      <c r="QPE30" s="32"/>
      <c r="QPF30" s="32"/>
      <c r="QPG30" s="32"/>
      <c r="QPH30" s="32"/>
      <c r="QPI30" s="32"/>
      <c r="QPJ30" s="32"/>
      <c r="QPK30" s="32"/>
      <c r="QPL30" s="32"/>
      <c r="QPM30" s="32"/>
      <c r="QPN30" s="32"/>
      <c r="QPO30" s="32"/>
      <c r="QPP30" s="32"/>
      <c r="QPQ30" s="32"/>
      <c r="QPR30" s="32"/>
      <c r="QPS30" s="32"/>
      <c r="QPT30" s="32"/>
      <c r="QPU30" s="32"/>
      <c r="QPV30" s="32"/>
      <c r="QPW30" s="32"/>
      <c r="QPX30" s="32"/>
      <c r="QPY30" s="32"/>
      <c r="QPZ30" s="32"/>
      <c r="QQA30" s="32"/>
      <c r="QQB30" s="32"/>
      <c r="QQC30" s="32"/>
      <c r="QQD30" s="32"/>
      <c r="QQE30" s="32"/>
      <c r="QQF30" s="32"/>
      <c r="QQG30" s="32"/>
      <c r="QQH30" s="32"/>
      <c r="QQI30" s="32"/>
      <c r="QQJ30" s="32"/>
      <c r="QQK30" s="32"/>
      <c r="QQL30" s="32"/>
      <c r="QQM30" s="32"/>
      <c r="QQN30" s="32"/>
      <c r="QQO30" s="32"/>
      <c r="QQP30" s="32"/>
      <c r="QQQ30" s="32"/>
      <c r="QQR30" s="32"/>
      <c r="QQS30" s="32"/>
      <c r="QQT30" s="32"/>
      <c r="QQU30" s="32"/>
      <c r="QQV30" s="32"/>
      <c r="QQW30" s="32"/>
      <c r="QQX30" s="32"/>
      <c r="QQY30" s="32"/>
      <c r="QQZ30" s="32"/>
      <c r="QRA30" s="32"/>
      <c r="QRB30" s="32"/>
      <c r="QRC30" s="32"/>
      <c r="QRD30" s="32"/>
      <c r="QRE30" s="32"/>
      <c r="QRF30" s="32"/>
      <c r="QRG30" s="32"/>
      <c r="QRH30" s="32"/>
      <c r="QRI30" s="32"/>
      <c r="QRJ30" s="32"/>
      <c r="QRK30" s="32"/>
      <c r="QRL30" s="32"/>
      <c r="QRM30" s="32"/>
      <c r="QRN30" s="32"/>
      <c r="QRO30" s="32"/>
      <c r="QRP30" s="32"/>
      <c r="QRQ30" s="32"/>
      <c r="QRR30" s="32"/>
      <c r="QRS30" s="32"/>
      <c r="QRT30" s="32"/>
      <c r="QRU30" s="32"/>
      <c r="QRV30" s="32"/>
      <c r="QRW30" s="32"/>
      <c r="QRX30" s="32"/>
      <c r="QRY30" s="32"/>
      <c r="QRZ30" s="32"/>
      <c r="QSA30" s="32"/>
      <c r="QSB30" s="32"/>
      <c r="QSC30" s="32"/>
      <c r="QSD30" s="32"/>
      <c r="QSE30" s="32"/>
      <c r="QSF30" s="32"/>
      <c r="QSG30" s="32"/>
      <c r="QSH30" s="32"/>
      <c r="QSI30" s="32"/>
      <c r="QSJ30" s="32"/>
      <c r="QSK30" s="32"/>
      <c r="QSL30" s="32"/>
      <c r="QSM30" s="32"/>
      <c r="QSN30" s="32"/>
      <c r="QSO30" s="32"/>
      <c r="QSP30" s="32"/>
      <c r="QSQ30" s="32"/>
      <c r="QSR30" s="32"/>
      <c r="QSS30" s="32"/>
      <c r="QST30" s="32"/>
      <c r="QSU30" s="32"/>
      <c r="QSV30" s="32"/>
      <c r="QSW30" s="32"/>
      <c r="QSX30" s="32"/>
      <c r="QSY30" s="32"/>
      <c r="QSZ30" s="32"/>
      <c r="QTA30" s="32"/>
      <c r="QTB30" s="32"/>
      <c r="QTC30" s="32"/>
      <c r="QTD30" s="32"/>
      <c r="QTE30" s="32"/>
      <c r="QTF30" s="32"/>
      <c r="QTG30" s="32"/>
      <c r="QTH30" s="32"/>
      <c r="QTI30" s="32"/>
      <c r="QTJ30" s="32"/>
      <c r="QTK30" s="32"/>
      <c r="QTL30" s="32"/>
      <c r="QTM30" s="32"/>
      <c r="QTN30" s="32"/>
      <c r="QTO30" s="32"/>
      <c r="QTP30" s="32"/>
      <c r="QTQ30" s="32"/>
      <c r="QTR30" s="32"/>
      <c r="QTS30" s="32"/>
      <c r="QTT30" s="32"/>
      <c r="QTU30" s="32"/>
      <c r="QTV30" s="32"/>
      <c r="QTW30" s="32"/>
      <c r="QTX30" s="32"/>
      <c r="QTY30" s="32"/>
      <c r="QTZ30" s="32"/>
      <c r="QUA30" s="32"/>
      <c r="QUB30" s="32"/>
      <c r="QUC30" s="32"/>
      <c r="QUD30" s="32"/>
      <c r="QUE30" s="32"/>
      <c r="QUF30" s="32"/>
      <c r="QUG30" s="32"/>
      <c r="QUH30" s="32"/>
      <c r="QUI30" s="32"/>
      <c r="QUJ30" s="32"/>
      <c r="QUK30" s="32"/>
      <c r="QUL30" s="32"/>
      <c r="QUM30" s="32"/>
      <c r="QUN30" s="32"/>
      <c r="QUO30" s="32"/>
      <c r="QUP30" s="32"/>
      <c r="QUQ30" s="32"/>
      <c r="QUR30" s="32"/>
      <c r="QUS30" s="32"/>
      <c r="QUT30" s="32"/>
      <c r="QUU30" s="32"/>
      <c r="QUV30" s="32"/>
      <c r="QUW30" s="32"/>
      <c r="QUX30" s="32"/>
      <c r="QUY30" s="32"/>
      <c r="QUZ30" s="32"/>
      <c r="QVA30" s="32"/>
      <c r="QVB30" s="32"/>
      <c r="QVC30" s="32"/>
      <c r="QVD30" s="32"/>
      <c r="QVE30" s="32"/>
      <c r="QVF30" s="32"/>
      <c r="QVG30" s="32"/>
      <c r="QVH30" s="32"/>
      <c r="QVI30" s="32"/>
      <c r="QVJ30" s="32"/>
      <c r="QVK30" s="32"/>
      <c r="QVL30" s="32"/>
      <c r="QVM30" s="32"/>
      <c r="QVN30" s="32"/>
      <c r="QVO30" s="32"/>
      <c r="QVP30" s="32"/>
      <c r="QVQ30" s="32"/>
      <c r="QVR30" s="32"/>
      <c r="QVS30" s="32"/>
      <c r="QVT30" s="32"/>
      <c r="QVU30" s="32"/>
      <c r="QVV30" s="32"/>
      <c r="QVW30" s="32"/>
      <c r="QVX30" s="32"/>
      <c r="QVY30" s="32"/>
      <c r="QVZ30" s="32"/>
      <c r="QWA30" s="32"/>
      <c r="QWB30" s="32"/>
      <c r="QWC30" s="32"/>
      <c r="QWD30" s="32"/>
      <c r="QWE30" s="32"/>
      <c r="QWF30" s="32"/>
      <c r="QWG30" s="32"/>
      <c r="QWH30" s="32"/>
      <c r="QWI30" s="32"/>
      <c r="QWJ30" s="32"/>
      <c r="QWK30" s="32"/>
      <c r="QWL30" s="32"/>
      <c r="QWM30" s="32"/>
      <c r="QWN30" s="32"/>
      <c r="QWO30" s="32"/>
      <c r="QWP30" s="32"/>
      <c r="QWQ30" s="32"/>
      <c r="QWR30" s="32"/>
      <c r="QWS30" s="32"/>
      <c r="QWT30" s="32"/>
      <c r="QWU30" s="32"/>
      <c r="QWV30" s="32"/>
      <c r="QWW30" s="32"/>
      <c r="QWX30" s="32"/>
      <c r="QWY30" s="32"/>
      <c r="QWZ30" s="32"/>
      <c r="QXA30" s="32"/>
      <c r="QXB30" s="32"/>
      <c r="QXC30" s="32"/>
      <c r="QXD30" s="32"/>
      <c r="QXE30" s="32"/>
      <c r="QXF30" s="32"/>
      <c r="QXG30" s="32"/>
      <c r="QXH30" s="32"/>
      <c r="QXI30" s="32"/>
      <c r="QXJ30" s="32"/>
      <c r="QXK30" s="32"/>
      <c r="QXL30" s="32"/>
      <c r="QXM30" s="32"/>
      <c r="QXN30" s="32"/>
      <c r="QXO30" s="32"/>
      <c r="QXP30" s="32"/>
      <c r="QXQ30" s="32"/>
      <c r="QXR30" s="32"/>
      <c r="QXS30" s="32"/>
      <c r="QXT30" s="32"/>
      <c r="QXU30" s="32"/>
      <c r="QXV30" s="32"/>
      <c r="QXW30" s="32"/>
      <c r="QXX30" s="32"/>
      <c r="QXY30" s="32"/>
      <c r="QXZ30" s="32"/>
      <c r="QYA30" s="32"/>
      <c r="QYB30" s="32"/>
      <c r="QYC30" s="32"/>
      <c r="QYD30" s="32"/>
      <c r="QYE30" s="32"/>
      <c r="QYF30" s="32"/>
      <c r="QYG30" s="32"/>
      <c r="QYH30" s="32"/>
      <c r="QYI30" s="32"/>
      <c r="QYJ30" s="32"/>
      <c r="QYK30" s="32"/>
      <c r="QYL30" s="32"/>
      <c r="QYM30" s="32"/>
      <c r="QYN30" s="32"/>
      <c r="QYO30" s="32"/>
      <c r="QYP30" s="32"/>
      <c r="QYQ30" s="32"/>
      <c r="QYR30" s="32"/>
      <c r="QYS30" s="32"/>
      <c r="QYT30" s="32"/>
      <c r="QYU30" s="32"/>
      <c r="QYV30" s="32"/>
      <c r="QYW30" s="32"/>
      <c r="QYX30" s="32"/>
      <c r="QYY30" s="32"/>
      <c r="QYZ30" s="32"/>
      <c r="QZA30" s="32"/>
      <c r="QZB30" s="32"/>
      <c r="QZC30" s="32"/>
      <c r="QZD30" s="32"/>
      <c r="QZE30" s="32"/>
      <c r="QZF30" s="32"/>
      <c r="QZG30" s="32"/>
      <c r="QZH30" s="32"/>
      <c r="QZI30" s="32"/>
      <c r="QZJ30" s="32"/>
      <c r="QZK30" s="32"/>
      <c r="QZL30" s="32"/>
      <c r="QZM30" s="32"/>
      <c r="QZN30" s="32"/>
      <c r="QZO30" s="32"/>
      <c r="QZP30" s="32"/>
      <c r="QZQ30" s="32"/>
      <c r="QZR30" s="32"/>
      <c r="QZS30" s="32"/>
      <c r="QZT30" s="32"/>
      <c r="QZU30" s="32"/>
      <c r="QZV30" s="32"/>
      <c r="QZW30" s="32"/>
      <c r="QZX30" s="32"/>
      <c r="QZY30" s="32"/>
      <c r="QZZ30" s="32"/>
      <c r="RAA30" s="32"/>
      <c r="RAB30" s="32"/>
      <c r="RAC30" s="32"/>
      <c r="RAD30" s="32"/>
      <c r="RAE30" s="32"/>
      <c r="RAF30" s="32"/>
      <c r="RAG30" s="32"/>
      <c r="RAH30" s="32"/>
      <c r="RAI30" s="32"/>
      <c r="RAJ30" s="32"/>
      <c r="RAK30" s="32"/>
      <c r="RAL30" s="32"/>
      <c r="RAM30" s="32"/>
      <c r="RAN30" s="32"/>
      <c r="RAO30" s="32"/>
      <c r="RAP30" s="32"/>
      <c r="RAQ30" s="32"/>
      <c r="RAR30" s="32"/>
      <c r="RAS30" s="32"/>
      <c r="RAT30" s="32"/>
      <c r="RAU30" s="32"/>
      <c r="RAV30" s="32"/>
      <c r="RAW30" s="32"/>
      <c r="RAX30" s="32"/>
      <c r="RAY30" s="32"/>
      <c r="RAZ30" s="32"/>
      <c r="RBA30" s="32"/>
      <c r="RBB30" s="32"/>
      <c r="RBC30" s="32"/>
      <c r="RBD30" s="32"/>
      <c r="RBE30" s="32"/>
      <c r="RBF30" s="32"/>
      <c r="RBG30" s="32"/>
      <c r="RBH30" s="32"/>
      <c r="RBI30" s="32"/>
      <c r="RBJ30" s="32"/>
      <c r="RBK30" s="32"/>
      <c r="RBL30" s="32"/>
      <c r="RBM30" s="32"/>
      <c r="RBN30" s="32"/>
      <c r="RBO30" s="32"/>
      <c r="RBP30" s="32"/>
      <c r="RBQ30" s="32"/>
      <c r="RBR30" s="32"/>
      <c r="RBS30" s="32"/>
      <c r="RBT30" s="32"/>
      <c r="RBU30" s="32"/>
      <c r="RBV30" s="32"/>
      <c r="RBW30" s="32"/>
      <c r="RBX30" s="32"/>
      <c r="RBY30" s="32"/>
      <c r="RBZ30" s="32"/>
      <c r="RCA30" s="32"/>
      <c r="RCB30" s="32"/>
      <c r="RCC30" s="32"/>
      <c r="RCD30" s="32"/>
      <c r="RCE30" s="32"/>
      <c r="RCF30" s="32"/>
      <c r="RCG30" s="32"/>
      <c r="RCH30" s="32"/>
      <c r="RCI30" s="32"/>
      <c r="RCJ30" s="32"/>
      <c r="RCK30" s="32"/>
      <c r="RCL30" s="32"/>
      <c r="RCM30" s="32"/>
      <c r="RCN30" s="32"/>
      <c r="RCO30" s="32"/>
      <c r="RCP30" s="32"/>
      <c r="RCQ30" s="32"/>
      <c r="RCR30" s="32"/>
      <c r="RCS30" s="32"/>
      <c r="RCT30" s="32"/>
      <c r="RCU30" s="32"/>
      <c r="RCV30" s="32"/>
      <c r="RCW30" s="32"/>
      <c r="RCX30" s="32"/>
      <c r="RCY30" s="32"/>
      <c r="RCZ30" s="32"/>
      <c r="RDA30" s="32"/>
      <c r="RDB30" s="32"/>
      <c r="RDC30" s="32"/>
      <c r="RDD30" s="32"/>
      <c r="RDE30" s="32"/>
      <c r="RDF30" s="32"/>
      <c r="RDG30" s="32"/>
      <c r="RDH30" s="32"/>
      <c r="RDI30" s="32"/>
      <c r="RDJ30" s="32"/>
      <c r="RDK30" s="32"/>
      <c r="RDL30" s="32"/>
      <c r="RDM30" s="32"/>
      <c r="RDN30" s="32"/>
      <c r="RDO30" s="32"/>
      <c r="RDP30" s="32"/>
      <c r="RDQ30" s="32"/>
      <c r="RDR30" s="32"/>
      <c r="RDS30" s="32"/>
      <c r="RDT30" s="32"/>
      <c r="RDU30" s="32"/>
      <c r="RDV30" s="32"/>
      <c r="RDW30" s="32"/>
      <c r="RDX30" s="32"/>
      <c r="RDY30" s="32"/>
      <c r="RDZ30" s="32"/>
      <c r="REA30" s="32"/>
      <c r="REB30" s="32"/>
      <c r="REC30" s="32"/>
      <c r="RED30" s="32"/>
      <c r="REE30" s="32"/>
      <c r="REF30" s="32"/>
      <c r="REG30" s="32"/>
      <c r="REH30" s="32"/>
      <c r="REI30" s="32"/>
      <c r="REJ30" s="32"/>
      <c r="REK30" s="32"/>
      <c r="REL30" s="32"/>
      <c r="REM30" s="32"/>
      <c r="REN30" s="32"/>
      <c r="REO30" s="32"/>
      <c r="REP30" s="32"/>
      <c r="REQ30" s="32"/>
      <c r="RER30" s="32"/>
      <c r="RES30" s="32"/>
      <c r="RET30" s="32"/>
      <c r="REU30" s="32"/>
      <c r="REV30" s="32"/>
      <c r="REW30" s="32"/>
      <c r="REX30" s="32"/>
      <c r="REY30" s="32"/>
      <c r="REZ30" s="32"/>
      <c r="RFA30" s="32"/>
      <c r="RFB30" s="32"/>
      <c r="RFC30" s="32"/>
      <c r="RFD30" s="32"/>
      <c r="RFE30" s="32"/>
      <c r="RFF30" s="32"/>
      <c r="RFG30" s="32"/>
      <c r="RFH30" s="32"/>
      <c r="RFI30" s="32"/>
      <c r="RFJ30" s="32"/>
      <c r="RFK30" s="32"/>
      <c r="RFL30" s="32"/>
      <c r="RFM30" s="32"/>
      <c r="RFN30" s="32"/>
      <c r="RFO30" s="32"/>
      <c r="RFP30" s="32"/>
      <c r="RFQ30" s="32"/>
      <c r="RFR30" s="32"/>
      <c r="RFS30" s="32"/>
      <c r="RFT30" s="32"/>
      <c r="RFU30" s="32"/>
      <c r="RFV30" s="32"/>
      <c r="RFW30" s="32"/>
      <c r="RFX30" s="32"/>
      <c r="RFY30" s="32"/>
      <c r="RFZ30" s="32"/>
      <c r="RGA30" s="32"/>
      <c r="RGB30" s="32"/>
      <c r="RGC30" s="32"/>
      <c r="RGD30" s="32"/>
      <c r="RGE30" s="32"/>
      <c r="RGF30" s="32"/>
      <c r="RGG30" s="32"/>
      <c r="RGH30" s="32"/>
      <c r="RGI30" s="32"/>
      <c r="RGJ30" s="32"/>
      <c r="RGK30" s="32"/>
      <c r="RGL30" s="32"/>
      <c r="RGM30" s="32"/>
      <c r="RGN30" s="32"/>
      <c r="RGO30" s="32"/>
      <c r="RGP30" s="32"/>
      <c r="RGQ30" s="32"/>
      <c r="RGR30" s="32"/>
      <c r="RGS30" s="32"/>
      <c r="RGT30" s="32"/>
      <c r="RGU30" s="32"/>
      <c r="RGV30" s="32"/>
      <c r="RGW30" s="32"/>
      <c r="RGX30" s="32"/>
      <c r="RGY30" s="32"/>
      <c r="RGZ30" s="32"/>
      <c r="RHA30" s="32"/>
      <c r="RHB30" s="32"/>
      <c r="RHC30" s="32"/>
      <c r="RHD30" s="32"/>
      <c r="RHE30" s="32"/>
      <c r="RHF30" s="32"/>
      <c r="RHG30" s="32"/>
      <c r="RHH30" s="32"/>
      <c r="RHI30" s="32"/>
      <c r="RHJ30" s="32"/>
      <c r="RHK30" s="32"/>
      <c r="RHL30" s="32"/>
      <c r="RHM30" s="32"/>
      <c r="RHN30" s="32"/>
      <c r="RHO30" s="32"/>
      <c r="RHP30" s="32"/>
      <c r="RHQ30" s="32"/>
      <c r="RHR30" s="32"/>
      <c r="RHS30" s="32"/>
      <c r="RHT30" s="32"/>
      <c r="RHU30" s="32"/>
      <c r="RHV30" s="32"/>
      <c r="RHW30" s="32"/>
      <c r="RHX30" s="32"/>
      <c r="RHY30" s="32"/>
      <c r="RHZ30" s="32"/>
      <c r="RIA30" s="32"/>
      <c r="RIB30" s="32"/>
      <c r="RIC30" s="32"/>
      <c r="RID30" s="32"/>
      <c r="RIE30" s="32"/>
      <c r="RIF30" s="32"/>
      <c r="RIG30" s="32"/>
      <c r="RIH30" s="32"/>
      <c r="RII30" s="32"/>
      <c r="RIJ30" s="32"/>
      <c r="RIK30" s="32"/>
      <c r="RIL30" s="32"/>
      <c r="RIM30" s="32"/>
      <c r="RIN30" s="32"/>
      <c r="RIO30" s="32"/>
      <c r="RIP30" s="32"/>
      <c r="RIQ30" s="32"/>
      <c r="RIR30" s="32"/>
      <c r="RIS30" s="32"/>
      <c r="RIT30" s="32"/>
      <c r="RIU30" s="32"/>
      <c r="RIV30" s="32"/>
      <c r="RIW30" s="32"/>
      <c r="RIX30" s="32"/>
      <c r="RIY30" s="32"/>
      <c r="RIZ30" s="32"/>
      <c r="RJA30" s="32"/>
      <c r="RJB30" s="32"/>
      <c r="RJC30" s="32"/>
      <c r="RJD30" s="32"/>
      <c r="RJE30" s="32"/>
      <c r="RJF30" s="32"/>
      <c r="RJG30" s="32"/>
      <c r="RJH30" s="32"/>
      <c r="RJI30" s="32"/>
      <c r="RJJ30" s="32"/>
      <c r="RJK30" s="32"/>
      <c r="RJL30" s="32"/>
      <c r="RJM30" s="32"/>
      <c r="RJN30" s="32"/>
      <c r="RJO30" s="32"/>
      <c r="RJP30" s="32"/>
      <c r="RJQ30" s="32"/>
      <c r="RJR30" s="32"/>
      <c r="RJS30" s="32"/>
      <c r="RJT30" s="32"/>
      <c r="RJU30" s="32"/>
      <c r="RJV30" s="32"/>
      <c r="RJW30" s="32"/>
      <c r="RJX30" s="32"/>
      <c r="RJY30" s="32"/>
      <c r="RJZ30" s="32"/>
      <c r="RKA30" s="32"/>
      <c r="RKB30" s="32"/>
      <c r="RKC30" s="32"/>
      <c r="RKD30" s="32"/>
      <c r="RKE30" s="32"/>
      <c r="RKF30" s="32"/>
      <c r="RKG30" s="32"/>
      <c r="RKH30" s="32"/>
      <c r="RKI30" s="32"/>
      <c r="RKJ30" s="32"/>
      <c r="RKK30" s="32"/>
      <c r="RKL30" s="32"/>
      <c r="RKM30" s="32"/>
      <c r="RKN30" s="32"/>
      <c r="RKO30" s="32"/>
      <c r="RKP30" s="32"/>
      <c r="RKQ30" s="32"/>
      <c r="RKR30" s="32"/>
      <c r="RKS30" s="32"/>
      <c r="RKT30" s="32"/>
      <c r="RKU30" s="32"/>
      <c r="RKV30" s="32"/>
      <c r="RKW30" s="32"/>
      <c r="RKX30" s="32"/>
      <c r="RKY30" s="32"/>
      <c r="RKZ30" s="32"/>
      <c r="RLA30" s="32"/>
      <c r="RLB30" s="32"/>
      <c r="RLC30" s="32"/>
      <c r="RLD30" s="32"/>
      <c r="RLE30" s="32"/>
      <c r="RLF30" s="32"/>
      <c r="RLG30" s="32"/>
      <c r="RLH30" s="32"/>
      <c r="RLI30" s="32"/>
      <c r="RLJ30" s="32"/>
      <c r="RLK30" s="32"/>
      <c r="RLL30" s="32"/>
      <c r="RLM30" s="32"/>
      <c r="RLN30" s="32"/>
      <c r="RLO30" s="32"/>
      <c r="RLP30" s="32"/>
      <c r="RLQ30" s="32"/>
      <c r="RLR30" s="32"/>
      <c r="RLS30" s="32"/>
      <c r="RLT30" s="32"/>
      <c r="RLU30" s="32"/>
      <c r="RLV30" s="32"/>
      <c r="RLW30" s="32"/>
      <c r="RLX30" s="32"/>
      <c r="RLY30" s="32"/>
      <c r="RLZ30" s="32"/>
      <c r="RMA30" s="32"/>
      <c r="RMB30" s="32"/>
      <c r="RMC30" s="32"/>
      <c r="RMD30" s="32"/>
      <c r="RME30" s="32"/>
      <c r="RMF30" s="32"/>
      <c r="RMG30" s="32"/>
      <c r="RMH30" s="32"/>
      <c r="RMI30" s="32"/>
      <c r="RMJ30" s="32"/>
      <c r="RMK30" s="32"/>
      <c r="RML30" s="32"/>
      <c r="RMM30" s="32"/>
      <c r="RMN30" s="32"/>
      <c r="RMO30" s="32"/>
      <c r="RMP30" s="32"/>
      <c r="RMQ30" s="32"/>
      <c r="RMR30" s="32"/>
      <c r="RMS30" s="32"/>
      <c r="RMT30" s="32"/>
      <c r="RMU30" s="32"/>
      <c r="RMV30" s="32"/>
      <c r="RMW30" s="32"/>
      <c r="RMX30" s="32"/>
      <c r="RMY30" s="32"/>
      <c r="RMZ30" s="32"/>
      <c r="RNA30" s="32"/>
      <c r="RNB30" s="32"/>
      <c r="RNC30" s="32"/>
      <c r="RND30" s="32"/>
      <c r="RNE30" s="32"/>
      <c r="RNF30" s="32"/>
      <c r="RNG30" s="32"/>
      <c r="RNH30" s="32"/>
      <c r="RNI30" s="32"/>
      <c r="RNJ30" s="32"/>
      <c r="RNK30" s="32"/>
      <c r="RNL30" s="32"/>
      <c r="RNM30" s="32"/>
      <c r="RNN30" s="32"/>
      <c r="RNO30" s="32"/>
      <c r="RNP30" s="32"/>
      <c r="RNQ30" s="32"/>
      <c r="RNR30" s="32"/>
      <c r="RNS30" s="32"/>
      <c r="RNT30" s="32"/>
      <c r="RNU30" s="32"/>
      <c r="RNV30" s="32"/>
      <c r="RNW30" s="32"/>
      <c r="RNX30" s="32"/>
      <c r="RNY30" s="32"/>
      <c r="RNZ30" s="32"/>
      <c r="ROA30" s="32"/>
      <c r="ROB30" s="32"/>
      <c r="ROC30" s="32"/>
      <c r="ROD30" s="32"/>
      <c r="ROE30" s="32"/>
      <c r="ROF30" s="32"/>
      <c r="ROG30" s="32"/>
      <c r="ROH30" s="32"/>
      <c r="ROI30" s="32"/>
      <c r="ROJ30" s="32"/>
      <c r="ROK30" s="32"/>
      <c r="ROL30" s="32"/>
      <c r="ROM30" s="32"/>
      <c r="RON30" s="32"/>
      <c r="ROO30" s="32"/>
      <c r="ROP30" s="32"/>
      <c r="ROQ30" s="32"/>
      <c r="ROR30" s="32"/>
      <c r="ROS30" s="32"/>
      <c r="ROT30" s="32"/>
      <c r="ROU30" s="32"/>
      <c r="ROV30" s="32"/>
      <c r="ROW30" s="32"/>
      <c r="ROX30" s="32"/>
      <c r="ROY30" s="32"/>
      <c r="ROZ30" s="32"/>
      <c r="RPA30" s="32"/>
      <c r="RPB30" s="32"/>
      <c r="RPC30" s="32"/>
      <c r="RPD30" s="32"/>
      <c r="RPE30" s="32"/>
      <c r="RPF30" s="32"/>
      <c r="RPG30" s="32"/>
      <c r="RPH30" s="32"/>
      <c r="RPI30" s="32"/>
      <c r="RPJ30" s="32"/>
      <c r="RPK30" s="32"/>
      <c r="RPL30" s="32"/>
      <c r="RPM30" s="32"/>
      <c r="RPN30" s="32"/>
      <c r="RPO30" s="32"/>
      <c r="RPP30" s="32"/>
      <c r="RPQ30" s="32"/>
      <c r="RPR30" s="32"/>
      <c r="RPS30" s="32"/>
      <c r="RPT30" s="32"/>
      <c r="RPU30" s="32"/>
      <c r="RPV30" s="32"/>
      <c r="RPW30" s="32"/>
      <c r="RPX30" s="32"/>
      <c r="RPY30" s="32"/>
      <c r="RPZ30" s="32"/>
      <c r="RQA30" s="32"/>
      <c r="RQB30" s="32"/>
      <c r="RQC30" s="32"/>
      <c r="RQD30" s="32"/>
      <c r="RQE30" s="32"/>
      <c r="RQF30" s="32"/>
      <c r="RQG30" s="32"/>
      <c r="RQH30" s="32"/>
      <c r="RQI30" s="32"/>
      <c r="RQJ30" s="32"/>
      <c r="RQK30" s="32"/>
      <c r="RQL30" s="32"/>
      <c r="RQM30" s="32"/>
      <c r="RQN30" s="32"/>
      <c r="RQO30" s="32"/>
      <c r="RQP30" s="32"/>
      <c r="RQQ30" s="32"/>
      <c r="RQR30" s="32"/>
      <c r="RQS30" s="32"/>
      <c r="RQT30" s="32"/>
      <c r="RQU30" s="32"/>
      <c r="RQV30" s="32"/>
      <c r="RQW30" s="32"/>
      <c r="RQX30" s="32"/>
      <c r="RQY30" s="32"/>
      <c r="RQZ30" s="32"/>
      <c r="RRA30" s="32"/>
      <c r="RRB30" s="32"/>
      <c r="RRC30" s="32"/>
      <c r="RRD30" s="32"/>
      <c r="RRE30" s="32"/>
      <c r="RRF30" s="32"/>
      <c r="RRG30" s="32"/>
      <c r="RRH30" s="32"/>
      <c r="RRI30" s="32"/>
      <c r="RRJ30" s="32"/>
      <c r="RRK30" s="32"/>
      <c r="RRL30" s="32"/>
      <c r="RRM30" s="32"/>
      <c r="RRN30" s="32"/>
      <c r="RRO30" s="32"/>
      <c r="RRP30" s="32"/>
      <c r="RRQ30" s="32"/>
      <c r="RRR30" s="32"/>
      <c r="RRS30" s="32"/>
      <c r="RRT30" s="32"/>
      <c r="RRU30" s="32"/>
      <c r="RRV30" s="32"/>
      <c r="RRW30" s="32"/>
      <c r="RRX30" s="32"/>
      <c r="RRY30" s="32"/>
      <c r="RRZ30" s="32"/>
      <c r="RSA30" s="32"/>
      <c r="RSB30" s="32"/>
      <c r="RSC30" s="32"/>
      <c r="RSD30" s="32"/>
      <c r="RSE30" s="32"/>
      <c r="RSF30" s="32"/>
      <c r="RSG30" s="32"/>
      <c r="RSH30" s="32"/>
      <c r="RSI30" s="32"/>
      <c r="RSJ30" s="32"/>
      <c r="RSK30" s="32"/>
      <c r="RSL30" s="32"/>
      <c r="RSM30" s="32"/>
      <c r="RSN30" s="32"/>
      <c r="RSO30" s="32"/>
      <c r="RSP30" s="32"/>
      <c r="RSQ30" s="32"/>
      <c r="RSR30" s="32"/>
      <c r="RSS30" s="32"/>
      <c r="RST30" s="32"/>
      <c r="RSU30" s="32"/>
      <c r="RSV30" s="32"/>
      <c r="RSW30" s="32"/>
      <c r="RSX30" s="32"/>
      <c r="RSY30" s="32"/>
      <c r="RSZ30" s="32"/>
      <c r="RTA30" s="32"/>
      <c r="RTB30" s="32"/>
      <c r="RTC30" s="32"/>
      <c r="RTD30" s="32"/>
      <c r="RTE30" s="32"/>
      <c r="RTF30" s="32"/>
      <c r="RTG30" s="32"/>
      <c r="RTH30" s="32"/>
      <c r="RTI30" s="32"/>
      <c r="RTJ30" s="32"/>
      <c r="RTK30" s="32"/>
      <c r="RTL30" s="32"/>
      <c r="RTM30" s="32"/>
      <c r="RTN30" s="32"/>
      <c r="RTO30" s="32"/>
      <c r="RTP30" s="32"/>
      <c r="RTQ30" s="32"/>
      <c r="RTR30" s="32"/>
      <c r="RTS30" s="32"/>
      <c r="RTT30" s="32"/>
      <c r="RTU30" s="32"/>
      <c r="RTV30" s="32"/>
      <c r="RTW30" s="32"/>
      <c r="RTX30" s="32"/>
      <c r="RTY30" s="32"/>
      <c r="RTZ30" s="32"/>
      <c r="RUA30" s="32"/>
      <c r="RUB30" s="32"/>
      <c r="RUC30" s="32"/>
      <c r="RUD30" s="32"/>
      <c r="RUE30" s="32"/>
      <c r="RUF30" s="32"/>
      <c r="RUG30" s="32"/>
      <c r="RUH30" s="32"/>
      <c r="RUI30" s="32"/>
      <c r="RUJ30" s="32"/>
      <c r="RUK30" s="32"/>
      <c r="RUL30" s="32"/>
      <c r="RUM30" s="32"/>
      <c r="RUN30" s="32"/>
      <c r="RUO30" s="32"/>
      <c r="RUP30" s="32"/>
      <c r="RUQ30" s="32"/>
      <c r="RUR30" s="32"/>
      <c r="RUS30" s="32"/>
      <c r="RUT30" s="32"/>
      <c r="RUU30" s="32"/>
      <c r="RUV30" s="32"/>
      <c r="RUW30" s="32"/>
      <c r="RUX30" s="32"/>
      <c r="RUY30" s="32"/>
      <c r="RUZ30" s="32"/>
      <c r="RVA30" s="32"/>
      <c r="RVB30" s="32"/>
      <c r="RVC30" s="32"/>
      <c r="RVD30" s="32"/>
      <c r="RVE30" s="32"/>
      <c r="RVF30" s="32"/>
      <c r="RVG30" s="32"/>
      <c r="RVH30" s="32"/>
      <c r="RVI30" s="32"/>
      <c r="RVJ30" s="32"/>
      <c r="RVK30" s="32"/>
      <c r="RVL30" s="32"/>
      <c r="RVM30" s="32"/>
      <c r="RVN30" s="32"/>
      <c r="RVO30" s="32"/>
      <c r="RVP30" s="32"/>
      <c r="RVQ30" s="32"/>
      <c r="RVR30" s="32"/>
      <c r="RVS30" s="32"/>
      <c r="RVT30" s="32"/>
      <c r="RVU30" s="32"/>
      <c r="RVV30" s="32"/>
      <c r="RVW30" s="32"/>
      <c r="RVX30" s="32"/>
      <c r="RVY30" s="32"/>
      <c r="RVZ30" s="32"/>
      <c r="RWA30" s="32"/>
      <c r="RWB30" s="32"/>
      <c r="RWC30" s="32"/>
      <c r="RWD30" s="32"/>
      <c r="RWE30" s="32"/>
      <c r="RWF30" s="32"/>
      <c r="RWG30" s="32"/>
      <c r="RWH30" s="32"/>
      <c r="RWI30" s="32"/>
      <c r="RWJ30" s="32"/>
      <c r="RWK30" s="32"/>
      <c r="RWL30" s="32"/>
      <c r="RWM30" s="32"/>
      <c r="RWN30" s="32"/>
      <c r="RWO30" s="32"/>
      <c r="RWP30" s="32"/>
      <c r="RWQ30" s="32"/>
      <c r="RWR30" s="32"/>
      <c r="RWS30" s="32"/>
      <c r="RWT30" s="32"/>
      <c r="RWU30" s="32"/>
      <c r="RWV30" s="32"/>
      <c r="RWW30" s="32"/>
      <c r="RWX30" s="32"/>
      <c r="RWY30" s="32"/>
      <c r="RWZ30" s="32"/>
      <c r="RXA30" s="32"/>
      <c r="RXB30" s="32"/>
      <c r="RXC30" s="32"/>
      <c r="RXD30" s="32"/>
      <c r="RXE30" s="32"/>
      <c r="RXF30" s="32"/>
      <c r="RXG30" s="32"/>
      <c r="RXH30" s="32"/>
      <c r="RXI30" s="32"/>
      <c r="RXJ30" s="32"/>
      <c r="RXK30" s="32"/>
      <c r="RXL30" s="32"/>
      <c r="RXM30" s="32"/>
      <c r="RXN30" s="32"/>
      <c r="RXO30" s="32"/>
      <c r="RXP30" s="32"/>
      <c r="RXQ30" s="32"/>
      <c r="RXR30" s="32"/>
      <c r="RXS30" s="32"/>
      <c r="RXT30" s="32"/>
      <c r="RXU30" s="32"/>
      <c r="RXV30" s="32"/>
      <c r="RXW30" s="32"/>
      <c r="RXX30" s="32"/>
      <c r="RXY30" s="32"/>
      <c r="RXZ30" s="32"/>
      <c r="RYA30" s="32"/>
      <c r="RYB30" s="32"/>
      <c r="RYC30" s="32"/>
      <c r="RYD30" s="32"/>
      <c r="RYE30" s="32"/>
      <c r="RYF30" s="32"/>
      <c r="RYG30" s="32"/>
      <c r="RYH30" s="32"/>
      <c r="RYI30" s="32"/>
      <c r="RYJ30" s="32"/>
      <c r="RYK30" s="32"/>
      <c r="RYL30" s="32"/>
      <c r="RYM30" s="32"/>
      <c r="RYN30" s="32"/>
      <c r="RYO30" s="32"/>
      <c r="RYP30" s="32"/>
      <c r="RYQ30" s="32"/>
      <c r="RYR30" s="32"/>
      <c r="RYS30" s="32"/>
      <c r="RYT30" s="32"/>
      <c r="RYU30" s="32"/>
      <c r="RYV30" s="32"/>
      <c r="RYW30" s="32"/>
      <c r="RYX30" s="32"/>
      <c r="RYY30" s="32"/>
      <c r="RYZ30" s="32"/>
      <c r="RZA30" s="32"/>
      <c r="RZB30" s="32"/>
      <c r="RZC30" s="32"/>
      <c r="RZD30" s="32"/>
      <c r="RZE30" s="32"/>
      <c r="RZF30" s="32"/>
      <c r="RZG30" s="32"/>
      <c r="RZH30" s="32"/>
      <c r="RZI30" s="32"/>
      <c r="RZJ30" s="32"/>
      <c r="RZK30" s="32"/>
      <c r="RZL30" s="32"/>
      <c r="RZM30" s="32"/>
      <c r="RZN30" s="32"/>
      <c r="RZO30" s="32"/>
      <c r="RZP30" s="32"/>
      <c r="RZQ30" s="32"/>
      <c r="RZR30" s="32"/>
      <c r="RZS30" s="32"/>
      <c r="RZT30" s="32"/>
      <c r="RZU30" s="32"/>
      <c r="RZV30" s="32"/>
      <c r="RZW30" s="32"/>
      <c r="RZX30" s="32"/>
      <c r="RZY30" s="32"/>
      <c r="RZZ30" s="32"/>
      <c r="SAA30" s="32"/>
      <c r="SAB30" s="32"/>
      <c r="SAC30" s="32"/>
      <c r="SAD30" s="32"/>
      <c r="SAE30" s="32"/>
      <c r="SAF30" s="32"/>
      <c r="SAG30" s="32"/>
      <c r="SAH30" s="32"/>
      <c r="SAI30" s="32"/>
      <c r="SAJ30" s="32"/>
      <c r="SAK30" s="32"/>
      <c r="SAL30" s="32"/>
      <c r="SAM30" s="32"/>
      <c r="SAN30" s="32"/>
      <c r="SAO30" s="32"/>
      <c r="SAP30" s="32"/>
      <c r="SAQ30" s="32"/>
      <c r="SAR30" s="32"/>
      <c r="SAS30" s="32"/>
      <c r="SAT30" s="32"/>
      <c r="SAU30" s="32"/>
      <c r="SAV30" s="32"/>
      <c r="SAW30" s="32"/>
      <c r="SAX30" s="32"/>
      <c r="SAY30" s="32"/>
      <c r="SAZ30" s="32"/>
      <c r="SBA30" s="32"/>
      <c r="SBB30" s="32"/>
      <c r="SBC30" s="32"/>
      <c r="SBD30" s="32"/>
      <c r="SBE30" s="32"/>
      <c r="SBF30" s="32"/>
      <c r="SBG30" s="32"/>
      <c r="SBH30" s="32"/>
      <c r="SBI30" s="32"/>
      <c r="SBJ30" s="32"/>
      <c r="SBK30" s="32"/>
      <c r="SBL30" s="32"/>
      <c r="SBM30" s="32"/>
      <c r="SBN30" s="32"/>
      <c r="SBO30" s="32"/>
      <c r="SBP30" s="32"/>
      <c r="SBQ30" s="32"/>
      <c r="SBR30" s="32"/>
      <c r="SBS30" s="32"/>
      <c r="SBT30" s="32"/>
      <c r="SBU30" s="32"/>
      <c r="SBV30" s="32"/>
      <c r="SBW30" s="32"/>
      <c r="SBX30" s="32"/>
      <c r="SBY30" s="32"/>
      <c r="SBZ30" s="32"/>
      <c r="SCA30" s="32"/>
      <c r="SCB30" s="32"/>
      <c r="SCC30" s="32"/>
      <c r="SCD30" s="32"/>
      <c r="SCE30" s="32"/>
      <c r="SCF30" s="32"/>
      <c r="SCG30" s="32"/>
      <c r="SCH30" s="32"/>
      <c r="SCI30" s="32"/>
      <c r="SCJ30" s="32"/>
      <c r="SCK30" s="32"/>
      <c r="SCL30" s="32"/>
      <c r="SCM30" s="32"/>
      <c r="SCN30" s="32"/>
      <c r="SCO30" s="32"/>
      <c r="SCP30" s="32"/>
      <c r="SCQ30" s="32"/>
      <c r="SCR30" s="32"/>
      <c r="SCS30" s="32"/>
      <c r="SCT30" s="32"/>
      <c r="SCU30" s="32"/>
      <c r="SCV30" s="32"/>
      <c r="SCW30" s="32"/>
      <c r="SCX30" s="32"/>
      <c r="SCY30" s="32"/>
      <c r="SCZ30" s="32"/>
      <c r="SDA30" s="32"/>
      <c r="SDB30" s="32"/>
      <c r="SDC30" s="32"/>
      <c r="SDD30" s="32"/>
      <c r="SDE30" s="32"/>
      <c r="SDF30" s="32"/>
      <c r="SDG30" s="32"/>
      <c r="SDH30" s="32"/>
      <c r="SDI30" s="32"/>
      <c r="SDJ30" s="32"/>
      <c r="SDK30" s="32"/>
      <c r="SDL30" s="32"/>
      <c r="SDM30" s="32"/>
      <c r="SDN30" s="32"/>
      <c r="SDO30" s="32"/>
      <c r="SDP30" s="32"/>
      <c r="SDQ30" s="32"/>
      <c r="SDR30" s="32"/>
      <c r="SDS30" s="32"/>
      <c r="SDT30" s="32"/>
      <c r="SDU30" s="32"/>
      <c r="SDV30" s="32"/>
      <c r="SDW30" s="32"/>
      <c r="SDX30" s="32"/>
      <c r="SDY30" s="32"/>
      <c r="SDZ30" s="32"/>
      <c r="SEA30" s="32"/>
      <c r="SEB30" s="32"/>
      <c r="SEC30" s="32"/>
      <c r="SED30" s="32"/>
      <c r="SEE30" s="32"/>
      <c r="SEF30" s="32"/>
      <c r="SEG30" s="32"/>
      <c r="SEH30" s="32"/>
      <c r="SEI30" s="32"/>
      <c r="SEJ30" s="32"/>
      <c r="SEK30" s="32"/>
      <c r="SEL30" s="32"/>
      <c r="SEM30" s="32"/>
      <c r="SEN30" s="32"/>
      <c r="SEO30" s="32"/>
      <c r="SEP30" s="32"/>
      <c r="SEQ30" s="32"/>
      <c r="SER30" s="32"/>
      <c r="SES30" s="32"/>
      <c r="SET30" s="32"/>
      <c r="SEU30" s="32"/>
      <c r="SEV30" s="32"/>
      <c r="SEW30" s="32"/>
      <c r="SEX30" s="32"/>
      <c r="SEY30" s="32"/>
      <c r="SEZ30" s="32"/>
      <c r="SFA30" s="32"/>
      <c r="SFB30" s="32"/>
      <c r="SFC30" s="32"/>
      <c r="SFD30" s="32"/>
      <c r="SFE30" s="32"/>
      <c r="SFF30" s="32"/>
      <c r="SFG30" s="32"/>
      <c r="SFH30" s="32"/>
      <c r="SFI30" s="32"/>
      <c r="SFJ30" s="32"/>
      <c r="SFK30" s="32"/>
      <c r="SFL30" s="32"/>
      <c r="SFM30" s="32"/>
      <c r="SFN30" s="32"/>
      <c r="SFO30" s="32"/>
      <c r="SFP30" s="32"/>
      <c r="SFQ30" s="32"/>
      <c r="SFR30" s="32"/>
      <c r="SFS30" s="32"/>
      <c r="SFT30" s="32"/>
      <c r="SFU30" s="32"/>
      <c r="SFV30" s="32"/>
      <c r="SFW30" s="32"/>
      <c r="SFX30" s="32"/>
      <c r="SFY30" s="32"/>
      <c r="SFZ30" s="32"/>
      <c r="SGA30" s="32"/>
      <c r="SGB30" s="32"/>
      <c r="SGC30" s="32"/>
      <c r="SGD30" s="32"/>
      <c r="SGE30" s="32"/>
      <c r="SGF30" s="32"/>
      <c r="SGG30" s="32"/>
      <c r="SGH30" s="32"/>
      <c r="SGI30" s="32"/>
      <c r="SGJ30" s="32"/>
      <c r="SGK30" s="32"/>
      <c r="SGL30" s="32"/>
      <c r="SGM30" s="32"/>
      <c r="SGN30" s="32"/>
      <c r="SGO30" s="32"/>
      <c r="SGP30" s="32"/>
      <c r="SGQ30" s="32"/>
      <c r="SGR30" s="32"/>
      <c r="SGS30" s="32"/>
      <c r="SGT30" s="32"/>
      <c r="SGU30" s="32"/>
      <c r="SGV30" s="32"/>
      <c r="SGW30" s="32"/>
      <c r="SGX30" s="32"/>
      <c r="SGY30" s="32"/>
      <c r="SGZ30" s="32"/>
      <c r="SHA30" s="32"/>
      <c r="SHB30" s="32"/>
      <c r="SHC30" s="32"/>
      <c r="SHD30" s="32"/>
      <c r="SHE30" s="32"/>
      <c r="SHF30" s="32"/>
      <c r="SHG30" s="32"/>
      <c r="SHH30" s="32"/>
      <c r="SHI30" s="32"/>
      <c r="SHJ30" s="32"/>
      <c r="SHK30" s="32"/>
      <c r="SHL30" s="32"/>
      <c r="SHM30" s="32"/>
      <c r="SHN30" s="32"/>
      <c r="SHO30" s="32"/>
      <c r="SHP30" s="32"/>
      <c r="SHQ30" s="32"/>
      <c r="SHR30" s="32"/>
      <c r="SHS30" s="32"/>
      <c r="SHT30" s="32"/>
      <c r="SHU30" s="32"/>
      <c r="SHV30" s="32"/>
      <c r="SHW30" s="32"/>
      <c r="SHX30" s="32"/>
      <c r="SHY30" s="32"/>
      <c r="SHZ30" s="32"/>
      <c r="SIA30" s="32"/>
      <c r="SIB30" s="32"/>
      <c r="SIC30" s="32"/>
      <c r="SID30" s="32"/>
      <c r="SIE30" s="32"/>
      <c r="SIF30" s="32"/>
      <c r="SIG30" s="32"/>
      <c r="SIH30" s="32"/>
      <c r="SII30" s="32"/>
      <c r="SIJ30" s="32"/>
      <c r="SIK30" s="32"/>
      <c r="SIL30" s="32"/>
      <c r="SIM30" s="32"/>
      <c r="SIN30" s="32"/>
      <c r="SIO30" s="32"/>
      <c r="SIP30" s="32"/>
      <c r="SIQ30" s="32"/>
      <c r="SIR30" s="32"/>
      <c r="SIS30" s="32"/>
      <c r="SIT30" s="32"/>
      <c r="SIU30" s="32"/>
      <c r="SIV30" s="32"/>
      <c r="SIW30" s="32"/>
      <c r="SIX30" s="32"/>
      <c r="SIY30" s="32"/>
      <c r="SIZ30" s="32"/>
      <c r="SJA30" s="32"/>
      <c r="SJB30" s="32"/>
      <c r="SJC30" s="32"/>
      <c r="SJD30" s="32"/>
      <c r="SJE30" s="32"/>
      <c r="SJF30" s="32"/>
      <c r="SJG30" s="32"/>
      <c r="SJH30" s="32"/>
      <c r="SJI30" s="32"/>
      <c r="SJJ30" s="32"/>
      <c r="SJK30" s="32"/>
      <c r="SJL30" s="32"/>
      <c r="SJM30" s="32"/>
      <c r="SJN30" s="32"/>
      <c r="SJO30" s="32"/>
      <c r="SJP30" s="32"/>
      <c r="SJQ30" s="32"/>
      <c r="SJR30" s="32"/>
      <c r="SJS30" s="32"/>
      <c r="SJT30" s="32"/>
      <c r="SJU30" s="32"/>
      <c r="SJV30" s="32"/>
      <c r="SJW30" s="32"/>
      <c r="SJX30" s="32"/>
      <c r="SJY30" s="32"/>
      <c r="SJZ30" s="32"/>
      <c r="SKA30" s="32"/>
      <c r="SKB30" s="32"/>
      <c r="SKC30" s="32"/>
      <c r="SKD30" s="32"/>
      <c r="SKE30" s="32"/>
      <c r="SKF30" s="32"/>
      <c r="SKG30" s="32"/>
      <c r="SKH30" s="32"/>
      <c r="SKI30" s="32"/>
      <c r="SKJ30" s="32"/>
      <c r="SKK30" s="32"/>
      <c r="SKL30" s="32"/>
      <c r="SKM30" s="32"/>
      <c r="SKN30" s="32"/>
      <c r="SKO30" s="32"/>
      <c r="SKP30" s="32"/>
      <c r="SKQ30" s="32"/>
      <c r="SKR30" s="32"/>
      <c r="SKS30" s="32"/>
      <c r="SKT30" s="32"/>
      <c r="SKU30" s="32"/>
      <c r="SKV30" s="32"/>
      <c r="SKW30" s="32"/>
      <c r="SKX30" s="32"/>
      <c r="SKY30" s="32"/>
      <c r="SKZ30" s="32"/>
      <c r="SLA30" s="32"/>
      <c r="SLB30" s="32"/>
      <c r="SLC30" s="32"/>
      <c r="SLD30" s="32"/>
      <c r="SLE30" s="32"/>
      <c r="SLF30" s="32"/>
      <c r="SLG30" s="32"/>
      <c r="SLH30" s="32"/>
      <c r="SLI30" s="32"/>
      <c r="SLJ30" s="32"/>
      <c r="SLK30" s="32"/>
      <c r="SLL30" s="32"/>
      <c r="SLM30" s="32"/>
      <c r="SLN30" s="32"/>
      <c r="SLO30" s="32"/>
      <c r="SLP30" s="32"/>
      <c r="SLQ30" s="32"/>
      <c r="SLR30" s="32"/>
      <c r="SLS30" s="32"/>
      <c r="SLT30" s="32"/>
      <c r="SLU30" s="32"/>
      <c r="SLV30" s="32"/>
      <c r="SLW30" s="32"/>
      <c r="SLX30" s="32"/>
      <c r="SLY30" s="32"/>
      <c r="SLZ30" s="32"/>
      <c r="SMA30" s="32"/>
      <c r="SMB30" s="32"/>
      <c r="SMC30" s="32"/>
      <c r="SMD30" s="32"/>
      <c r="SME30" s="32"/>
      <c r="SMF30" s="32"/>
      <c r="SMG30" s="32"/>
      <c r="SMH30" s="32"/>
      <c r="SMI30" s="32"/>
      <c r="SMJ30" s="32"/>
      <c r="SMK30" s="32"/>
      <c r="SML30" s="32"/>
      <c r="SMM30" s="32"/>
      <c r="SMN30" s="32"/>
      <c r="SMO30" s="32"/>
      <c r="SMP30" s="32"/>
      <c r="SMQ30" s="32"/>
      <c r="SMR30" s="32"/>
      <c r="SMS30" s="32"/>
      <c r="SMT30" s="32"/>
      <c r="SMU30" s="32"/>
      <c r="SMV30" s="32"/>
      <c r="SMW30" s="32"/>
      <c r="SMX30" s="32"/>
      <c r="SMY30" s="32"/>
      <c r="SMZ30" s="32"/>
      <c r="SNA30" s="32"/>
      <c r="SNB30" s="32"/>
      <c r="SNC30" s="32"/>
      <c r="SND30" s="32"/>
      <c r="SNE30" s="32"/>
      <c r="SNF30" s="32"/>
      <c r="SNG30" s="32"/>
      <c r="SNH30" s="32"/>
      <c r="SNI30" s="32"/>
      <c r="SNJ30" s="32"/>
      <c r="SNK30" s="32"/>
      <c r="SNL30" s="32"/>
      <c r="SNM30" s="32"/>
      <c r="SNN30" s="32"/>
      <c r="SNO30" s="32"/>
      <c r="SNP30" s="32"/>
      <c r="SNQ30" s="32"/>
      <c r="SNR30" s="32"/>
      <c r="SNS30" s="32"/>
      <c r="SNT30" s="32"/>
      <c r="SNU30" s="32"/>
      <c r="SNV30" s="32"/>
      <c r="SNW30" s="32"/>
      <c r="SNX30" s="32"/>
      <c r="SNY30" s="32"/>
      <c r="SNZ30" s="32"/>
      <c r="SOA30" s="32"/>
      <c r="SOB30" s="32"/>
      <c r="SOC30" s="32"/>
      <c r="SOD30" s="32"/>
      <c r="SOE30" s="32"/>
      <c r="SOF30" s="32"/>
      <c r="SOG30" s="32"/>
      <c r="SOH30" s="32"/>
      <c r="SOI30" s="32"/>
      <c r="SOJ30" s="32"/>
      <c r="SOK30" s="32"/>
      <c r="SOL30" s="32"/>
      <c r="SOM30" s="32"/>
      <c r="SON30" s="32"/>
      <c r="SOO30" s="32"/>
      <c r="SOP30" s="32"/>
      <c r="SOQ30" s="32"/>
      <c r="SOR30" s="32"/>
      <c r="SOS30" s="32"/>
      <c r="SOT30" s="32"/>
      <c r="SOU30" s="32"/>
      <c r="SOV30" s="32"/>
      <c r="SOW30" s="32"/>
      <c r="SOX30" s="32"/>
      <c r="SOY30" s="32"/>
      <c r="SOZ30" s="32"/>
      <c r="SPA30" s="32"/>
      <c r="SPB30" s="32"/>
      <c r="SPC30" s="32"/>
      <c r="SPD30" s="32"/>
      <c r="SPE30" s="32"/>
      <c r="SPF30" s="32"/>
      <c r="SPG30" s="32"/>
      <c r="SPH30" s="32"/>
      <c r="SPI30" s="32"/>
      <c r="SPJ30" s="32"/>
      <c r="SPK30" s="32"/>
      <c r="SPL30" s="32"/>
      <c r="SPM30" s="32"/>
      <c r="SPN30" s="32"/>
      <c r="SPO30" s="32"/>
      <c r="SPP30" s="32"/>
      <c r="SPQ30" s="32"/>
      <c r="SPR30" s="32"/>
      <c r="SPS30" s="32"/>
      <c r="SPT30" s="32"/>
      <c r="SPU30" s="32"/>
      <c r="SPV30" s="32"/>
      <c r="SPW30" s="32"/>
      <c r="SPX30" s="32"/>
      <c r="SPY30" s="32"/>
      <c r="SPZ30" s="32"/>
      <c r="SQA30" s="32"/>
      <c r="SQB30" s="32"/>
      <c r="SQC30" s="32"/>
      <c r="SQD30" s="32"/>
      <c r="SQE30" s="32"/>
      <c r="SQF30" s="32"/>
      <c r="SQG30" s="32"/>
      <c r="SQH30" s="32"/>
      <c r="SQI30" s="32"/>
      <c r="SQJ30" s="32"/>
      <c r="SQK30" s="32"/>
      <c r="SQL30" s="32"/>
      <c r="SQM30" s="32"/>
      <c r="SQN30" s="32"/>
      <c r="SQO30" s="32"/>
      <c r="SQP30" s="32"/>
      <c r="SQQ30" s="32"/>
      <c r="SQR30" s="32"/>
      <c r="SQS30" s="32"/>
      <c r="SQT30" s="32"/>
      <c r="SQU30" s="32"/>
      <c r="SQV30" s="32"/>
      <c r="SQW30" s="32"/>
      <c r="SQX30" s="32"/>
      <c r="SQY30" s="32"/>
      <c r="SQZ30" s="32"/>
      <c r="SRA30" s="32"/>
      <c r="SRB30" s="32"/>
      <c r="SRC30" s="32"/>
      <c r="SRD30" s="32"/>
      <c r="SRE30" s="32"/>
      <c r="SRF30" s="32"/>
      <c r="SRG30" s="32"/>
      <c r="SRH30" s="32"/>
      <c r="SRI30" s="32"/>
      <c r="SRJ30" s="32"/>
      <c r="SRK30" s="32"/>
      <c r="SRL30" s="32"/>
      <c r="SRM30" s="32"/>
      <c r="SRN30" s="32"/>
      <c r="SRO30" s="32"/>
      <c r="SRP30" s="32"/>
      <c r="SRQ30" s="32"/>
      <c r="SRR30" s="32"/>
      <c r="SRS30" s="32"/>
      <c r="SRT30" s="32"/>
      <c r="SRU30" s="32"/>
      <c r="SRV30" s="32"/>
      <c r="SRW30" s="32"/>
      <c r="SRX30" s="32"/>
      <c r="SRY30" s="32"/>
      <c r="SRZ30" s="32"/>
      <c r="SSA30" s="32"/>
      <c r="SSB30" s="32"/>
      <c r="SSC30" s="32"/>
      <c r="SSD30" s="32"/>
      <c r="SSE30" s="32"/>
      <c r="SSF30" s="32"/>
      <c r="SSG30" s="32"/>
      <c r="SSH30" s="32"/>
      <c r="SSI30" s="32"/>
      <c r="SSJ30" s="32"/>
      <c r="SSK30" s="32"/>
      <c r="SSL30" s="32"/>
      <c r="SSM30" s="32"/>
      <c r="SSN30" s="32"/>
      <c r="SSO30" s="32"/>
      <c r="SSP30" s="32"/>
      <c r="SSQ30" s="32"/>
      <c r="SSR30" s="32"/>
      <c r="SSS30" s="32"/>
      <c r="SST30" s="32"/>
      <c r="SSU30" s="32"/>
      <c r="SSV30" s="32"/>
      <c r="SSW30" s="32"/>
      <c r="SSX30" s="32"/>
      <c r="SSY30" s="32"/>
      <c r="SSZ30" s="32"/>
      <c r="STA30" s="32"/>
      <c r="STB30" s="32"/>
      <c r="STC30" s="32"/>
      <c r="STD30" s="32"/>
      <c r="STE30" s="32"/>
      <c r="STF30" s="32"/>
      <c r="STG30" s="32"/>
      <c r="STH30" s="32"/>
      <c r="STI30" s="32"/>
      <c r="STJ30" s="32"/>
      <c r="STK30" s="32"/>
      <c r="STL30" s="32"/>
      <c r="STM30" s="32"/>
      <c r="STN30" s="32"/>
      <c r="STO30" s="32"/>
      <c r="STP30" s="32"/>
      <c r="STQ30" s="32"/>
      <c r="STR30" s="32"/>
      <c r="STS30" s="32"/>
      <c r="STT30" s="32"/>
      <c r="STU30" s="32"/>
      <c r="STV30" s="32"/>
      <c r="STW30" s="32"/>
      <c r="STX30" s="32"/>
      <c r="STY30" s="32"/>
      <c r="STZ30" s="32"/>
      <c r="SUA30" s="32"/>
      <c r="SUB30" s="32"/>
      <c r="SUC30" s="32"/>
      <c r="SUD30" s="32"/>
      <c r="SUE30" s="32"/>
      <c r="SUF30" s="32"/>
      <c r="SUG30" s="32"/>
      <c r="SUH30" s="32"/>
      <c r="SUI30" s="32"/>
      <c r="SUJ30" s="32"/>
      <c r="SUK30" s="32"/>
      <c r="SUL30" s="32"/>
      <c r="SUM30" s="32"/>
      <c r="SUN30" s="32"/>
      <c r="SUO30" s="32"/>
      <c r="SUP30" s="32"/>
      <c r="SUQ30" s="32"/>
      <c r="SUR30" s="32"/>
      <c r="SUS30" s="32"/>
      <c r="SUT30" s="32"/>
      <c r="SUU30" s="32"/>
      <c r="SUV30" s="32"/>
      <c r="SUW30" s="32"/>
      <c r="SUX30" s="32"/>
      <c r="SUY30" s="32"/>
      <c r="SUZ30" s="32"/>
      <c r="SVA30" s="32"/>
      <c r="SVB30" s="32"/>
      <c r="SVC30" s="32"/>
      <c r="SVD30" s="32"/>
      <c r="SVE30" s="32"/>
      <c r="SVF30" s="32"/>
      <c r="SVG30" s="32"/>
      <c r="SVH30" s="32"/>
      <c r="SVI30" s="32"/>
      <c r="SVJ30" s="32"/>
      <c r="SVK30" s="32"/>
      <c r="SVL30" s="32"/>
      <c r="SVM30" s="32"/>
      <c r="SVN30" s="32"/>
      <c r="SVO30" s="32"/>
      <c r="SVP30" s="32"/>
      <c r="SVQ30" s="32"/>
      <c r="SVR30" s="32"/>
      <c r="SVS30" s="32"/>
      <c r="SVT30" s="32"/>
      <c r="SVU30" s="32"/>
      <c r="SVV30" s="32"/>
      <c r="SVW30" s="32"/>
      <c r="SVX30" s="32"/>
      <c r="SVY30" s="32"/>
      <c r="SVZ30" s="32"/>
      <c r="SWA30" s="32"/>
      <c r="SWB30" s="32"/>
      <c r="SWC30" s="32"/>
      <c r="SWD30" s="32"/>
      <c r="SWE30" s="32"/>
      <c r="SWF30" s="32"/>
      <c r="SWG30" s="32"/>
      <c r="SWH30" s="32"/>
      <c r="SWI30" s="32"/>
      <c r="SWJ30" s="32"/>
      <c r="SWK30" s="32"/>
      <c r="SWL30" s="32"/>
      <c r="SWM30" s="32"/>
      <c r="SWN30" s="32"/>
      <c r="SWO30" s="32"/>
      <c r="SWP30" s="32"/>
      <c r="SWQ30" s="32"/>
      <c r="SWR30" s="32"/>
      <c r="SWS30" s="32"/>
      <c r="SWT30" s="32"/>
      <c r="SWU30" s="32"/>
      <c r="SWV30" s="32"/>
      <c r="SWW30" s="32"/>
      <c r="SWX30" s="32"/>
      <c r="SWY30" s="32"/>
      <c r="SWZ30" s="32"/>
      <c r="SXA30" s="32"/>
      <c r="SXB30" s="32"/>
      <c r="SXC30" s="32"/>
      <c r="SXD30" s="32"/>
      <c r="SXE30" s="32"/>
      <c r="SXF30" s="32"/>
      <c r="SXG30" s="32"/>
      <c r="SXH30" s="32"/>
      <c r="SXI30" s="32"/>
      <c r="SXJ30" s="32"/>
      <c r="SXK30" s="32"/>
      <c r="SXL30" s="32"/>
      <c r="SXM30" s="32"/>
      <c r="SXN30" s="32"/>
      <c r="SXO30" s="32"/>
      <c r="SXP30" s="32"/>
      <c r="SXQ30" s="32"/>
      <c r="SXR30" s="32"/>
      <c r="SXS30" s="32"/>
      <c r="SXT30" s="32"/>
      <c r="SXU30" s="32"/>
      <c r="SXV30" s="32"/>
      <c r="SXW30" s="32"/>
      <c r="SXX30" s="32"/>
      <c r="SXY30" s="32"/>
      <c r="SXZ30" s="32"/>
      <c r="SYA30" s="32"/>
      <c r="SYB30" s="32"/>
      <c r="SYC30" s="32"/>
      <c r="SYD30" s="32"/>
      <c r="SYE30" s="32"/>
      <c r="SYF30" s="32"/>
      <c r="SYG30" s="32"/>
      <c r="SYH30" s="32"/>
      <c r="SYI30" s="32"/>
      <c r="SYJ30" s="32"/>
      <c r="SYK30" s="32"/>
      <c r="SYL30" s="32"/>
      <c r="SYM30" s="32"/>
      <c r="SYN30" s="32"/>
      <c r="SYO30" s="32"/>
      <c r="SYP30" s="32"/>
      <c r="SYQ30" s="32"/>
      <c r="SYR30" s="32"/>
      <c r="SYS30" s="32"/>
      <c r="SYT30" s="32"/>
      <c r="SYU30" s="32"/>
      <c r="SYV30" s="32"/>
      <c r="SYW30" s="32"/>
      <c r="SYX30" s="32"/>
      <c r="SYY30" s="32"/>
      <c r="SYZ30" s="32"/>
      <c r="SZA30" s="32"/>
      <c r="SZB30" s="32"/>
      <c r="SZC30" s="32"/>
      <c r="SZD30" s="32"/>
      <c r="SZE30" s="32"/>
      <c r="SZF30" s="32"/>
      <c r="SZG30" s="32"/>
      <c r="SZH30" s="32"/>
      <c r="SZI30" s="32"/>
      <c r="SZJ30" s="32"/>
      <c r="SZK30" s="32"/>
      <c r="SZL30" s="32"/>
      <c r="SZM30" s="32"/>
      <c r="SZN30" s="32"/>
      <c r="SZO30" s="32"/>
      <c r="SZP30" s="32"/>
      <c r="SZQ30" s="32"/>
      <c r="SZR30" s="32"/>
      <c r="SZS30" s="32"/>
      <c r="SZT30" s="32"/>
      <c r="SZU30" s="32"/>
      <c r="SZV30" s="32"/>
      <c r="SZW30" s="32"/>
      <c r="SZX30" s="32"/>
      <c r="SZY30" s="32"/>
      <c r="SZZ30" s="32"/>
      <c r="TAA30" s="32"/>
      <c r="TAB30" s="32"/>
      <c r="TAC30" s="32"/>
      <c r="TAD30" s="32"/>
      <c r="TAE30" s="32"/>
      <c r="TAF30" s="32"/>
      <c r="TAG30" s="32"/>
      <c r="TAH30" s="32"/>
      <c r="TAI30" s="32"/>
      <c r="TAJ30" s="32"/>
      <c r="TAK30" s="32"/>
      <c r="TAL30" s="32"/>
      <c r="TAM30" s="32"/>
      <c r="TAN30" s="32"/>
      <c r="TAO30" s="32"/>
      <c r="TAP30" s="32"/>
      <c r="TAQ30" s="32"/>
      <c r="TAR30" s="32"/>
      <c r="TAS30" s="32"/>
      <c r="TAT30" s="32"/>
      <c r="TAU30" s="32"/>
      <c r="TAV30" s="32"/>
      <c r="TAW30" s="32"/>
      <c r="TAX30" s="32"/>
      <c r="TAY30" s="32"/>
      <c r="TAZ30" s="32"/>
      <c r="TBA30" s="32"/>
      <c r="TBB30" s="32"/>
      <c r="TBC30" s="32"/>
      <c r="TBD30" s="32"/>
      <c r="TBE30" s="32"/>
      <c r="TBF30" s="32"/>
      <c r="TBG30" s="32"/>
      <c r="TBH30" s="32"/>
      <c r="TBI30" s="32"/>
      <c r="TBJ30" s="32"/>
      <c r="TBK30" s="32"/>
      <c r="TBL30" s="32"/>
      <c r="TBM30" s="32"/>
      <c r="TBN30" s="32"/>
      <c r="TBO30" s="32"/>
      <c r="TBP30" s="32"/>
      <c r="TBQ30" s="32"/>
      <c r="TBR30" s="32"/>
      <c r="TBS30" s="32"/>
      <c r="TBT30" s="32"/>
      <c r="TBU30" s="32"/>
      <c r="TBV30" s="32"/>
      <c r="TBW30" s="32"/>
      <c r="TBX30" s="32"/>
      <c r="TBY30" s="32"/>
      <c r="TBZ30" s="32"/>
      <c r="TCA30" s="32"/>
      <c r="TCB30" s="32"/>
      <c r="TCC30" s="32"/>
      <c r="TCD30" s="32"/>
      <c r="TCE30" s="32"/>
      <c r="TCF30" s="32"/>
      <c r="TCG30" s="32"/>
      <c r="TCH30" s="32"/>
      <c r="TCI30" s="32"/>
      <c r="TCJ30" s="32"/>
      <c r="TCK30" s="32"/>
      <c r="TCL30" s="32"/>
      <c r="TCM30" s="32"/>
      <c r="TCN30" s="32"/>
      <c r="TCO30" s="32"/>
      <c r="TCP30" s="32"/>
      <c r="TCQ30" s="32"/>
      <c r="TCR30" s="32"/>
      <c r="TCS30" s="32"/>
      <c r="TCT30" s="32"/>
      <c r="TCU30" s="32"/>
      <c r="TCV30" s="32"/>
      <c r="TCW30" s="32"/>
      <c r="TCX30" s="32"/>
      <c r="TCY30" s="32"/>
      <c r="TCZ30" s="32"/>
      <c r="TDA30" s="32"/>
      <c r="TDB30" s="32"/>
      <c r="TDC30" s="32"/>
      <c r="TDD30" s="32"/>
      <c r="TDE30" s="32"/>
      <c r="TDF30" s="32"/>
      <c r="TDG30" s="32"/>
      <c r="TDH30" s="32"/>
      <c r="TDI30" s="32"/>
      <c r="TDJ30" s="32"/>
      <c r="TDK30" s="32"/>
      <c r="TDL30" s="32"/>
      <c r="TDM30" s="32"/>
      <c r="TDN30" s="32"/>
      <c r="TDO30" s="32"/>
      <c r="TDP30" s="32"/>
      <c r="TDQ30" s="32"/>
      <c r="TDR30" s="32"/>
      <c r="TDS30" s="32"/>
      <c r="TDT30" s="32"/>
      <c r="TDU30" s="32"/>
      <c r="TDV30" s="32"/>
      <c r="TDW30" s="32"/>
      <c r="TDX30" s="32"/>
      <c r="TDY30" s="32"/>
      <c r="TDZ30" s="32"/>
      <c r="TEA30" s="32"/>
      <c r="TEB30" s="32"/>
      <c r="TEC30" s="32"/>
      <c r="TED30" s="32"/>
      <c r="TEE30" s="32"/>
      <c r="TEF30" s="32"/>
      <c r="TEG30" s="32"/>
      <c r="TEH30" s="32"/>
      <c r="TEI30" s="32"/>
      <c r="TEJ30" s="32"/>
      <c r="TEK30" s="32"/>
      <c r="TEL30" s="32"/>
      <c r="TEM30" s="32"/>
      <c r="TEN30" s="32"/>
      <c r="TEO30" s="32"/>
      <c r="TEP30" s="32"/>
      <c r="TEQ30" s="32"/>
      <c r="TER30" s="32"/>
      <c r="TES30" s="32"/>
      <c r="TET30" s="32"/>
      <c r="TEU30" s="32"/>
      <c r="TEV30" s="32"/>
      <c r="TEW30" s="32"/>
      <c r="TEX30" s="32"/>
      <c r="TEY30" s="32"/>
      <c r="TEZ30" s="32"/>
      <c r="TFA30" s="32"/>
      <c r="TFB30" s="32"/>
      <c r="TFC30" s="32"/>
      <c r="TFD30" s="32"/>
      <c r="TFE30" s="32"/>
      <c r="TFF30" s="32"/>
      <c r="TFG30" s="32"/>
      <c r="TFH30" s="32"/>
      <c r="TFI30" s="32"/>
      <c r="TFJ30" s="32"/>
      <c r="TFK30" s="32"/>
      <c r="TFL30" s="32"/>
      <c r="TFM30" s="32"/>
      <c r="TFN30" s="32"/>
      <c r="TFO30" s="32"/>
      <c r="TFP30" s="32"/>
      <c r="TFQ30" s="32"/>
      <c r="TFR30" s="32"/>
      <c r="TFS30" s="32"/>
      <c r="TFT30" s="32"/>
      <c r="TFU30" s="32"/>
      <c r="TFV30" s="32"/>
      <c r="TFW30" s="32"/>
      <c r="TFX30" s="32"/>
      <c r="TFY30" s="32"/>
      <c r="TFZ30" s="32"/>
      <c r="TGA30" s="32"/>
      <c r="TGB30" s="32"/>
      <c r="TGC30" s="32"/>
      <c r="TGD30" s="32"/>
      <c r="TGE30" s="32"/>
      <c r="TGF30" s="32"/>
      <c r="TGG30" s="32"/>
      <c r="TGH30" s="32"/>
      <c r="TGI30" s="32"/>
      <c r="TGJ30" s="32"/>
      <c r="TGK30" s="32"/>
      <c r="TGL30" s="32"/>
      <c r="TGM30" s="32"/>
      <c r="TGN30" s="32"/>
      <c r="TGO30" s="32"/>
      <c r="TGP30" s="32"/>
      <c r="TGQ30" s="32"/>
      <c r="TGR30" s="32"/>
      <c r="TGS30" s="32"/>
      <c r="TGT30" s="32"/>
      <c r="TGU30" s="32"/>
      <c r="TGV30" s="32"/>
      <c r="TGW30" s="32"/>
      <c r="TGX30" s="32"/>
      <c r="TGY30" s="32"/>
      <c r="TGZ30" s="32"/>
      <c r="THA30" s="32"/>
      <c r="THB30" s="32"/>
      <c r="THC30" s="32"/>
      <c r="THD30" s="32"/>
      <c r="THE30" s="32"/>
      <c r="THF30" s="32"/>
      <c r="THG30" s="32"/>
      <c r="THH30" s="32"/>
      <c r="THI30" s="32"/>
      <c r="THJ30" s="32"/>
      <c r="THK30" s="32"/>
      <c r="THL30" s="32"/>
      <c r="THM30" s="32"/>
      <c r="THN30" s="32"/>
      <c r="THO30" s="32"/>
      <c r="THP30" s="32"/>
      <c r="THQ30" s="32"/>
      <c r="THR30" s="32"/>
      <c r="THS30" s="32"/>
      <c r="THT30" s="32"/>
      <c r="THU30" s="32"/>
      <c r="THV30" s="32"/>
      <c r="THW30" s="32"/>
      <c r="THX30" s="32"/>
      <c r="THY30" s="32"/>
      <c r="THZ30" s="32"/>
      <c r="TIA30" s="32"/>
      <c r="TIB30" s="32"/>
      <c r="TIC30" s="32"/>
      <c r="TID30" s="32"/>
      <c r="TIE30" s="32"/>
      <c r="TIF30" s="32"/>
      <c r="TIG30" s="32"/>
      <c r="TIH30" s="32"/>
      <c r="TII30" s="32"/>
      <c r="TIJ30" s="32"/>
      <c r="TIK30" s="32"/>
      <c r="TIL30" s="32"/>
      <c r="TIM30" s="32"/>
      <c r="TIN30" s="32"/>
      <c r="TIO30" s="32"/>
      <c r="TIP30" s="32"/>
      <c r="TIQ30" s="32"/>
      <c r="TIR30" s="32"/>
      <c r="TIS30" s="32"/>
      <c r="TIT30" s="32"/>
      <c r="TIU30" s="32"/>
      <c r="TIV30" s="32"/>
      <c r="TIW30" s="32"/>
      <c r="TIX30" s="32"/>
      <c r="TIY30" s="32"/>
      <c r="TIZ30" s="32"/>
      <c r="TJA30" s="32"/>
      <c r="TJB30" s="32"/>
      <c r="TJC30" s="32"/>
      <c r="TJD30" s="32"/>
      <c r="TJE30" s="32"/>
      <c r="TJF30" s="32"/>
      <c r="TJG30" s="32"/>
      <c r="TJH30" s="32"/>
      <c r="TJI30" s="32"/>
      <c r="TJJ30" s="32"/>
      <c r="TJK30" s="32"/>
      <c r="TJL30" s="32"/>
      <c r="TJM30" s="32"/>
      <c r="TJN30" s="32"/>
      <c r="TJO30" s="32"/>
      <c r="TJP30" s="32"/>
      <c r="TJQ30" s="32"/>
      <c r="TJR30" s="32"/>
      <c r="TJS30" s="32"/>
      <c r="TJT30" s="32"/>
      <c r="TJU30" s="32"/>
      <c r="TJV30" s="32"/>
      <c r="TJW30" s="32"/>
      <c r="TJX30" s="32"/>
      <c r="TJY30" s="32"/>
      <c r="TJZ30" s="32"/>
      <c r="TKA30" s="32"/>
      <c r="TKB30" s="32"/>
      <c r="TKC30" s="32"/>
      <c r="TKD30" s="32"/>
      <c r="TKE30" s="32"/>
      <c r="TKF30" s="32"/>
      <c r="TKG30" s="32"/>
      <c r="TKH30" s="32"/>
      <c r="TKI30" s="32"/>
      <c r="TKJ30" s="32"/>
      <c r="TKK30" s="32"/>
      <c r="TKL30" s="32"/>
      <c r="TKM30" s="32"/>
      <c r="TKN30" s="32"/>
      <c r="TKO30" s="32"/>
      <c r="TKP30" s="32"/>
      <c r="TKQ30" s="32"/>
      <c r="TKR30" s="32"/>
      <c r="TKS30" s="32"/>
      <c r="TKT30" s="32"/>
      <c r="TKU30" s="32"/>
      <c r="TKV30" s="32"/>
      <c r="TKW30" s="32"/>
      <c r="TKX30" s="32"/>
      <c r="TKY30" s="32"/>
      <c r="TKZ30" s="32"/>
      <c r="TLA30" s="32"/>
      <c r="TLB30" s="32"/>
      <c r="TLC30" s="32"/>
      <c r="TLD30" s="32"/>
      <c r="TLE30" s="32"/>
      <c r="TLF30" s="32"/>
      <c r="TLG30" s="32"/>
      <c r="TLH30" s="32"/>
      <c r="TLI30" s="32"/>
      <c r="TLJ30" s="32"/>
      <c r="TLK30" s="32"/>
      <c r="TLL30" s="32"/>
      <c r="TLM30" s="32"/>
      <c r="TLN30" s="32"/>
      <c r="TLO30" s="32"/>
      <c r="TLP30" s="32"/>
      <c r="TLQ30" s="32"/>
      <c r="TLR30" s="32"/>
      <c r="TLS30" s="32"/>
      <c r="TLT30" s="32"/>
      <c r="TLU30" s="32"/>
      <c r="TLV30" s="32"/>
      <c r="TLW30" s="32"/>
      <c r="TLX30" s="32"/>
      <c r="TLY30" s="32"/>
      <c r="TLZ30" s="32"/>
      <c r="TMA30" s="32"/>
      <c r="TMB30" s="32"/>
      <c r="TMC30" s="32"/>
      <c r="TMD30" s="32"/>
      <c r="TME30" s="32"/>
      <c r="TMF30" s="32"/>
      <c r="TMG30" s="32"/>
      <c r="TMH30" s="32"/>
      <c r="TMI30" s="32"/>
      <c r="TMJ30" s="32"/>
      <c r="TMK30" s="32"/>
      <c r="TML30" s="32"/>
      <c r="TMM30" s="32"/>
      <c r="TMN30" s="32"/>
      <c r="TMO30" s="32"/>
      <c r="TMP30" s="32"/>
      <c r="TMQ30" s="32"/>
      <c r="TMR30" s="32"/>
      <c r="TMS30" s="32"/>
      <c r="TMT30" s="32"/>
      <c r="TMU30" s="32"/>
      <c r="TMV30" s="32"/>
      <c r="TMW30" s="32"/>
      <c r="TMX30" s="32"/>
      <c r="TMY30" s="32"/>
      <c r="TMZ30" s="32"/>
      <c r="TNA30" s="32"/>
      <c r="TNB30" s="32"/>
      <c r="TNC30" s="32"/>
      <c r="TND30" s="32"/>
      <c r="TNE30" s="32"/>
      <c r="TNF30" s="32"/>
      <c r="TNG30" s="32"/>
      <c r="TNH30" s="32"/>
      <c r="TNI30" s="32"/>
      <c r="TNJ30" s="32"/>
      <c r="TNK30" s="32"/>
      <c r="TNL30" s="32"/>
      <c r="TNM30" s="32"/>
      <c r="TNN30" s="32"/>
      <c r="TNO30" s="32"/>
      <c r="TNP30" s="32"/>
      <c r="TNQ30" s="32"/>
      <c r="TNR30" s="32"/>
      <c r="TNS30" s="32"/>
      <c r="TNT30" s="32"/>
      <c r="TNU30" s="32"/>
      <c r="TNV30" s="32"/>
      <c r="TNW30" s="32"/>
      <c r="TNX30" s="32"/>
      <c r="TNY30" s="32"/>
      <c r="TNZ30" s="32"/>
      <c r="TOA30" s="32"/>
      <c r="TOB30" s="32"/>
      <c r="TOC30" s="32"/>
      <c r="TOD30" s="32"/>
      <c r="TOE30" s="32"/>
      <c r="TOF30" s="32"/>
      <c r="TOG30" s="32"/>
      <c r="TOH30" s="32"/>
      <c r="TOI30" s="32"/>
      <c r="TOJ30" s="32"/>
      <c r="TOK30" s="32"/>
      <c r="TOL30" s="32"/>
      <c r="TOM30" s="32"/>
      <c r="TON30" s="32"/>
      <c r="TOO30" s="32"/>
      <c r="TOP30" s="32"/>
      <c r="TOQ30" s="32"/>
      <c r="TOR30" s="32"/>
      <c r="TOS30" s="32"/>
      <c r="TOT30" s="32"/>
      <c r="TOU30" s="32"/>
      <c r="TOV30" s="32"/>
      <c r="TOW30" s="32"/>
      <c r="TOX30" s="32"/>
      <c r="TOY30" s="32"/>
      <c r="TOZ30" s="32"/>
      <c r="TPA30" s="32"/>
      <c r="TPB30" s="32"/>
      <c r="TPC30" s="32"/>
      <c r="TPD30" s="32"/>
      <c r="TPE30" s="32"/>
      <c r="TPF30" s="32"/>
      <c r="TPG30" s="32"/>
      <c r="TPH30" s="32"/>
      <c r="TPI30" s="32"/>
      <c r="TPJ30" s="32"/>
      <c r="TPK30" s="32"/>
      <c r="TPL30" s="32"/>
      <c r="TPM30" s="32"/>
      <c r="TPN30" s="32"/>
      <c r="TPO30" s="32"/>
      <c r="TPP30" s="32"/>
      <c r="TPQ30" s="32"/>
      <c r="TPR30" s="32"/>
      <c r="TPS30" s="32"/>
      <c r="TPT30" s="32"/>
      <c r="TPU30" s="32"/>
      <c r="TPV30" s="32"/>
      <c r="TPW30" s="32"/>
      <c r="TPX30" s="32"/>
      <c r="TPY30" s="32"/>
      <c r="TPZ30" s="32"/>
      <c r="TQA30" s="32"/>
      <c r="TQB30" s="32"/>
      <c r="TQC30" s="32"/>
      <c r="TQD30" s="32"/>
      <c r="TQE30" s="32"/>
      <c r="TQF30" s="32"/>
      <c r="TQG30" s="32"/>
      <c r="TQH30" s="32"/>
      <c r="TQI30" s="32"/>
      <c r="TQJ30" s="32"/>
      <c r="TQK30" s="32"/>
      <c r="TQL30" s="32"/>
      <c r="TQM30" s="32"/>
      <c r="TQN30" s="32"/>
      <c r="TQO30" s="32"/>
      <c r="TQP30" s="32"/>
      <c r="TQQ30" s="32"/>
      <c r="TQR30" s="32"/>
      <c r="TQS30" s="32"/>
      <c r="TQT30" s="32"/>
      <c r="TQU30" s="32"/>
      <c r="TQV30" s="32"/>
      <c r="TQW30" s="32"/>
      <c r="TQX30" s="32"/>
      <c r="TQY30" s="32"/>
      <c r="TQZ30" s="32"/>
      <c r="TRA30" s="32"/>
      <c r="TRB30" s="32"/>
      <c r="TRC30" s="32"/>
      <c r="TRD30" s="32"/>
      <c r="TRE30" s="32"/>
      <c r="TRF30" s="32"/>
      <c r="TRG30" s="32"/>
      <c r="TRH30" s="32"/>
      <c r="TRI30" s="32"/>
      <c r="TRJ30" s="32"/>
      <c r="TRK30" s="32"/>
      <c r="TRL30" s="32"/>
      <c r="TRM30" s="32"/>
      <c r="TRN30" s="32"/>
      <c r="TRO30" s="32"/>
      <c r="TRP30" s="32"/>
      <c r="TRQ30" s="32"/>
      <c r="TRR30" s="32"/>
      <c r="TRS30" s="32"/>
      <c r="TRT30" s="32"/>
      <c r="TRU30" s="32"/>
      <c r="TRV30" s="32"/>
      <c r="TRW30" s="32"/>
      <c r="TRX30" s="32"/>
      <c r="TRY30" s="32"/>
      <c r="TRZ30" s="32"/>
      <c r="TSA30" s="32"/>
      <c r="TSB30" s="32"/>
      <c r="TSC30" s="32"/>
      <c r="TSD30" s="32"/>
      <c r="TSE30" s="32"/>
      <c r="TSF30" s="32"/>
      <c r="TSG30" s="32"/>
      <c r="TSH30" s="32"/>
      <c r="TSI30" s="32"/>
      <c r="TSJ30" s="32"/>
      <c r="TSK30" s="32"/>
      <c r="TSL30" s="32"/>
      <c r="TSM30" s="32"/>
      <c r="TSN30" s="32"/>
      <c r="TSO30" s="32"/>
      <c r="TSP30" s="32"/>
      <c r="TSQ30" s="32"/>
      <c r="TSR30" s="32"/>
      <c r="TSS30" s="32"/>
      <c r="TST30" s="32"/>
      <c r="TSU30" s="32"/>
      <c r="TSV30" s="32"/>
      <c r="TSW30" s="32"/>
      <c r="TSX30" s="32"/>
      <c r="TSY30" s="32"/>
      <c r="TSZ30" s="32"/>
      <c r="TTA30" s="32"/>
      <c r="TTB30" s="32"/>
      <c r="TTC30" s="32"/>
      <c r="TTD30" s="32"/>
      <c r="TTE30" s="32"/>
      <c r="TTF30" s="32"/>
      <c r="TTG30" s="32"/>
      <c r="TTH30" s="32"/>
      <c r="TTI30" s="32"/>
      <c r="TTJ30" s="32"/>
      <c r="TTK30" s="32"/>
      <c r="TTL30" s="32"/>
      <c r="TTM30" s="32"/>
      <c r="TTN30" s="32"/>
      <c r="TTO30" s="32"/>
      <c r="TTP30" s="32"/>
      <c r="TTQ30" s="32"/>
      <c r="TTR30" s="32"/>
      <c r="TTS30" s="32"/>
      <c r="TTT30" s="32"/>
      <c r="TTU30" s="32"/>
      <c r="TTV30" s="32"/>
      <c r="TTW30" s="32"/>
      <c r="TTX30" s="32"/>
      <c r="TTY30" s="32"/>
      <c r="TTZ30" s="32"/>
      <c r="TUA30" s="32"/>
      <c r="TUB30" s="32"/>
      <c r="TUC30" s="32"/>
      <c r="TUD30" s="32"/>
      <c r="TUE30" s="32"/>
      <c r="TUF30" s="32"/>
      <c r="TUG30" s="32"/>
      <c r="TUH30" s="32"/>
      <c r="TUI30" s="32"/>
      <c r="TUJ30" s="32"/>
      <c r="TUK30" s="32"/>
      <c r="TUL30" s="32"/>
      <c r="TUM30" s="32"/>
      <c r="TUN30" s="32"/>
      <c r="TUO30" s="32"/>
      <c r="TUP30" s="32"/>
      <c r="TUQ30" s="32"/>
      <c r="TUR30" s="32"/>
      <c r="TUS30" s="32"/>
      <c r="TUT30" s="32"/>
      <c r="TUU30" s="32"/>
      <c r="TUV30" s="32"/>
      <c r="TUW30" s="32"/>
      <c r="TUX30" s="32"/>
      <c r="TUY30" s="32"/>
      <c r="TUZ30" s="32"/>
      <c r="TVA30" s="32"/>
      <c r="TVB30" s="32"/>
      <c r="TVC30" s="32"/>
      <c r="TVD30" s="32"/>
      <c r="TVE30" s="32"/>
      <c r="TVF30" s="32"/>
      <c r="TVG30" s="32"/>
      <c r="TVH30" s="32"/>
      <c r="TVI30" s="32"/>
      <c r="TVJ30" s="32"/>
      <c r="TVK30" s="32"/>
      <c r="TVL30" s="32"/>
      <c r="TVM30" s="32"/>
      <c r="TVN30" s="32"/>
      <c r="TVO30" s="32"/>
      <c r="TVP30" s="32"/>
      <c r="TVQ30" s="32"/>
      <c r="TVR30" s="32"/>
      <c r="TVS30" s="32"/>
      <c r="TVT30" s="32"/>
      <c r="TVU30" s="32"/>
      <c r="TVV30" s="32"/>
      <c r="TVW30" s="32"/>
      <c r="TVX30" s="32"/>
      <c r="TVY30" s="32"/>
      <c r="TVZ30" s="32"/>
      <c r="TWA30" s="32"/>
      <c r="TWB30" s="32"/>
      <c r="TWC30" s="32"/>
      <c r="TWD30" s="32"/>
      <c r="TWE30" s="32"/>
      <c r="TWF30" s="32"/>
      <c r="TWG30" s="32"/>
      <c r="TWH30" s="32"/>
      <c r="TWI30" s="32"/>
      <c r="TWJ30" s="32"/>
      <c r="TWK30" s="32"/>
      <c r="TWL30" s="32"/>
      <c r="TWM30" s="32"/>
      <c r="TWN30" s="32"/>
      <c r="TWO30" s="32"/>
      <c r="TWP30" s="32"/>
      <c r="TWQ30" s="32"/>
      <c r="TWR30" s="32"/>
      <c r="TWS30" s="32"/>
      <c r="TWT30" s="32"/>
      <c r="TWU30" s="32"/>
      <c r="TWV30" s="32"/>
      <c r="TWW30" s="32"/>
      <c r="TWX30" s="32"/>
      <c r="TWY30" s="32"/>
      <c r="TWZ30" s="32"/>
      <c r="TXA30" s="32"/>
      <c r="TXB30" s="32"/>
      <c r="TXC30" s="32"/>
      <c r="TXD30" s="32"/>
      <c r="TXE30" s="32"/>
      <c r="TXF30" s="32"/>
      <c r="TXG30" s="32"/>
      <c r="TXH30" s="32"/>
      <c r="TXI30" s="32"/>
      <c r="TXJ30" s="32"/>
      <c r="TXK30" s="32"/>
      <c r="TXL30" s="32"/>
      <c r="TXM30" s="32"/>
      <c r="TXN30" s="32"/>
      <c r="TXO30" s="32"/>
      <c r="TXP30" s="32"/>
      <c r="TXQ30" s="32"/>
      <c r="TXR30" s="32"/>
      <c r="TXS30" s="32"/>
      <c r="TXT30" s="32"/>
      <c r="TXU30" s="32"/>
      <c r="TXV30" s="32"/>
      <c r="TXW30" s="32"/>
      <c r="TXX30" s="32"/>
      <c r="TXY30" s="32"/>
      <c r="TXZ30" s="32"/>
      <c r="TYA30" s="32"/>
      <c r="TYB30" s="32"/>
      <c r="TYC30" s="32"/>
      <c r="TYD30" s="32"/>
      <c r="TYE30" s="32"/>
      <c r="TYF30" s="32"/>
      <c r="TYG30" s="32"/>
      <c r="TYH30" s="32"/>
      <c r="TYI30" s="32"/>
      <c r="TYJ30" s="32"/>
      <c r="TYK30" s="32"/>
      <c r="TYL30" s="32"/>
      <c r="TYM30" s="32"/>
      <c r="TYN30" s="32"/>
      <c r="TYO30" s="32"/>
      <c r="TYP30" s="32"/>
      <c r="TYQ30" s="32"/>
      <c r="TYR30" s="32"/>
      <c r="TYS30" s="32"/>
      <c r="TYT30" s="32"/>
      <c r="TYU30" s="32"/>
      <c r="TYV30" s="32"/>
      <c r="TYW30" s="32"/>
      <c r="TYX30" s="32"/>
      <c r="TYY30" s="32"/>
      <c r="TYZ30" s="32"/>
      <c r="TZA30" s="32"/>
      <c r="TZB30" s="32"/>
      <c r="TZC30" s="32"/>
      <c r="TZD30" s="32"/>
      <c r="TZE30" s="32"/>
      <c r="TZF30" s="32"/>
      <c r="TZG30" s="32"/>
      <c r="TZH30" s="32"/>
      <c r="TZI30" s="32"/>
      <c r="TZJ30" s="32"/>
      <c r="TZK30" s="32"/>
      <c r="TZL30" s="32"/>
      <c r="TZM30" s="32"/>
      <c r="TZN30" s="32"/>
      <c r="TZO30" s="32"/>
      <c r="TZP30" s="32"/>
      <c r="TZQ30" s="32"/>
      <c r="TZR30" s="32"/>
      <c r="TZS30" s="32"/>
      <c r="TZT30" s="32"/>
      <c r="TZU30" s="32"/>
      <c r="TZV30" s="32"/>
      <c r="TZW30" s="32"/>
      <c r="TZX30" s="32"/>
      <c r="TZY30" s="32"/>
      <c r="TZZ30" s="32"/>
      <c r="UAA30" s="32"/>
      <c r="UAB30" s="32"/>
      <c r="UAC30" s="32"/>
      <c r="UAD30" s="32"/>
      <c r="UAE30" s="32"/>
      <c r="UAF30" s="32"/>
      <c r="UAG30" s="32"/>
      <c r="UAH30" s="32"/>
      <c r="UAI30" s="32"/>
      <c r="UAJ30" s="32"/>
      <c r="UAK30" s="32"/>
      <c r="UAL30" s="32"/>
      <c r="UAM30" s="32"/>
      <c r="UAN30" s="32"/>
      <c r="UAO30" s="32"/>
      <c r="UAP30" s="32"/>
      <c r="UAQ30" s="32"/>
      <c r="UAR30" s="32"/>
      <c r="UAS30" s="32"/>
      <c r="UAT30" s="32"/>
      <c r="UAU30" s="32"/>
      <c r="UAV30" s="32"/>
      <c r="UAW30" s="32"/>
      <c r="UAX30" s="32"/>
      <c r="UAY30" s="32"/>
      <c r="UAZ30" s="32"/>
      <c r="UBA30" s="32"/>
      <c r="UBB30" s="32"/>
      <c r="UBC30" s="32"/>
      <c r="UBD30" s="32"/>
      <c r="UBE30" s="32"/>
      <c r="UBF30" s="32"/>
      <c r="UBG30" s="32"/>
      <c r="UBH30" s="32"/>
      <c r="UBI30" s="32"/>
      <c r="UBJ30" s="32"/>
      <c r="UBK30" s="32"/>
      <c r="UBL30" s="32"/>
      <c r="UBM30" s="32"/>
      <c r="UBN30" s="32"/>
      <c r="UBO30" s="32"/>
      <c r="UBP30" s="32"/>
      <c r="UBQ30" s="32"/>
      <c r="UBR30" s="32"/>
      <c r="UBS30" s="32"/>
      <c r="UBT30" s="32"/>
      <c r="UBU30" s="32"/>
      <c r="UBV30" s="32"/>
      <c r="UBW30" s="32"/>
      <c r="UBX30" s="32"/>
      <c r="UBY30" s="32"/>
      <c r="UBZ30" s="32"/>
      <c r="UCA30" s="32"/>
      <c r="UCB30" s="32"/>
      <c r="UCC30" s="32"/>
      <c r="UCD30" s="32"/>
      <c r="UCE30" s="32"/>
      <c r="UCF30" s="32"/>
      <c r="UCG30" s="32"/>
      <c r="UCH30" s="32"/>
      <c r="UCI30" s="32"/>
      <c r="UCJ30" s="32"/>
      <c r="UCK30" s="32"/>
      <c r="UCL30" s="32"/>
      <c r="UCM30" s="32"/>
      <c r="UCN30" s="32"/>
      <c r="UCO30" s="32"/>
      <c r="UCP30" s="32"/>
      <c r="UCQ30" s="32"/>
      <c r="UCR30" s="32"/>
      <c r="UCS30" s="32"/>
      <c r="UCT30" s="32"/>
      <c r="UCU30" s="32"/>
      <c r="UCV30" s="32"/>
      <c r="UCW30" s="32"/>
      <c r="UCX30" s="32"/>
      <c r="UCY30" s="32"/>
      <c r="UCZ30" s="32"/>
      <c r="UDA30" s="32"/>
      <c r="UDB30" s="32"/>
      <c r="UDC30" s="32"/>
      <c r="UDD30" s="32"/>
      <c r="UDE30" s="32"/>
      <c r="UDF30" s="32"/>
      <c r="UDG30" s="32"/>
      <c r="UDH30" s="32"/>
      <c r="UDI30" s="32"/>
      <c r="UDJ30" s="32"/>
      <c r="UDK30" s="32"/>
      <c r="UDL30" s="32"/>
      <c r="UDM30" s="32"/>
      <c r="UDN30" s="32"/>
      <c r="UDO30" s="32"/>
      <c r="UDP30" s="32"/>
      <c r="UDQ30" s="32"/>
      <c r="UDR30" s="32"/>
      <c r="UDS30" s="32"/>
      <c r="UDT30" s="32"/>
      <c r="UDU30" s="32"/>
      <c r="UDV30" s="32"/>
      <c r="UDW30" s="32"/>
      <c r="UDX30" s="32"/>
      <c r="UDY30" s="32"/>
      <c r="UDZ30" s="32"/>
      <c r="UEA30" s="32"/>
      <c r="UEB30" s="32"/>
      <c r="UEC30" s="32"/>
      <c r="UED30" s="32"/>
      <c r="UEE30" s="32"/>
      <c r="UEF30" s="32"/>
      <c r="UEG30" s="32"/>
      <c r="UEH30" s="32"/>
      <c r="UEI30" s="32"/>
      <c r="UEJ30" s="32"/>
      <c r="UEK30" s="32"/>
      <c r="UEL30" s="32"/>
      <c r="UEM30" s="32"/>
      <c r="UEN30" s="32"/>
      <c r="UEO30" s="32"/>
      <c r="UEP30" s="32"/>
      <c r="UEQ30" s="32"/>
      <c r="UER30" s="32"/>
      <c r="UES30" s="32"/>
      <c r="UET30" s="32"/>
      <c r="UEU30" s="32"/>
      <c r="UEV30" s="32"/>
      <c r="UEW30" s="32"/>
      <c r="UEX30" s="32"/>
      <c r="UEY30" s="32"/>
      <c r="UEZ30" s="32"/>
      <c r="UFA30" s="32"/>
      <c r="UFB30" s="32"/>
      <c r="UFC30" s="32"/>
      <c r="UFD30" s="32"/>
      <c r="UFE30" s="32"/>
      <c r="UFF30" s="32"/>
      <c r="UFG30" s="32"/>
      <c r="UFH30" s="32"/>
      <c r="UFI30" s="32"/>
      <c r="UFJ30" s="32"/>
      <c r="UFK30" s="32"/>
      <c r="UFL30" s="32"/>
      <c r="UFM30" s="32"/>
      <c r="UFN30" s="32"/>
      <c r="UFO30" s="32"/>
      <c r="UFP30" s="32"/>
      <c r="UFQ30" s="32"/>
      <c r="UFR30" s="32"/>
      <c r="UFS30" s="32"/>
      <c r="UFT30" s="32"/>
      <c r="UFU30" s="32"/>
      <c r="UFV30" s="32"/>
      <c r="UFW30" s="32"/>
      <c r="UFX30" s="32"/>
      <c r="UFY30" s="32"/>
      <c r="UFZ30" s="32"/>
      <c r="UGA30" s="32"/>
      <c r="UGB30" s="32"/>
      <c r="UGC30" s="32"/>
      <c r="UGD30" s="32"/>
      <c r="UGE30" s="32"/>
      <c r="UGF30" s="32"/>
      <c r="UGG30" s="32"/>
      <c r="UGH30" s="32"/>
      <c r="UGI30" s="32"/>
      <c r="UGJ30" s="32"/>
      <c r="UGK30" s="32"/>
      <c r="UGL30" s="32"/>
      <c r="UGM30" s="32"/>
      <c r="UGN30" s="32"/>
      <c r="UGO30" s="32"/>
      <c r="UGP30" s="32"/>
      <c r="UGQ30" s="32"/>
      <c r="UGR30" s="32"/>
      <c r="UGS30" s="32"/>
      <c r="UGT30" s="32"/>
      <c r="UGU30" s="32"/>
      <c r="UGV30" s="32"/>
      <c r="UGW30" s="32"/>
      <c r="UGX30" s="32"/>
      <c r="UGY30" s="32"/>
      <c r="UGZ30" s="32"/>
      <c r="UHA30" s="32"/>
      <c r="UHB30" s="32"/>
      <c r="UHC30" s="32"/>
      <c r="UHD30" s="32"/>
      <c r="UHE30" s="32"/>
      <c r="UHF30" s="32"/>
      <c r="UHG30" s="32"/>
      <c r="UHH30" s="32"/>
      <c r="UHI30" s="32"/>
      <c r="UHJ30" s="32"/>
      <c r="UHK30" s="32"/>
      <c r="UHL30" s="32"/>
      <c r="UHM30" s="32"/>
      <c r="UHN30" s="32"/>
      <c r="UHO30" s="32"/>
      <c r="UHP30" s="32"/>
      <c r="UHQ30" s="32"/>
      <c r="UHR30" s="32"/>
      <c r="UHS30" s="32"/>
      <c r="UHT30" s="32"/>
      <c r="UHU30" s="32"/>
      <c r="UHV30" s="32"/>
      <c r="UHW30" s="32"/>
      <c r="UHX30" s="32"/>
      <c r="UHY30" s="32"/>
      <c r="UHZ30" s="32"/>
      <c r="UIA30" s="32"/>
      <c r="UIB30" s="32"/>
      <c r="UIC30" s="32"/>
      <c r="UID30" s="32"/>
      <c r="UIE30" s="32"/>
      <c r="UIF30" s="32"/>
      <c r="UIG30" s="32"/>
      <c r="UIH30" s="32"/>
      <c r="UII30" s="32"/>
      <c r="UIJ30" s="32"/>
      <c r="UIK30" s="32"/>
      <c r="UIL30" s="32"/>
      <c r="UIM30" s="32"/>
      <c r="UIN30" s="32"/>
      <c r="UIO30" s="32"/>
      <c r="UIP30" s="32"/>
      <c r="UIQ30" s="32"/>
      <c r="UIR30" s="32"/>
      <c r="UIS30" s="32"/>
      <c r="UIT30" s="32"/>
      <c r="UIU30" s="32"/>
      <c r="UIV30" s="32"/>
      <c r="UIW30" s="32"/>
      <c r="UIX30" s="32"/>
      <c r="UIY30" s="32"/>
      <c r="UIZ30" s="32"/>
      <c r="UJA30" s="32"/>
      <c r="UJB30" s="32"/>
      <c r="UJC30" s="32"/>
      <c r="UJD30" s="32"/>
      <c r="UJE30" s="32"/>
      <c r="UJF30" s="32"/>
      <c r="UJG30" s="32"/>
      <c r="UJH30" s="32"/>
      <c r="UJI30" s="32"/>
      <c r="UJJ30" s="32"/>
      <c r="UJK30" s="32"/>
      <c r="UJL30" s="32"/>
      <c r="UJM30" s="32"/>
      <c r="UJN30" s="32"/>
      <c r="UJO30" s="32"/>
      <c r="UJP30" s="32"/>
      <c r="UJQ30" s="32"/>
      <c r="UJR30" s="32"/>
      <c r="UJS30" s="32"/>
      <c r="UJT30" s="32"/>
      <c r="UJU30" s="32"/>
      <c r="UJV30" s="32"/>
      <c r="UJW30" s="32"/>
      <c r="UJX30" s="32"/>
      <c r="UJY30" s="32"/>
      <c r="UJZ30" s="32"/>
      <c r="UKA30" s="32"/>
      <c r="UKB30" s="32"/>
      <c r="UKC30" s="32"/>
      <c r="UKD30" s="32"/>
      <c r="UKE30" s="32"/>
      <c r="UKF30" s="32"/>
      <c r="UKG30" s="32"/>
      <c r="UKH30" s="32"/>
      <c r="UKI30" s="32"/>
      <c r="UKJ30" s="32"/>
      <c r="UKK30" s="32"/>
      <c r="UKL30" s="32"/>
      <c r="UKM30" s="32"/>
      <c r="UKN30" s="32"/>
      <c r="UKO30" s="32"/>
      <c r="UKP30" s="32"/>
      <c r="UKQ30" s="32"/>
      <c r="UKR30" s="32"/>
      <c r="UKS30" s="32"/>
      <c r="UKT30" s="32"/>
      <c r="UKU30" s="32"/>
      <c r="UKV30" s="32"/>
      <c r="UKW30" s="32"/>
      <c r="UKX30" s="32"/>
      <c r="UKY30" s="32"/>
      <c r="UKZ30" s="32"/>
      <c r="ULA30" s="32"/>
      <c r="ULB30" s="32"/>
      <c r="ULC30" s="32"/>
      <c r="ULD30" s="32"/>
      <c r="ULE30" s="32"/>
      <c r="ULF30" s="32"/>
      <c r="ULG30" s="32"/>
      <c r="ULH30" s="32"/>
      <c r="ULI30" s="32"/>
      <c r="ULJ30" s="32"/>
      <c r="ULK30" s="32"/>
      <c r="ULL30" s="32"/>
      <c r="ULM30" s="32"/>
      <c r="ULN30" s="32"/>
      <c r="ULO30" s="32"/>
      <c r="ULP30" s="32"/>
      <c r="ULQ30" s="32"/>
      <c r="ULR30" s="32"/>
      <c r="ULS30" s="32"/>
      <c r="ULT30" s="32"/>
      <c r="ULU30" s="32"/>
      <c r="ULV30" s="32"/>
      <c r="ULW30" s="32"/>
      <c r="ULX30" s="32"/>
      <c r="ULY30" s="32"/>
      <c r="ULZ30" s="32"/>
      <c r="UMA30" s="32"/>
      <c r="UMB30" s="32"/>
      <c r="UMC30" s="32"/>
      <c r="UMD30" s="32"/>
      <c r="UME30" s="32"/>
      <c r="UMF30" s="32"/>
      <c r="UMG30" s="32"/>
      <c r="UMH30" s="32"/>
      <c r="UMI30" s="32"/>
      <c r="UMJ30" s="32"/>
      <c r="UMK30" s="32"/>
      <c r="UML30" s="32"/>
      <c r="UMM30" s="32"/>
      <c r="UMN30" s="32"/>
      <c r="UMO30" s="32"/>
      <c r="UMP30" s="32"/>
      <c r="UMQ30" s="32"/>
      <c r="UMR30" s="32"/>
      <c r="UMS30" s="32"/>
      <c r="UMT30" s="32"/>
      <c r="UMU30" s="32"/>
      <c r="UMV30" s="32"/>
      <c r="UMW30" s="32"/>
      <c r="UMX30" s="32"/>
      <c r="UMY30" s="32"/>
      <c r="UMZ30" s="32"/>
      <c r="UNA30" s="32"/>
      <c r="UNB30" s="32"/>
      <c r="UNC30" s="32"/>
      <c r="UND30" s="32"/>
      <c r="UNE30" s="32"/>
      <c r="UNF30" s="32"/>
      <c r="UNG30" s="32"/>
      <c r="UNH30" s="32"/>
      <c r="UNI30" s="32"/>
      <c r="UNJ30" s="32"/>
      <c r="UNK30" s="32"/>
      <c r="UNL30" s="32"/>
      <c r="UNM30" s="32"/>
      <c r="UNN30" s="32"/>
      <c r="UNO30" s="32"/>
      <c r="UNP30" s="32"/>
      <c r="UNQ30" s="32"/>
      <c r="UNR30" s="32"/>
      <c r="UNS30" s="32"/>
      <c r="UNT30" s="32"/>
      <c r="UNU30" s="32"/>
      <c r="UNV30" s="32"/>
      <c r="UNW30" s="32"/>
      <c r="UNX30" s="32"/>
      <c r="UNY30" s="32"/>
      <c r="UNZ30" s="32"/>
      <c r="UOA30" s="32"/>
      <c r="UOB30" s="32"/>
      <c r="UOC30" s="32"/>
      <c r="UOD30" s="32"/>
      <c r="UOE30" s="32"/>
      <c r="UOF30" s="32"/>
      <c r="UOG30" s="32"/>
      <c r="UOH30" s="32"/>
      <c r="UOI30" s="32"/>
      <c r="UOJ30" s="32"/>
      <c r="UOK30" s="32"/>
      <c r="UOL30" s="32"/>
      <c r="UOM30" s="32"/>
      <c r="UON30" s="32"/>
      <c r="UOO30" s="32"/>
      <c r="UOP30" s="32"/>
      <c r="UOQ30" s="32"/>
      <c r="UOR30" s="32"/>
      <c r="UOS30" s="32"/>
      <c r="UOT30" s="32"/>
      <c r="UOU30" s="32"/>
      <c r="UOV30" s="32"/>
      <c r="UOW30" s="32"/>
      <c r="UOX30" s="32"/>
      <c r="UOY30" s="32"/>
      <c r="UOZ30" s="32"/>
      <c r="UPA30" s="32"/>
      <c r="UPB30" s="32"/>
      <c r="UPC30" s="32"/>
      <c r="UPD30" s="32"/>
      <c r="UPE30" s="32"/>
      <c r="UPF30" s="32"/>
      <c r="UPG30" s="32"/>
      <c r="UPH30" s="32"/>
      <c r="UPI30" s="32"/>
      <c r="UPJ30" s="32"/>
      <c r="UPK30" s="32"/>
      <c r="UPL30" s="32"/>
      <c r="UPM30" s="32"/>
      <c r="UPN30" s="32"/>
      <c r="UPO30" s="32"/>
      <c r="UPP30" s="32"/>
      <c r="UPQ30" s="32"/>
      <c r="UPR30" s="32"/>
      <c r="UPS30" s="32"/>
      <c r="UPT30" s="32"/>
      <c r="UPU30" s="32"/>
      <c r="UPV30" s="32"/>
      <c r="UPW30" s="32"/>
      <c r="UPX30" s="32"/>
      <c r="UPY30" s="32"/>
      <c r="UPZ30" s="32"/>
      <c r="UQA30" s="32"/>
      <c r="UQB30" s="32"/>
      <c r="UQC30" s="32"/>
      <c r="UQD30" s="32"/>
      <c r="UQE30" s="32"/>
      <c r="UQF30" s="32"/>
      <c r="UQG30" s="32"/>
      <c r="UQH30" s="32"/>
      <c r="UQI30" s="32"/>
      <c r="UQJ30" s="32"/>
      <c r="UQK30" s="32"/>
      <c r="UQL30" s="32"/>
      <c r="UQM30" s="32"/>
      <c r="UQN30" s="32"/>
      <c r="UQO30" s="32"/>
      <c r="UQP30" s="32"/>
      <c r="UQQ30" s="32"/>
      <c r="UQR30" s="32"/>
      <c r="UQS30" s="32"/>
      <c r="UQT30" s="32"/>
      <c r="UQU30" s="32"/>
      <c r="UQV30" s="32"/>
      <c r="UQW30" s="32"/>
      <c r="UQX30" s="32"/>
      <c r="UQY30" s="32"/>
      <c r="UQZ30" s="32"/>
      <c r="URA30" s="32"/>
      <c r="URB30" s="32"/>
      <c r="URC30" s="32"/>
      <c r="URD30" s="32"/>
      <c r="URE30" s="32"/>
      <c r="URF30" s="32"/>
      <c r="URG30" s="32"/>
      <c r="URH30" s="32"/>
      <c r="URI30" s="32"/>
      <c r="URJ30" s="32"/>
      <c r="URK30" s="32"/>
      <c r="URL30" s="32"/>
      <c r="URM30" s="32"/>
      <c r="URN30" s="32"/>
      <c r="URO30" s="32"/>
      <c r="URP30" s="32"/>
      <c r="URQ30" s="32"/>
      <c r="URR30" s="32"/>
      <c r="URS30" s="32"/>
      <c r="URT30" s="32"/>
      <c r="URU30" s="32"/>
      <c r="URV30" s="32"/>
      <c r="URW30" s="32"/>
      <c r="URX30" s="32"/>
      <c r="URY30" s="32"/>
      <c r="URZ30" s="32"/>
      <c r="USA30" s="32"/>
      <c r="USB30" s="32"/>
      <c r="USC30" s="32"/>
      <c r="USD30" s="32"/>
      <c r="USE30" s="32"/>
      <c r="USF30" s="32"/>
      <c r="USG30" s="32"/>
      <c r="USH30" s="32"/>
      <c r="USI30" s="32"/>
      <c r="USJ30" s="32"/>
      <c r="USK30" s="32"/>
      <c r="USL30" s="32"/>
      <c r="USM30" s="32"/>
      <c r="USN30" s="32"/>
      <c r="USO30" s="32"/>
      <c r="USP30" s="32"/>
      <c r="USQ30" s="32"/>
      <c r="USR30" s="32"/>
      <c r="USS30" s="32"/>
      <c r="UST30" s="32"/>
      <c r="USU30" s="32"/>
      <c r="USV30" s="32"/>
      <c r="USW30" s="32"/>
      <c r="USX30" s="32"/>
      <c r="USY30" s="32"/>
      <c r="USZ30" s="32"/>
      <c r="UTA30" s="32"/>
      <c r="UTB30" s="32"/>
      <c r="UTC30" s="32"/>
      <c r="UTD30" s="32"/>
      <c r="UTE30" s="32"/>
      <c r="UTF30" s="32"/>
      <c r="UTG30" s="32"/>
      <c r="UTH30" s="32"/>
      <c r="UTI30" s="32"/>
      <c r="UTJ30" s="32"/>
      <c r="UTK30" s="32"/>
      <c r="UTL30" s="32"/>
      <c r="UTM30" s="32"/>
      <c r="UTN30" s="32"/>
      <c r="UTO30" s="32"/>
      <c r="UTP30" s="32"/>
      <c r="UTQ30" s="32"/>
      <c r="UTR30" s="32"/>
      <c r="UTS30" s="32"/>
      <c r="UTT30" s="32"/>
      <c r="UTU30" s="32"/>
      <c r="UTV30" s="32"/>
      <c r="UTW30" s="32"/>
      <c r="UTX30" s="32"/>
      <c r="UTY30" s="32"/>
      <c r="UTZ30" s="32"/>
      <c r="UUA30" s="32"/>
      <c r="UUB30" s="32"/>
      <c r="UUC30" s="32"/>
      <c r="UUD30" s="32"/>
      <c r="UUE30" s="32"/>
      <c r="UUF30" s="32"/>
      <c r="UUG30" s="32"/>
      <c r="UUH30" s="32"/>
      <c r="UUI30" s="32"/>
      <c r="UUJ30" s="32"/>
      <c r="UUK30" s="32"/>
      <c r="UUL30" s="32"/>
      <c r="UUM30" s="32"/>
      <c r="UUN30" s="32"/>
      <c r="UUO30" s="32"/>
      <c r="UUP30" s="32"/>
      <c r="UUQ30" s="32"/>
      <c r="UUR30" s="32"/>
      <c r="UUS30" s="32"/>
      <c r="UUT30" s="32"/>
      <c r="UUU30" s="32"/>
      <c r="UUV30" s="32"/>
      <c r="UUW30" s="32"/>
      <c r="UUX30" s="32"/>
      <c r="UUY30" s="32"/>
      <c r="UUZ30" s="32"/>
      <c r="UVA30" s="32"/>
      <c r="UVB30" s="32"/>
      <c r="UVC30" s="32"/>
      <c r="UVD30" s="32"/>
      <c r="UVE30" s="32"/>
      <c r="UVF30" s="32"/>
      <c r="UVG30" s="32"/>
      <c r="UVH30" s="32"/>
      <c r="UVI30" s="32"/>
      <c r="UVJ30" s="32"/>
      <c r="UVK30" s="32"/>
      <c r="UVL30" s="32"/>
      <c r="UVM30" s="32"/>
      <c r="UVN30" s="32"/>
      <c r="UVO30" s="32"/>
      <c r="UVP30" s="32"/>
      <c r="UVQ30" s="32"/>
      <c r="UVR30" s="32"/>
      <c r="UVS30" s="32"/>
      <c r="UVT30" s="32"/>
      <c r="UVU30" s="32"/>
      <c r="UVV30" s="32"/>
      <c r="UVW30" s="32"/>
      <c r="UVX30" s="32"/>
      <c r="UVY30" s="32"/>
      <c r="UVZ30" s="32"/>
      <c r="UWA30" s="32"/>
      <c r="UWB30" s="32"/>
      <c r="UWC30" s="32"/>
      <c r="UWD30" s="32"/>
      <c r="UWE30" s="32"/>
      <c r="UWF30" s="32"/>
      <c r="UWG30" s="32"/>
      <c r="UWH30" s="32"/>
      <c r="UWI30" s="32"/>
      <c r="UWJ30" s="32"/>
      <c r="UWK30" s="32"/>
      <c r="UWL30" s="32"/>
      <c r="UWM30" s="32"/>
      <c r="UWN30" s="32"/>
      <c r="UWO30" s="32"/>
      <c r="UWP30" s="32"/>
      <c r="UWQ30" s="32"/>
      <c r="UWR30" s="32"/>
      <c r="UWS30" s="32"/>
      <c r="UWT30" s="32"/>
      <c r="UWU30" s="32"/>
      <c r="UWV30" s="32"/>
      <c r="UWW30" s="32"/>
      <c r="UWX30" s="32"/>
      <c r="UWY30" s="32"/>
      <c r="UWZ30" s="32"/>
      <c r="UXA30" s="32"/>
      <c r="UXB30" s="32"/>
      <c r="UXC30" s="32"/>
      <c r="UXD30" s="32"/>
      <c r="UXE30" s="32"/>
      <c r="UXF30" s="32"/>
      <c r="UXG30" s="32"/>
      <c r="UXH30" s="32"/>
      <c r="UXI30" s="32"/>
      <c r="UXJ30" s="32"/>
      <c r="UXK30" s="32"/>
      <c r="UXL30" s="32"/>
      <c r="UXM30" s="32"/>
      <c r="UXN30" s="32"/>
      <c r="UXO30" s="32"/>
      <c r="UXP30" s="32"/>
      <c r="UXQ30" s="32"/>
      <c r="UXR30" s="32"/>
      <c r="UXS30" s="32"/>
      <c r="UXT30" s="32"/>
      <c r="UXU30" s="32"/>
      <c r="UXV30" s="32"/>
      <c r="UXW30" s="32"/>
      <c r="UXX30" s="32"/>
      <c r="UXY30" s="32"/>
      <c r="UXZ30" s="32"/>
      <c r="UYA30" s="32"/>
      <c r="UYB30" s="32"/>
      <c r="UYC30" s="32"/>
      <c r="UYD30" s="32"/>
      <c r="UYE30" s="32"/>
      <c r="UYF30" s="32"/>
      <c r="UYG30" s="32"/>
      <c r="UYH30" s="32"/>
      <c r="UYI30" s="32"/>
      <c r="UYJ30" s="32"/>
      <c r="UYK30" s="32"/>
      <c r="UYL30" s="32"/>
      <c r="UYM30" s="32"/>
      <c r="UYN30" s="32"/>
      <c r="UYO30" s="32"/>
      <c r="UYP30" s="32"/>
      <c r="UYQ30" s="32"/>
      <c r="UYR30" s="32"/>
      <c r="UYS30" s="32"/>
      <c r="UYT30" s="32"/>
      <c r="UYU30" s="32"/>
      <c r="UYV30" s="32"/>
      <c r="UYW30" s="32"/>
      <c r="UYX30" s="32"/>
      <c r="UYY30" s="32"/>
      <c r="UYZ30" s="32"/>
      <c r="UZA30" s="32"/>
      <c r="UZB30" s="32"/>
      <c r="UZC30" s="32"/>
      <c r="UZD30" s="32"/>
      <c r="UZE30" s="32"/>
      <c r="UZF30" s="32"/>
      <c r="UZG30" s="32"/>
      <c r="UZH30" s="32"/>
      <c r="UZI30" s="32"/>
      <c r="UZJ30" s="32"/>
      <c r="UZK30" s="32"/>
      <c r="UZL30" s="32"/>
      <c r="UZM30" s="32"/>
      <c r="UZN30" s="32"/>
      <c r="UZO30" s="32"/>
      <c r="UZP30" s="32"/>
      <c r="UZQ30" s="32"/>
      <c r="UZR30" s="32"/>
      <c r="UZS30" s="32"/>
      <c r="UZT30" s="32"/>
      <c r="UZU30" s="32"/>
      <c r="UZV30" s="32"/>
      <c r="UZW30" s="32"/>
      <c r="UZX30" s="32"/>
      <c r="UZY30" s="32"/>
      <c r="UZZ30" s="32"/>
      <c r="VAA30" s="32"/>
      <c r="VAB30" s="32"/>
      <c r="VAC30" s="32"/>
      <c r="VAD30" s="32"/>
      <c r="VAE30" s="32"/>
      <c r="VAF30" s="32"/>
      <c r="VAG30" s="32"/>
      <c r="VAH30" s="32"/>
      <c r="VAI30" s="32"/>
      <c r="VAJ30" s="32"/>
      <c r="VAK30" s="32"/>
      <c r="VAL30" s="32"/>
      <c r="VAM30" s="32"/>
      <c r="VAN30" s="32"/>
      <c r="VAO30" s="32"/>
      <c r="VAP30" s="32"/>
      <c r="VAQ30" s="32"/>
      <c r="VAR30" s="32"/>
      <c r="VAS30" s="32"/>
      <c r="VAT30" s="32"/>
      <c r="VAU30" s="32"/>
      <c r="VAV30" s="32"/>
      <c r="VAW30" s="32"/>
      <c r="VAX30" s="32"/>
      <c r="VAY30" s="32"/>
      <c r="VAZ30" s="32"/>
      <c r="VBA30" s="32"/>
      <c r="VBB30" s="32"/>
      <c r="VBC30" s="32"/>
      <c r="VBD30" s="32"/>
      <c r="VBE30" s="32"/>
      <c r="VBF30" s="32"/>
      <c r="VBG30" s="32"/>
      <c r="VBH30" s="32"/>
      <c r="VBI30" s="32"/>
      <c r="VBJ30" s="32"/>
      <c r="VBK30" s="32"/>
      <c r="VBL30" s="32"/>
      <c r="VBM30" s="32"/>
      <c r="VBN30" s="32"/>
      <c r="VBO30" s="32"/>
      <c r="VBP30" s="32"/>
      <c r="VBQ30" s="32"/>
      <c r="VBR30" s="32"/>
      <c r="VBS30" s="32"/>
      <c r="VBT30" s="32"/>
      <c r="VBU30" s="32"/>
      <c r="VBV30" s="32"/>
      <c r="VBW30" s="32"/>
      <c r="VBX30" s="32"/>
      <c r="VBY30" s="32"/>
      <c r="VBZ30" s="32"/>
      <c r="VCA30" s="32"/>
      <c r="VCB30" s="32"/>
      <c r="VCC30" s="32"/>
      <c r="VCD30" s="32"/>
      <c r="VCE30" s="32"/>
      <c r="VCF30" s="32"/>
      <c r="VCG30" s="32"/>
      <c r="VCH30" s="32"/>
      <c r="VCI30" s="32"/>
      <c r="VCJ30" s="32"/>
      <c r="VCK30" s="32"/>
      <c r="VCL30" s="32"/>
      <c r="VCM30" s="32"/>
      <c r="VCN30" s="32"/>
      <c r="VCO30" s="32"/>
      <c r="VCP30" s="32"/>
      <c r="VCQ30" s="32"/>
      <c r="VCR30" s="32"/>
      <c r="VCS30" s="32"/>
      <c r="VCT30" s="32"/>
      <c r="VCU30" s="32"/>
      <c r="VCV30" s="32"/>
      <c r="VCW30" s="32"/>
      <c r="VCX30" s="32"/>
      <c r="VCY30" s="32"/>
      <c r="VCZ30" s="32"/>
      <c r="VDA30" s="32"/>
      <c r="VDB30" s="32"/>
      <c r="VDC30" s="32"/>
      <c r="VDD30" s="32"/>
      <c r="VDE30" s="32"/>
      <c r="VDF30" s="32"/>
      <c r="VDG30" s="32"/>
      <c r="VDH30" s="32"/>
      <c r="VDI30" s="32"/>
      <c r="VDJ30" s="32"/>
      <c r="VDK30" s="32"/>
      <c r="VDL30" s="32"/>
      <c r="VDM30" s="32"/>
      <c r="VDN30" s="32"/>
      <c r="VDO30" s="32"/>
      <c r="VDP30" s="32"/>
      <c r="VDQ30" s="32"/>
      <c r="VDR30" s="32"/>
      <c r="VDS30" s="32"/>
      <c r="VDT30" s="32"/>
      <c r="VDU30" s="32"/>
      <c r="VDV30" s="32"/>
      <c r="VDW30" s="32"/>
      <c r="VDX30" s="32"/>
      <c r="VDY30" s="32"/>
      <c r="VDZ30" s="32"/>
      <c r="VEA30" s="32"/>
      <c r="VEB30" s="32"/>
      <c r="VEC30" s="32"/>
      <c r="VED30" s="32"/>
      <c r="VEE30" s="32"/>
      <c r="VEF30" s="32"/>
      <c r="VEG30" s="32"/>
      <c r="VEH30" s="32"/>
      <c r="VEI30" s="32"/>
      <c r="VEJ30" s="32"/>
      <c r="VEK30" s="32"/>
      <c r="VEL30" s="32"/>
      <c r="VEM30" s="32"/>
      <c r="VEN30" s="32"/>
      <c r="VEO30" s="32"/>
      <c r="VEP30" s="32"/>
      <c r="VEQ30" s="32"/>
      <c r="VER30" s="32"/>
      <c r="VES30" s="32"/>
      <c r="VET30" s="32"/>
      <c r="VEU30" s="32"/>
      <c r="VEV30" s="32"/>
      <c r="VEW30" s="32"/>
      <c r="VEX30" s="32"/>
      <c r="VEY30" s="32"/>
      <c r="VEZ30" s="32"/>
      <c r="VFA30" s="32"/>
      <c r="VFB30" s="32"/>
      <c r="VFC30" s="32"/>
      <c r="VFD30" s="32"/>
      <c r="VFE30" s="32"/>
      <c r="VFF30" s="32"/>
      <c r="VFG30" s="32"/>
      <c r="VFH30" s="32"/>
      <c r="VFI30" s="32"/>
      <c r="VFJ30" s="32"/>
      <c r="VFK30" s="32"/>
      <c r="VFL30" s="32"/>
      <c r="VFM30" s="32"/>
      <c r="VFN30" s="32"/>
      <c r="VFO30" s="32"/>
      <c r="VFP30" s="32"/>
      <c r="VFQ30" s="32"/>
      <c r="VFR30" s="32"/>
      <c r="VFS30" s="32"/>
      <c r="VFT30" s="32"/>
      <c r="VFU30" s="32"/>
      <c r="VFV30" s="32"/>
      <c r="VFW30" s="32"/>
      <c r="VFX30" s="32"/>
      <c r="VFY30" s="32"/>
      <c r="VFZ30" s="32"/>
      <c r="VGA30" s="32"/>
      <c r="VGB30" s="32"/>
      <c r="VGC30" s="32"/>
      <c r="VGD30" s="32"/>
      <c r="VGE30" s="32"/>
      <c r="VGF30" s="32"/>
      <c r="VGG30" s="32"/>
      <c r="VGH30" s="32"/>
      <c r="VGI30" s="32"/>
      <c r="VGJ30" s="32"/>
      <c r="VGK30" s="32"/>
      <c r="VGL30" s="32"/>
      <c r="VGM30" s="32"/>
      <c r="VGN30" s="32"/>
      <c r="VGO30" s="32"/>
      <c r="VGP30" s="32"/>
      <c r="VGQ30" s="32"/>
      <c r="VGR30" s="32"/>
      <c r="VGS30" s="32"/>
      <c r="VGT30" s="32"/>
      <c r="VGU30" s="32"/>
      <c r="VGV30" s="32"/>
      <c r="VGW30" s="32"/>
      <c r="VGX30" s="32"/>
      <c r="VGY30" s="32"/>
      <c r="VGZ30" s="32"/>
      <c r="VHA30" s="32"/>
      <c r="VHB30" s="32"/>
      <c r="VHC30" s="32"/>
      <c r="VHD30" s="32"/>
      <c r="VHE30" s="32"/>
      <c r="VHF30" s="32"/>
      <c r="VHG30" s="32"/>
      <c r="VHH30" s="32"/>
      <c r="VHI30" s="32"/>
      <c r="VHJ30" s="32"/>
      <c r="VHK30" s="32"/>
      <c r="VHL30" s="32"/>
      <c r="VHM30" s="32"/>
      <c r="VHN30" s="32"/>
      <c r="VHO30" s="32"/>
      <c r="VHP30" s="32"/>
      <c r="VHQ30" s="32"/>
      <c r="VHR30" s="32"/>
      <c r="VHS30" s="32"/>
      <c r="VHT30" s="32"/>
      <c r="VHU30" s="32"/>
      <c r="VHV30" s="32"/>
      <c r="VHW30" s="32"/>
      <c r="VHX30" s="32"/>
      <c r="VHY30" s="32"/>
      <c r="VHZ30" s="32"/>
      <c r="VIA30" s="32"/>
      <c r="VIB30" s="32"/>
      <c r="VIC30" s="32"/>
      <c r="VID30" s="32"/>
      <c r="VIE30" s="32"/>
      <c r="VIF30" s="32"/>
      <c r="VIG30" s="32"/>
      <c r="VIH30" s="32"/>
      <c r="VII30" s="32"/>
      <c r="VIJ30" s="32"/>
      <c r="VIK30" s="32"/>
      <c r="VIL30" s="32"/>
      <c r="VIM30" s="32"/>
      <c r="VIN30" s="32"/>
      <c r="VIO30" s="32"/>
      <c r="VIP30" s="32"/>
      <c r="VIQ30" s="32"/>
      <c r="VIR30" s="32"/>
      <c r="VIS30" s="32"/>
      <c r="VIT30" s="32"/>
      <c r="VIU30" s="32"/>
      <c r="VIV30" s="32"/>
      <c r="VIW30" s="32"/>
      <c r="VIX30" s="32"/>
      <c r="VIY30" s="32"/>
      <c r="VIZ30" s="32"/>
      <c r="VJA30" s="32"/>
      <c r="VJB30" s="32"/>
      <c r="VJC30" s="32"/>
      <c r="VJD30" s="32"/>
      <c r="VJE30" s="32"/>
      <c r="VJF30" s="32"/>
      <c r="VJG30" s="32"/>
      <c r="VJH30" s="32"/>
      <c r="VJI30" s="32"/>
      <c r="VJJ30" s="32"/>
      <c r="VJK30" s="32"/>
      <c r="VJL30" s="32"/>
      <c r="VJM30" s="32"/>
      <c r="VJN30" s="32"/>
      <c r="VJO30" s="32"/>
      <c r="VJP30" s="32"/>
      <c r="VJQ30" s="32"/>
      <c r="VJR30" s="32"/>
      <c r="VJS30" s="32"/>
      <c r="VJT30" s="32"/>
      <c r="VJU30" s="32"/>
      <c r="VJV30" s="32"/>
      <c r="VJW30" s="32"/>
      <c r="VJX30" s="32"/>
      <c r="VJY30" s="32"/>
      <c r="VJZ30" s="32"/>
      <c r="VKA30" s="32"/>
      <c r="VKB30" s="32"/>
      <c r="VKC30" s="32"/>
      <c r="VKD30" s="32"/>
      <c r="VKE30" s="32"/>
      <c r="VKF30" s="32"/>
      <c r="VKG30" s="32"/>
      <c r="VKH30" s="32"/>
      <c r="VKI30" s="32"/>
      <c r="VKJ30" s="32"/>
      <c r="VKK30" s="32"/>
      <c r="VKL30" s="32"/>
      <c r="VKM30" s="32"/>
      <c r="VKN30" s="32"/>
      <c r="VKO30" s="32"/>
      <c r="VKP30" s="32"/>
      <c r="VKQ30" s="32"/>
      <c r="VKR30" s="32"/>
      <c r="VKS30" s="32"/>
      <c r="VKT30" s="32"/>
      <c r="VKU30" s="32"/>
      <c r="VKV30" s="32"/>
      <c r="VKW30" s="32"/>
      <c r="VKX30" s="32"/>
      <c r="VKY30" s="32"/>
      <c r="VKZ30" s="32"/>
      <c r="VLA30" s="32"/>
      <c r="VLB30" s="32"/>
      <c r="VLC30" s="32"/>
      <c r="VLD30" s="32"/>
      <c r="VLE30" s="32"/>
      <c r="VLF30" s="32"/>
      <c r="VLG30" s="32"/>
      <c r="VLH30" s="32"/>
      <c r="VLI30" s="32"/>
      <c r="VLJ30" s="32"/>
      <c r="VLK30" s="32"/>
      <c r="VLL30" s="32"/>
      <c r="VLM30" s="32"/>
      <c r="VLN30" s="32"/>
      <c r="VLO30" s="32"/>
      <c r="VLP30" s="32"/>
      <c r="VLQ30" s="32"/>
      <c r="VLR30" s="32"/>
      <c r="VLS30" s="32"/>
      <c r="VLT30" s="32"/>
      <c r="VLU30" s="32"/>
      <c r="VLV30" s="32"/>
      <c r="VLW30" s="32"/>
      <c r="VLX30" s="32"/>
      <c r="VLY30" s="32"/>
      <c r="VLZ30" s="32"/>
      <c r="VMA30" s="32"/>
      <c r="VMB30" s="32"/>
      <c r="VMC30" s="32"/>
      <c r="VMD30" s="32"/>
      <c r="VME30" s="32"/>
      <c r="VMF30" s="32"/>
      <c r="VMG30" s="32"/>
      <c r="VMH30" s="32"/>
      <c r="VMI30" s="32"/>
      <c r="VMJ30" s="32"/>
      <c r="VMK30" s="32"/>
      <c r="VML30" s="32"/>
      <c r="VMM30" s="32"/>
      <c r="VMN30" s="32"/>
      <c r="VMO30" s="32"/>
      <c r="VMP30" s="32"/>
      <c r="VMQ30" s="32"/>
      <c r="VMR30" s="32"/>
      <c r="VMS30" s="32"/>
      <c r="VMT30" s="32"/>
      <c r="VMU30" s="32"/>
      <c r="VMV30" s="32"/>
      <c r="VMW30" s="32"/>
      <c r="VMX30" s="32"/>
      <c r="VMY30" s="32"/>
      <c r="VMZ30" s="32"/>
      <c r="VNA30" s="32"/>
      <c r="VNB30" s="32"/>
      <c r="VNC30" s="32"/>
      <c r="VND30" s="32"/>
      <c r="VNE30" s="32"/>
      <c r="VNF30" s="32"/>
      <c r="VNG30" s="32"/>
      <c r="VNH30" s="32"/>
      <c r="VNI30" s="32"/>
      <c r="VNJ30" s="32"/>
      <c r="VNK30" s="32"/>
      <c r="VNL30" s="32"/>
      <c r="VNM30" s="32"/>
      <c r="VNN30" s="32"/>
      <c r="VNO30" s="32"/>
      <c r="VNP30" s="32"/>
      <c r="VNQ30" s="32"/>
      <c r="VNR30" s="32"/>
      <c r="VNS30" s="32"/>
      <c r="VNT30" s="32"/>
      <c r="VNU30" s="32"/>
      <c r="VNV30" s="32"/>
      <c r="VNW30" s="32"/>
      <c r="VNX30" s="32"/>
      <c r="VNY30" s="32"/>
      <c r="VNZ30" s="32"/>
      <c r="VOA30" s="32"/>
      <c r="VOB30" s="32"/>
      <c r="VOC30" s="32"/>
      <c r="VOD30" s="32"/>
      <c r="VOE30" s="32"/>
      <c r="VOF30" s="32"/>
      <c r="VOG30" s="32"/>
      <c r="VOH30" s="32"/>
      <c r="VOI30" s="32"/>
      <c r="VOJ30" s="32"/>
      <c r="VOK30" s="32"/>
      <c r="VOL30" s="32"/>
      <c r="VOM30" s="32"/>
      <c r="VON30" s="32"/>
      <c r="VOO30" s="32"/>
      <c r="VOP30" s="32"/>
      <c r="VOQ30" s="32"/>
      <c r="VOR30" s="32"/>
      <c r="VOS30" s="32"/>
      <c r="VOT30" s="32"/>
      <c r="VOU30" s="32"/>
      <c r="VOV30" s="32"/>
      <c r="VOW30" s="32"/>
      <c r="VOX30" s="32"/>
      <c r="VOY30" s="32"/>
      <c r="VOZ30" s="32"/>
      <c r="VPA30" s="32"/>
      <c r="VPB30" s="32"/>
      <c r="VPC30" s="32"/>
      <c r="VPD30" s="32"/>
      <c r="VPE30" s="32"/>
      <c r="VPF30" s="32"/>
      <c r="VPG30" s="32"/>
      <c r="VPH30" s="32"/>
      <c r="VPI30" s="32"/>
      <c r="VPJ30" s="32"/>
      <c r="VPK30" s="32"/>
      <c r="VPL30" s="32"/>
      <c r="VPM30" s="32"/>
      <c r="VPN30" s="32"/>
      <c r="VPO30" s="32"/>
      <c r="VPP30" s="32"/>
      <c r="VPQ30" s="32"/>
      <c r="VPR30" s="32"/>
      <c r="VPS30" s="32"/>
      <c r="VPT30" s="32"/>
      <c r="VPU30" s="32"/>
      <c r="VPV30" s="32"/>
      <c r="VPW30" s="32"/>
      <c r="VPX30" s="32"/>
      <c r="VPY30" s="32"/>
      <c r="VPZ30" s="32"/>
      <c r="VQA30" s="32"/>
      <c r="VQB30" s="32"/>
      <c r="VQC30" s="32"/>
      <c r="VQD30" s="32"/>
      <c r="VQE30" s="32"/>
      <c r="VQF30" s="32"/>
      <c r="VQG30" s="32"/>
      <c r="VQH30" s="32"/>
      <c r="VQI30" s="32"/>
      <c r="VQJ30" s="32"/>
      <c r="VQK30" s="32"/>
      <c r="VQL30" s="32"/>
      <c r="VQM30" s="32"/>
      <c r="VQN30" s="32"/>
      <c r="VQO30" s="32"/>
      <c r="VQP30" s="32"/>
      <c r="VQQ30" s="32"/>
      <c r="VQR30" s="32"/>
      <c r="VQS30" s="32"/>
      <c r="VQT30" s="32"/>
      <c r="VQU30" s="32"/>
      <c r="VQV30" s="32"/>
      <c r="VQW30" s="32"/>
      <c r="VQX30" s="32"/>
      <c r="VQY30" s="32"/>
      <c r="VQZ30" s="32"/>
      <c r="VRA30" s="32"/>
      <c r="VRB30" s="32"/>
      <c r="VRC30" s="32"/>
      <c r="VRD30" s="32"/>
      <c r="VRE30" s="32"/>
      <c r="VRF30" s="32"/>
      <c r="VRG30" s="32"/>
      <c r="VRH30" s="32"/>
      <c r="VRI30" s="32"/>
      <c r="VRJ30" s="32"/>
      <c r="VRK30" s="32"/>
      <c r="VRL30" s="32"/>
      <c r="VRM30" s="32"/>
      <c r="VRN30" s="32"/>
      <c r="VRO30" s="32"/>
      <c r="VRP30" s="32"/>
      <c r="VRQ30" s="32"/>
      <c r="VRR30" s="32"/>
      <c r="VRS30" s="32"/>
      <c r="VRT30" s="32"/>
      <c r="VRU30" s="32"/>
      <c r="VRV30" s="32"/>
      <c r="VRW30" s="32"/>
      <c r="VRX30" s="32"/>
      <c r="VRY30" s="32"/>
      <c r="VRZ30" s="32"/>
      <c r="VSA30" s="32"/>
      <c r="VSB30" s="32"/>
      <c r="VSC30" s="32"/>
      <c r="VSD30" s="32"/>
      <c r="VSE30" s="32"/>
      <c r="VSF30" s="32"/>
      <c r="VSG30" s="32"/>
      <c r="VSH30" s="32"/>
      <c r="VSI30" s="32"/>
      <c r="VSJ30" s="32"/>
      <c r="VSK30" s="32"/>
      <c r="VSL30" s="32"/>
      <c r="VSM30" s="32"/>
      <c r="VSN30" s="32"/>
      <c r="VSO30" s="32"/>
      <c r="VSP30" s="32"/>
      <c r="VSQ30" s="32"/>
      <c r="VSR30" s="32"/>
      <c r="VSS30" s="32"/>
      <c r="VST30" s="32"/>
      <c r="VSU30" s="32"/>
      <c r="VSV30" s="32"/>
      <c r="VSW30" s="32"/>
      <c r="VSX30" s="32"/>
      <c r="VSY30" s="32"/>
      <c r="VSZ30" s="32"/>
      <c r="VTA30" s="32"/>
      <c r="VTB30" s="32"/>
      <c r="VTC30" s="32"/>
      <c r="VTD30" s="32"/>
      <c r="VTE30" s="32"/>
      <c r="VTF30" s="32"/>
      <c r="VTG30" s="32"/>
      <c r="VTH30" s="32"/>
      <c r="VTI30" s="32"/>
      <c r="VTJ30" s="32"/>
      <c r="VTK30" s="32"/>
      <c r="VTL30" s="32"/>
      <c r="VTM30" s="32"/>
      <c r="VTN30" s="32"/>
      <c r="VTO30" s="32"/>
      <c r="VTP30" s="32"/>
      <c r="VTQ30" s="32"/>
      <c r="VTR30" s="32"/>
      <c r="VTS30" s="32"/>
      <c r="VTT30" s="32"/>
      <c r="VTU30" s="32"/>
      <c r="VTV30" s="32"/>
      <c r="VTW30" s="32"/>
      <c r="VTX30" s="32"/>
      <c r="VTY30" s="32"/>
      <c r="VTZ30" s="32"/>
      <c r="VUA30" s="32"/>
      <c r="VUB30" s="32"/>
      <c r="VUC30" s="32"/>
      <c r="VUD30" s="32"/>
      <c r="VUE30" s="32"/>
      <c r="VUF30" s="32"/>
      <c r="VUG30" s="32"/>
      <c r="VUH30" s="32"/>
      <c r="VUI30" s="32"/>
      <c r="VUJ30" s="32"/>
      <c r="VUK30" s="32"/>
      <c r="VUL30" s="32"/>
      <c r="VUM30" s="32"/>
      <c r="VUN30" s="32"/>
      <c r="VUO30" s="32"/>
      <c r="VUP30" s="32"/>
      <c r="VUQ30" s="32"/>
      <c r="VUR30" s="32"/>
      <c r="VUS30" s="32"/>
      <c r="VUT30" s="32"/>
      <c r="VUU30" s="32"/>
      <c r="VUV30" s="32"/>
      <c r="VUW30" s="32"/>
      <c r="VUX30" s="32"/>
      <c r="VUY30" s="32"/>
      <c r="VUZ30" s="32"/>
      <c r="VVA30" s="32"/>
      <c r="VVB30" s="32"/>
      <c r="VVC30" s="32"/>
      <c r="VVD30" s="32"/>
      <c r="VVE30" s="32"/>
      <c r="VVF30" s="32"/>
      <c r="VVG30" s="32"/>
      <c r="VVH30" s="32"/>
      <c r="VVI30" s="32"/>
      <c r="VVJ30" s="32"/>
      <c r="VVK30" s="32"/>
      <c r="VVL30" s="32"/>
      <c r="VVM30" s="32"/>
      <c r="VVN30" s="32"/>
      <c r="VVO30" s="32"/>
      <c r="VVP30" s="32"/>
      <c r="VVQ30" s="32"/>
      <c r="VVR30" s="32"/>
      <c r="VVS30" s="32"/>
      <c r="VVT30" s="32"/>
      <c r="VVU30" s="32"/>
      <c r="VVV30" s="32"/>
      <c r="VVW30" s="32"/>
      <c r="VVX30" s="32"/>
      <c r="VVY30" s="32"/>
      <c r="VVZ30" s="32"/>
      <c r="VWA30" s="32"/>
      <c r="VWB30" s="32"/>
      <c r="VWC30" s="32"/>
      <c r="VWD30" s="32"/>
      <c r="VWE30" s="32"/>
      <c r="VWF30" s="32"/>
      <c r="VWG30" s="32"/>
      <c r="VWH30" s="32"/>
      <c r="VWI30" s="32"/>
      <c r="VWJ30" s="32"/>
      <c r="VWK30" s="32"/>
      <c r="VWL30" s="32"/>
      <c r="VWM30" s="32"/>
      <c r="VWN30" s="32"/>
      <c r="VWO30" s="32"/>
      <c r="VWP30" s="32"/>
      <c r="VWQ30" s="32"/>
      <c r="VWR30" s="32"/>
      <c r="VWS30" s="32"/>
      <c r="VWT30" s="32"/>
      <c r="VWU30" s="32"/>
      <c r="VWV30" s="32"/>
      <c r="VWW30" s="32"/>
      <c r="VWX30" s="32"/>
      <c r="VWY30" s="32"/>
      <c r="VWZ30" s="32"/>
      <c r="VXA30" s="32"/>
      <c r="VXB30" s="32"/>
      <c r="VXC30" s="32"/>
      <c r="VXD30" s="32"/>
      <c r="VXE30" s="32"/>
      <c r="VXF30" s="32"/>
      <c r="VXG30" s="32"/>
      <c r="VXH30" s="32"/>
      <c r="VXI30" s="32"/>
      <c r="VXJ30" s="32"/>
      <c r="VXK30" s="32"/>
      <c r="VXL30" s="32"/>
      <c r="VXM30" s="32"/>
      <c r="VXN30" s="32"/>
      <c r="VXO30" s="32"/>
      <c r="VXP30" s="32"/>
      <c r="VXQ30" s="32"/>
      <c r="VXR30" s="32"/>
      <c r="VXS30" s="32"/>
      <c r="VXT30" s="32"/>
      <c r="VXU30" s="32"/>
      <c r="VXV30" s="32"/>
      <c r="VXW30" s="32"/>
      <c r="VXX30" s="32"/>
      <c r="VXY30" s="32"/>
      <c r="VXZ30" s="32"/>
      <c r="VYA30" s="32"/>
      <c r="VYB30" s="32"/>
      <c r="VYC30" s="32"/>
      <c r="VYD30" s="32"/>
      <c r="VYE30" s="32"/>
      <c r="VYF30" s="32"/>
      <c r="VYG30" s="32"/>
      <c r="VYH30" s="32"/>
      <c r="VYI30" s="32"/>
      <c r="VYJ30" s="32"/>
      <c r="VYK30" s="32"/>
      <c r="VYL30" s="32"/>
      <c r="VYM30" s="32"/>
      <c r="VYN30" s="32"/>
      <c r="VYO30" s="32"/>
      <c r="VYP30" s="32"/>
      <c r="VYQ30" s="32"/>
      <c r="VYR30" s="32"/>
      <c r="VYS30" s="32"/>
      <c r="VYT30" s="32"/>
      <c r="VYU30" s="32"/>
      <c r="VYV30" s="32"/>
      <c r="VYW30" s="32"/>
      <c r="VYX30" s="32"/>
      <c r="VYY30" s="32"/>
      <c r="VYZ30" s="32"/>
      <c r="VZA30" s="32"/>
      <c r="VZB30" s="32"/>
      <c r="VZC30" s="32"/>
      <c r="VZD30" s="32"/>
      <c r="VZE30" s="32"/>
      <c r="VZF30" s="32"/>
      <c r="VZG30" s="32"/>
      <c r="VZH30" s="32"/>
      <c r="VZI30" s="32"/>
      <c r="VZJ30" s="32"/>
      <c r="VZK30" s="32"/>
      <c r="VZL30" s="32"/>
      <c r="VZM30" s="32"/>
      <c r="VZN30" s="32"/>
      <c r="VZO30" s="32"/>
      <c r="VZP30" s="32"/>
      <c r="VZQ30" s="32"/>
      <c r="VZR30" s="32"/>
      <c r="VZS30" s="32"/>
      <c r="VZT30" s="32"/>
      <c r="VZU30" s="32"/>
      <c r="VZV30" s="32"/>
      <c r="VZW30" s="32"/>
      <c r="VZX30" s="32"/>
      <c r="VZY30" s="32"/>
      <c r="VZZ30" s="32"/>
      <c r="WAA30" s="32"/>
      <c r="WAB30" s="32"/>
      <c r="WAC30" s="32"/>
      <c r="WAD30" s="32"/>
      <c r="WAE30" s="32"/>
      <c r="WAF30" s="32"/>
      <c r="WAG30" s="32"/>
      <c r="WAH30" s="32"/>
      <c r="WAI30" s="32"/>
      <c r="WAJ30" s="32"/>
      <c r="WAK30" s="32"/>
      <c r="WAL30" s="32"/>
      <c r="WAM30" s="32"/>
      <c r="WAN30" s="32"/>
      <c r="WAO30" s="32"/>
      <c r="WAP30" s="32"/>
      <c r="WAQ30" s="32"/>
      <c r="WAR30" s="32"/>
      <c r="WAS30" s="32"/>
      <c r="WAT30" s="32"/>
      <c r="WAU30" s="32"/>
      <c r="WAV30" s="32"/>
      <c r="WAW30" s="32"/>
      <c r="WAX30" s="32"/>
      <c r="WAY30" s="32"/>
      <c r="WAZ30" s="32"/>
      <c r="WBA30" s="32"/>
      <c r="WBB30" s="32"/>
      <c r="WBC30" s="32"/>
      <c r="WBD30" s="32"/>
      <c r="WBE30" s="32"/>
      <c r="WBF30" s="32"/>
      <c r="WBG30" s="32"/>
      <c r="WBH30" s="32"/>
      <c r="WBI30" s="32"/>
      <c r="WBJ30" s="32"/>
      <c r="WBK30" s="32"/>
      <c r="WBL30" s="32"/>
      <c r="WBM30" s="32"/>
      <c r="WBN30" s="32"/>
      <c r="WBO30" s="32"/>
      <c r="WBP30" s="32"/>
      <c r="WBQ30" s="32"/>
      <c r="WBR30" s="32"/>
      <c r="WBS30" s="32"/>
      <c r="WBT30" s="32"/>
      <c r="WBU30" s="32"/>
      <c r="WBV30" s="32"/>
      <c r="WBW30" s="32"/>
      <c r="WBX30" s="32"/>
      <c r="WBY30" s="32"/>
      <c r="WBZ30" s="32"/>
      <c r="WCA30" s="32"/>
      <c r="WCB30" s="32"/>
      <c r="WCC30" s="32"/>
      <c r="WCD30" s="32"/>
      <c r="WCE30" s="32"/>
      <c r="WCF30" s="32"/>
      <c r="WCG30" s="32"/>
      <c r="WCH30" s="32"/>
      <c r="WCI30" s="32"/>
      <c r="WCJ30" s="32"/>
      <c r="WCK30" s="32"/>
      <c r="WCL30" s="32"/>
      <c r="WCM30" s="32"/>
      <c r="WCN30" s="32"/>
      <c r="WCO30" s="32"/>
      <c r="WCP30" s="32"/>
      <c r="WCQ30" s="32"/>
      <c r="WCR30" s="32"/>
      <c r="WCS30" s="32"/>
      <c r="WCT30" s="32"/>
      <c r="WCU30" s="32"/>
      <c r="WCV30" s="32"/>
      <c r="WCW30" s="32"/>
      <c r="WCX30" s="32"/>
      <c r="WCY30" s="32"/>
      <c r="WCZ30" s="32"/>
      <c r="WDA30" s="32"/>
      <c r="WDB30" s="32"/>
      <c r="WDC30" s="32"/>
      <c r="WDD30" s="32"/>
      <c r="WDE30" s="32"/>
      <c r="WDF30" s="32"/>
      <c r="WDG30" s="32"/>
      <c r="WDH30" s="32"/>
      <c r="WDI30" s="32"/>
      <c r="WDJ30" s="32"/>
      <c r="WDK30" s="32"/>
      <c r="WDL30" s="32"/>
      <c r="WDM30" s="32"/>
      <c r="WDN30" s="32"/>
      <c r="WDO30" s="32"/>
      <c r="WDP30" s="32"/>
      <c r="WDQ30" s="32"/>
      <c r="WDR30" s="32"/>
      <c r="WDS30" s="32"/>
      <c r="WDT30" s="32"/>
      <c r="WDU30" s="32"/>
      <c r="WDV30" s="32"/>
      <c r="WDW30" s="32"/>
      <c r="WDX30" s="32"/>
      <c r="WDY30" s="32"/>
      <c r="WDZ30" s="32"/>
      <c r="WEA30" s="32"/>
      <c r="WEB30" s="32"/>
      <c r="WEC30" s="32"/>
      <c r="WED30" s="32"/>
      <c r="WEE30" s="32"/>
      <c r="WEF30" s="32"/>
      <c r="WEG30" s="32"/>
      <c r="WEH30" s="32"/>
      <c r="WEI30" s="32"/>
      <c r="WEJ30" s="32"/>
      <c r="WEK30" s="32"/>
      <c r="WEL30" s="32"/>
      <c r="WEM30" s="32"/>
      <c r="WEN30" s="32"/>
      <c r="WEO30" s="32"/>
      <c r="WEP30" s="32"/>
      <c r="WEQ30" s="32"/>
      <c r="WER30" s="32"/>
      <c r="WES30" s="32"/>
      <c r="WET30" s="32"/>
      <c r="WEU30" s="32"/>
      <c r="WEV30" s="32"/>
      <c r="WEW30" s="32"/>
      <c r="WEX30" s="32"/>
      <c r="WEY30" s="32"/>
      <c r="WEZ30" s="32"/>
      <c r="WFA30" s="32"/>
      <c r="WFB30" s="32"/>
      <c r="WFC30" s="32"/>
      <c r="WFD30" s="32"/>
      <c r="WFE30" s="32"/>
      <c r="WFF30" s="32"/>
      <c r="WFG30" s="32"/>
      <c r="WFH30" s="32"/>
      <c r="WFI30" s="32"/>
      <c r="WFJ30" s="32"/>
      <c r="WFK30" s="32"/>
      <c r="WFL30" s="32"/>
      <c r="WFM30" s="32"/>
      <c r="WFN30" s="32"/>
      <c r="WFO30" s="32"/>
      <c r="WFP30" s="32"/>
      <c r="WFQ30" s="32"/>
      <c r="WFR30" s="32"/>
      <c r="WFS30" s="32"/>
      <c r="WFT30" s="32"/>
      <c r="WFU30" s="32"/>
      <c r="WFV30" s="32"/>
      <c r="WFW30" s="32"/>
      <c r="WFX30" s="32"/>
      <c r="WFY30" s="32"/>
      <c r="WFZ30" s="32"/>
      <c r="WGA30" s="32"/>
      <c r="WGB30" s="32"/>
      <c r="WGC30" s="32"/>
      <c r="WGD30" s="32"/>
      <c r="WGE30" s="32"/>
      <c r="WGF30" s="32"/>
      <c r="WGG30" s="32"/>
      <c r="WGH30" s="32"/>
      <c r="WGI30" s="32"/>
      <c r="WGJ30" s="32"/>
      <c r="WGK30" s="32"/>
      <c r="WGL30" s="32"/>
      <c r="WGM30" s="32"/>
      <c r="WGN30" s="32"/>
      <c r="WGO30" s="32"/>
      <c r="WGP30" s="32"/>
      <c r="WGQ30" s="32"/>
      <c r="WGR30" s="32"/>
      <c r="WGS30" s="32"/>
      <c r="WGT30" s="32"/>
      <c r="WGU30" s="32"/>
      <c r="WGV30" s="32"/>
      <c r="WGW30" s="32"/>
      <c r="WGX30" s="32"/>
      <c r="WGY30" s="32"/>
      <c r="WGZ30" s="32"/>
      <c r="WHA30" s="32"/>
      <c r="WHB30" s="32"/>
      <c r="WHC30" s="32"/>
      <c r="WHD30" s="32"/>
      <c r="WHE30" s="32"/>
      <c r="WHF30" s="32"/>
      <c r="WHG30" s="32"/>
      <c r="WHH30" s="32"/>
      <c r="WHI30" s="32"/>
      <c r="WHJ30" s="32"/>
      <c r="WHK30" s="32"/>
      <c r="WHL30" s="32"/>
      <c r="WHM30" s="32"/>
      <c r="WHN30" s="32"/>
      <c r="WHO30" s="32"/>
      <c r="WHP30" s="32"/>
      <c r="WHQ30" s="32"/>
      <c r="WHR30" s="32"/>
      <c r="WHS30" s="32"/>
      <c r="WHT30" s="32"/>
      <c r="WHU30" s="32"/>
      <c r="WHV30" s="32"/>
      <c r="WHW30" s="32"/>
      <c r="WHX30" s="32"/>
      <c r="WHY30" s="32"/>
      <c r="WHZ30" s="32"/>
      <c r="WIA30" s="32"/>
      <c r="WIB30" s="32"/>
      <c r="WIC30" s="32"/>
      <c r="WID30" s="32"/>
      <c r="WIE30" s="32"/>
      <c r="WIF30" s="32"/>
      <c r="WIG30" s="32"/>
      <c r="WIH30" s="32"/>
      <c r="WII30" s="32"/>
      <c r="WIJ30" s="32"/>
      <c r="WIK30" s="32"/>
      <c r="WIL30" s="32"/>
      <c r="WIM30" s="32"/>
      <c r="WIN30" s="32"/>
      <c r="WIO30" s="32"/>
      <c r="WIP30" s="32"/>
      <c r="WIQ30" s="32"/>
      <c r="WIR30" s="32"/>
      <c r="WIS30" s="32"/>
      <c r="WIT30" s="32"/>
      <c r="WIU30" s="32"/>
      <c r="WIV30" s="32"/>
      <c r="WIW30" s="32"/>
      <c r="WIX30" s="32"/>
      <c r="WIY30" s="32"/>
      <c r="WIZ30" s="32"/>
      <c r="WJA30" s="32"/>
      <c r="WJB30" s="32"/>
      <c r="WJC30" s="32"/>
      <c r="WJD30" s="32"/>
      <c r="WJE30" s="32"/>
      <c r="WJF30" s="32"/>
      <c r="WJG30" s="32"/>
      <c r="WJH30" s="32"/>
      <c r="WJI30" s="32"/>
      <c r="WJJ30" s="32"/>
      <c r="WJK30" s="32"/>
      <c r="WJL30" s="32"/>
      <c r="WJM30" s="32"/>
      <c r="WJN30" s="32"/>
      <c r="WJO30" s="32"/>
      <c r="WJP30" s="32"/>
      <c r="WJQ30" s="32"/>
      <c r="WJR30" s="32"/>
      <c r="WJS30" s="32"/>
      <c r="WJT30" s="32"/>
      <c r="WJU30" s="32"/>
      <c r="WJV30" s="32"/>
      <c r="WJW30" s="32"/>
      <c r="WJX30" s="32"/>
      <c r="WJY30" s="32"/>
      <c r="WJZ30" s="32"/>
      <c r="WKA30" s="32"/>
      <c r="WKB30" s="32"/>
      <c r="WKC30" s="32"/>
      <c r="WKD30" s="32"/>
      <c r="WKE30" s="32"/>
      <c r="WKF30" s="32"/>
      <c r="WKG30" s="32"/>
      <c r="WKH30" s="32"/>
      <c r="WKI30" s="32"/>
      <c r="WKJ30" s="32"/>
      <c r="WKK30" s="32"/>
      <c r="WKL30" s="32"/>
      <c r="WKM30" s="32"/>
      <c r="WKN30" s="32"/>
      <c r="WKO30" s="32"/>
      <c r="WKP30" s="32"/>
      <c r="WKQ30" s="32"/>
      <c r="WKR30" s="32"/>
      <c r="WKS30" s="32"/>
      <c r="WKT30" s="32"/>
      <c r="WKU30" s="32"/>
      <c r="WKV30" s="32"/>
      <c r="WKW30" s="32"/>
      <c r="WKX30" s="32"/>
      <c r="WKY30" s="32"/>
      <c r="WKZ30" s="32"/>
      <c r="WLA30" s="32"/>
      <c r="WLB30" s="32"/>
      <c r="WLC30" s="32"/>
      <c r="WLD30" s="32"/>
      <c r="WLE30" s="32"/>
      <c r="WLF30" s="32"/>
      <c r="WLG30" s="32"/>
      <c r="WLH30" s="32"/>
      <c r="WLI30" s="32"/>
      <c r="WLJ30" s="32"/>
      <c r="WLK30" s="32"/>
      <c r="WLL30" s="32"/>
      <c r="WLM30" s="32"/>
      <c r="WLN30" s="32"/>
      <c r="WLO30" s="32"/>
      <c r="WLP30" s="32"/>
      <c r="WLQ30" s="32"/>
      <c r="WLR30" s="32"/>
      <c r="WLS30" s="32"/>
      <c r="WLT30" s="32"/>
      <c r="WLU30" s="32"/>
      <c r="WLV30" s="32"/>
      <c r="WLW30" s="32"/>
      <c r="WLX30" s="32"/>
      <c r="WLY30" s="32"/>
      <c r="WLZ30" s="32"/>
      <c r="WMA30" s="32"/>
      <c r="WMB30" s="32"/>
      <c r="WMC30" s="32"/>
      <c r="WMD30" s="32"/>
      <c r="WME30" s="32"/>
      <c r="WMF30" s="32"/>
      <c r="WMG30" s="32"/>
      <c r="WMH30" s="32"/>
      <c r="WMI30" s="32"/>
      <c r="WMJ30" s="32"/>
      <c r="WMK30" s="32"/>
      <c r="WML30" s="32"/>
      <c r="WMM30" s="32"/>
      <c r="WMN30" s="32"/>
      <c r="WMO30" s="32"/>
      <c r="WMP30" s="32"/>
      <c r="WMQ30" s="32"/>
      <c r="WMR30" s="32"/>
      <c r="WMS30" s="32"/>
      <c r="WMT30" s="32"/>
      <c r="WMU30" s="32"/>
      <c r="WMV30" s="32"/>
      <c r="WMW30" s="32"/>
      <c r="WMX30" s="32"/>
      <c r="WMY30" s="32"/>
      <c r="WMZ30" s="32"/>
      <c r="WNA30" s="32"/>
      <c r="WNB30" s="32"/>
      <c r="WNC30" s="32"/>
      <c r="WND30" s="32"/>
      <c r="WNE30" s="32"/>
      <c r="WNF30" s="32"/>
      <c r="WNG30" s="32"/>
      <c r="WNH30" s="32"/>
      <c r="WNI30" s="32"/>
      <c r="WNJ30" s="32"/>
      <c r="WNK30" s="32"/>
      <c r="WNL30" s="32"/>
      <c r="WNM30" s="32"/>
      <c r="WNN30" s="32"/>
      <c r="WNO30" s="32"/>
      <c r="WNP30" s="32"/>
      <c r="WNQ30" s="32"/>
      <c r="WNR30" s="32"/>
      <c r="WNS30" s="32"/>
      <c r="WNT30" s="32"/>
      <c r="WNU30" s="32"/>
      <c r="WNV30" s="32"/>
      <c r="WNW30" s="32"/>
      <c r="WNX30" s="32"/>
      <c r="WNY30" s="32"/>
      <c r="WNZ30" s="32"/>
      <c r="WOA30" s="32"/>
      <c r="WOB30" s="32"/>
      <c r="WOC30" s="32"/>
      <c r="WOD30" s="32"/>
      <c r="WOE30" s="32"/>
      <c r="WOF30" s="32"/>
      <c r="WOG30" s="32"/>
      <c r="WOH30" s="32"/>
      <c r="WOI30" s="32"/>
      <c r="WOJ30" s="32"/>
      <c r="WOK30" s="32"/>
      <c r="WOL30" s="32"/>
      <c r="WOM30" s="32"/>
      <c r="WON30" s="32"/>
      <c r="WOO30" s="32"/>
      <c r="WOP30" s="32"/>
      <c r="WOQ30" s="32"/>
      <c r="WOR30" s="32"/>
      <c r="WOS30" s="32"/>
      <c r="WOT30" s="32"/>
      <c r="WOU30" s="32"/>
      <c r="WOV30" s="32"/>
      <c r="WOW30" s="32"/>
      <c r="WOX30" s="32"/>
      <c r="WOY30" s="32"/>
      <c r="WOZ30" s="32"/>
      <c r="WPA30" s="32"/>
      <c r="WPB30" s="32"/>
      <c r="WPC30" s="32"/>
      <c r="WPD30" s="32"/>
      <c r="WPE30" s="32"/>
      <c r="WPF30" s="32"/>
      <c r="WPG30" s="32"/>
      <c r="WPH30" s="32"/>
      <c r="WPI30" s="32"/>
      <c r="WPJ30" s="32"/>
      <c r="WPK30" s="32"/>
      <c r="WPL30" s="32"/>
      <c r="WPM30" s="32"/>
      <c r="WPN30" s="32"/>
      <c r="WPO30" s="32"/>
      <c r="WPP30" s="32"/>
      <c r="WPQ30" s="32"/>
      <c r="WPR30" s="32"/>
      <c r="WPS30" s="32"/>
      <c r="WPT30" s="32"/>
      <c r="WPU30" s="32"/>
      <c r="WPV30" s="32"/>
      <c r="WPW30" s="32"/>
      <c r="WPX30" s="32"/>
      <c r="WPY30" s="32"/>
      <c r="WPZ30" s="32"/>
      <c r="WQA30" s="32"/>
      <c r="WQB30" s="32"/>
      <c r="WQC30" s="32"/>
      <c r="WQD30" s="32"/>
      <c r="WQE30" s="32"/>
      <c r="WQF30" s="32"/>
      <c r="WQG30" s="32"/>
      <c r="WQH30" s="32"/>
      <c r="WQI30" s="32"/>
      <c r="WQJ30" s="32"/>
      <c r="WQK30" s="32"/>
      <c r="WQL30" s="32"/>
      <c r="WQM30" s="32"/>
      <c r="WQN30" s="32"/>
      <c r="WQO30" s="32"/>
      <c r="WQP30" s="32"/>
      <c r="WQQ30" s="32"/>
      <c r="WQR30" s="32"/>
      <c r="WQS30" s="32"/>
      <c r="WQT30" s="32"/>
      <c r="WQU30" s="32"/>
      <c r="WQV30" s="32"/>
      <c r="WQW30" s="32"/>
      <c r="WQX30" s="32"/>
      <c r="WQY30" s="32"/>
      <c r="WQZ30" s="32"/>
      <c r="WRA30" s="32"/>
      <c r="WRB30" s="32"/>
      <c r="WRC30" s="32"/>
      <c r="WRD30" s="32"/>
      <c r="WRE30" s="32"/>
      <c r="WRF30" s="32"/>
      <c r="WRG30" s="32"/>
      <c r="WRH30" s="32"/>
      <c r="WRI30" s="32"/>
      <c r="WRJ30" s="32"/>
      <c r="WRK30" s="32"/>
      <c r="WRL30" s="32"/>
      <c r="WRM30" s="32"/>
      <c r="WRN30" s="32"/>
      <c r="WRO30" s="32"/>
      <c r="WRP30" s="32"/>
      <c r="WRQ30" s="32"/>
      <c r="WRR30" s="32"/>
      <c r="WRS30" s="32"/>
      <c r="WRT30" s="32"/>
      <c r="WRU30" s="32"/>
      <c r="WRV30" s="32"/>
      <c r="WRW30" s="32"/>
      <c r="WRX30" s="32"/>
      <c r="WRY30" s="32"/>
      <c r="WRZ30" s="32"/>
      <c r="WSA30" s="32"/>
      <c r="WSB30" s="32"/>
      <c r="WSC30" s="32"/>
      <c r="WSD30" s="32"/>
      <c r="WSE30" s="32"/>
      <c r="WSF30" s="32"/>
      <c r="WSG30" s="32"/>
      <c r="WSH30" s="32"/>
      <c r="WSI30" s="32"/>
      <c r="WSJ30" s="32"/>
      <c r="WSK30" s="32"/>
      <c r="WSL30" s="32"/>
      <c r="WSM30" s="32"/>
      <c r="WSN30" s="32"/>
      <c r="WSO30" s="32"/>
      <c r="WSP30" s="32"/>
      <c r="WSQ30" s="32"/>
      <c r="WSR30" s="32"/>
      <c r="WSS30" s="32"/>
      <c r="WST30" s="32"/>
      <c r="WSU30" s="32"/>
      <c r="WSV30" s="32"/>
      <c r="WSW30" s="32"/>
      <c r="WSX30" s="32"/>
      <c r="WSY30" s="32"/>
      <c r="WSZ30" s="32"/>
      <c r="WTA30" s="32"/>
      <c r="WTB30" s="32"/>
      <c r="WTC30" s="32"/>
      <c r="WTD30" s="32"/>
      <c r="WTE30" s="32"/>
      <c r="WTF30" s="32"/>
      <c r="WTG30" s="32"/>
      <c r="WTH30" s="32"/>
      <c r="WTI30" s="32"/>
      <c r="WTJ30" s="32"/>
      <c r="WTK30" s="32"/>
      <c r="WTL30" s="32"/>
      <c r="WTM30" s="32"/>
      <c r="WTN30" s="32"/>
      <c r="WTO30" s="32"/>
      <c r="WTP30" s="32"/>
      <c r="WTQ30" s="32"/>
      <c r="WTR30" s="32"/>
      <c r="WTS30" s="32"/>
      <c r="WTT30" s="32"/>
      <c r="WTU30" s="32"/>
      <c r="WTV30" s="32"/>
      <c r="WTW30" s="32"/>
      <c r="WTX30" s="32"/>
      <c r="WTY30" s="32"/>
      <c r="WTZ30" s="32"/>
      <c r="WUA30" s="32"/>
      <c r="WUB30" s="32"/>
      <c r="WUC30" s="32"/>
      <c r="WUD30" s="32"/>
      <c r="WUE30" s="32"/>
      <c r="WUF30" s="32"/>
      <c r="WUG30" s="32"/>
      <c r="WUH30" s="32"/>
      <c r="WUI30" s="32"/>
      <c r="WUJ30" s="32"/>
      <c r="WUK30" s="32"/>
      <c r="WUL30" s="32"/>
      <c r="WUM30" s="32"/>
      <c r="WUN30" s="32"/>
      <c r="WUO30" s="32"/>
      <c r="WUP30" s="32"/>
      <c r="WUQ30" s="32"/>
      <c r="WUR30" s="32"/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  <c r="WVD30" s="32"/>
      <c r="WVE30" s="32"/>
      <c r="WVF30" s="32"/>
      <c r="WVG30" s="32"/>
      <c r="WVH30" s="32"/>
      <c r="WVI30" s="32"/>
      <c r="WVJ30" s="32"/>
      <c r="WVK30" s="32"/>
      <c r="WVL30" s="32"/>
      <c r="WVM30" s="32"/>
      <c r="WVN30" s="32"/>
      <c r="WVO30" s="32"/>
      <c r="WVP30" s="32"/>
      <c r="WVQ30" s="32"/>
      <c r="WVR30" s="32"/>
      <c r="WVS30" s="32"/>
      <c r="WVT30" s="32"/>
      <c r="WVU30" s="32"/>
      <c r="WVV30" s="32"/>
      <c r="WVW30" s="32"/>
      <c r="WVX30" s="32"/>
      <c r="WVY30" s="32"/>
      <c r="WVZ30" s="32"/>
      <c r="WWA30" s="32"/>
      <c r="WWB30" s="32"/>
      <c r="WWC30" s="32"/>
      <c r="WWD30" s="32"/>
      <c r="WWE30" s="32"/>
      <c r="WWF30" s="32"/>
      <c r="WWG30" s="32"/>
      <c r="WWH30" s="32"/>
      <c r="WWI30" s="32"/>
      <c r="WWJ30" s="32"/>
      <c r="WWK30" s="32"/>
      <c r="WWL30" s="32"/>
      <c r="WWM30" s="32"/>
      <c r="WWN30" s="32"/>
      <c r="WWO30" s="32"/>
      <c r="WWP30" s="32"/>
      <c r="WWQ30" s="32"/>
      <c r="WWR30" s="32"/>
      <c r="WWS30" s="32"/>
      <c r="WWT30" s="32"/>
      <c r="WWU30" s="32"/>
      <c r="WWV30" s="32"/>
      <c r="WWW30" s="32"/>
      <c r="WWX30" s="32"/>
      <c r="WWY30" s="32"/>
      <c r="WWZ30" s="32"/>
      <c r="WXA30" s="32"/>
      <c r="WXB30" s="32"/>
      <c r="WXC30" s="32"/>
      <c r="WXD30" s="32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B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  <c r="XEY30" s="32"/>
      <c r="XEZ30" s="32"/>
      <c r="XFA30" s="32"/>
      <c r="XFB30" s="32"/>
      <c r="XFC30" s="32"/>
      <c r="XFD30" s="32"/>
    </row>
    <row r="32" spans="1:16384" ht="18">
      <c r="F32" s="140"/>
    </row>
    <row r="33" spans="6:18" ht="18">
      <c r="F33" s="141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2:AK19"/>
  <sheetViews>
    <sheetView showGridLines="0" zoomScale="85" zoomScaleNormal="85" workbookViewId="0">
      <selection activeCell="S3" sqref="S3"/>
    </sheetView>
  </sheetViews>
  <sheetFormatPr defaultRowHeight="12.75"/>
  <cols>
    <col min="1" max="1" width="1.85546875" style="8" customWidth="1"/>
    <col min="2" max="2" width="48.7109375" style="8" customWidth="1"/>
    <col min="3" max="16384" width="9.140625" style="8"/>
  </cols>
  <sheetData>
    <row r="2" spans="1:37" ht="24.95" customHeight="1" thickBot="1">
      <c r="B2" s="108" t="s">
        <v>11</v>
      </c>
      <c r="C2" s="103" t="str">
        <f>BP!B1</f>
        <v>1T18</v>
      </c>
      <c r="D2" s="103" t="str">
        <f>BP!C1</f>
        <v>2T18</v>
      </c>
      <c r="E2" s="103" t="str">
        <f>BP!D1</f>
        <v>3T18</v>
      </c>
      <c r="F2" s="103" t="str">
        <f>BP!E1</f>
        <v>4T18</v>
      </c>
      <c r="G2" s="103" t="str">
        <f>BP!F1</f>
        <v>1T19</v>
      </c>
      <c r="H2" s="103" t="str">
        <f>BP!G1</f>
        <v>2T19</v>
      </c>
      <c r="I2" s="103" t="str">
        <f>BP!H1</f>
        <v>3T19</v>
      </c>
      <c r="J2" s="103" t="str">
        <f>BP!I1</f>
        <v>4T19</v>
      </c>
      <c r="K2" s="103" t="str">
        <f>BP!J1</f>
        <v>1T20</v>
      </c>
      <c r="L2" s="103" t="str">
        <f>BP!K1</f>
        <v>2T20</v>
      </c>
      <c r="M2" s="103" t="str">
        <f>BP!L1</f>
        <v>3T20</v>
      </c>
      <c r="N2" s="103" t="str">
        <f>BP!M1</f>
        <v>4T20</v>
      </c>
      <c r="O2" s="103" t="str">
        <f>BP!N1</f>
        <v>1T21</v>
      </c>
      <c r="P2" s="103" t="str">
        <f>BP!O1</f>
        <v>2T21</v>
      </c>
      <c r="Q2" s="103" t="str">
        <f>BP!P1</f>
        <v>3T21</v>
      </c>
      <c r="R2" s="103" t="str">
        <f>BP!Q1</f>
        <v>4T21</v>
      </c>
      <c r="S2" s="103" t="str">
        <f>BP!R1</f>
        <v>1T22</v>
      </c>
    </row>
    <row r="3" spans="1:37" ht="24.95" customHeight="1" thickBot="1">
      <c r="B3" s="132" t="s">
        <v>10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37" ht="27" customHeight="1">
      <c r="B4" s="98" t="s">
        <v>69</v>
      </c>
      <c r="C4" s="233">
        <v>3044.5496766346923</v>
      </c>
      <c r="D4" s="233">
        <v>-291.17037017469204</v>
      </c>
      <c r="E4" s="233">
        <v>-357.53117911999999</v>
      </c>
      <c r="F4" s="233">
        <v>-286.04055390000019</v>
      </c>
      <c r="G4" s="233">
        <v>-299.93588883000001</v>
      </c>
      <c r="H4" s="233">
        <v>-330.13154262</v>
      </c>
      <c r="I4" s="233">
        <v>-385.59265926</v>
      </c>
      <c r="J4" s="233">
        <v>-363.22378568000005</v>
      </c>
      <c r="K4" s="233">
        <v>-492.10371606000001</v>
      </c>
      <c r="L4" s="233">
        <v>-534.23026289000006</v>
      </c>
      <c r="M4" s="233">
        <v>-483.64282666000003</v>
      </c>
      <c r="N4" s="233">
        <v>-473.20562237000001</v>
      </c>
      <c r="O4" s="233">
        <v>-564.33992952999995</v>
      </c>
      <c r="P4" s="233">
        <v>-545.4479325399999</v>
      </c>
      <c r="Q4" s="233">
        <v>-809.29573630000004</v>
      </c>
      <c r="R4" s="233">
        <v>-936.71546187000001</v>
      </c>
      <c r="S4" s="233">
        <v>-898.90884232000008</v>
      </c>
    </row>
    <row r="5" spans="1:37" ht="27" customHeight="1">
      <c r="B5" s="144" t="s">
        <v>90</v>
      </c>
      <c r="C5" s="234">
        <v>-99.053604411502604</v>
      </c>
      <c r="D5" s="234">
        <v>-226.99214268759511</v>
      </c>
      <c r="E5" s="234">
        <v>-231.85418880338023</v>
      </c>
      <c r="F5" s="234">
        <v>-202.29753971102298</v>
      </c>
      <c r="G5" s="234">
        <v>-215.196078442171</v>
      </c>
      <c r="H5" s="234">
        <v>-204.452357112713</v>
      </c>
      <c r="I5" s="234">
        <v>-294.015746390115</v>
      </c>
      <c r="J5" s="234">
        <v>-196.82643497694502</v>
      </c>
      <c r="K5" s="234">
        <v>-577.73047496510094</v>
      </c>
      <c r="L5" s="234">
        <v>-364.474968270386</v>
      </c>
      <c r="M5" s="234">
        <v>-357.24754482366302</v>
      </c>
      <c r="N5" s="234">
        <v>-113.49700287377298</v>
      </c>
      <c r="O5" s="234">
        <v>-475.82635375135499</v>
      </c>
      <c r="P5" s="234">
        <v>57.902728626967999</v>
      </c>
      <c r="Q5" s="234">
        <v>-483.11177935957102</v>
      </c>
      <c r="R5" s="234">
        <v>-342.18164542267198</v>
      </c>
      <c r="S5" s="234">
        <v>241.716424713435</v>
      </c>
    </row>
    <row r="6" spans="1:37" ht="27" customHeight="1">
      <c r="B6" s="144" t="s">
        <v>70</v>
      </c>
      <c r="C6" s="234">
        <v>-223.46233277516504</v>
      </c>
      <c r="D6" s="234">
        <v>-826.58495429093045</v>
      </c>
      <c r="E6" s="234">
        <v>-278.53697434387448</v>
      </c>
      <c r="F6" s="234">
        <v>234.8891055932599</v>
      </c>
      <c r="G6" s="234">
        <v>-96.168916212481591</v>
      </c>
      <c r="H6" s="234">
        <v>125.07665080397301</v>
      </c>
      <c r="I6" s="234">
        <v>-645.44249819120705</v>
      </c>
      <c r="J6" s="234">
        <v>258.72252633840401</v>
      </c>
      <c r="K6" s="234">
        <v>-2657.1646162730203</v>
      </c>
      <c r="L6" s="234">
        <v>-669.05371490140112</v>
      </c>
      <c r="M6" s="234">
        <v>-439.75841472004601</v>
      </c>
      <c r="N6" s="234">
        <v>1172.9946440203901</v>
      </c>
      <c r="O6" s="234">
        <v>-1374.7710082320398</v>
      </c>
      <c r="P6" s="234">
        <v>1923.59445508474</v>
      </c>
      <c r="Q6" s="234">
        <v>-1223.9491086577598</v>
      </c>
      <c r="R6" s="234">
        <v>-400.71332378048601</v>
      </c>
      <c r="S6" s="234">
        <v>2358.2347750569602</v>
      </c>
    </row>
    <row r="7" spans="1:37" ht="27" customHeight="1" thickBot="1">
      <c r="B7" s="145" t="s">
        <v>13</v>
      </c>
      <c r="C7" s="235">
        <v>27457.347493994399</v>
      </c>
      <c r="D7" s="235">
        <v>145.70517618433385</v>
      </c>
      <c r="E7" s="235">
        <v>-587.45485104903582</v>
      </c>
      <c r="F7" s="235">
        <v>-662.64659501549602</v>
      </c>
      <c r="G7" s="235">
        <v>409.57066105239397</v>
      </c>
      <c r="H7" s="235">
        <v>-964.173302506906</v>
      </c>
      <c r="I7" s="235">
        <v>-1050.9203396502201</v>
      </c>
      <c r="J7" s="235">
        <v>-1857.0084612508801</v>
      </c>
      <c r="K7" s="235">
        <v>-2748.9747142311699</v>
      </c>
      <c r="L7" s="235">
        <v>-1558.8477989857797</v>
      </c>
      <c r="M7" s="235">
        <v>-1044.68854918426</v>
      </c>
      <c r="N7" s="235">
        <v>-2160.7667349984004</v>
      </c>
      <c r="O7" s="235">
        <v>-1529.5747665029098</v>
      </c>
      <c r="P7" s="235">
        <v>-237.38767989994903</v>
      </c>
      <c r="Q7" s="235">
        <v>-2313.5069956589996</v>
      </c>
      <c r="R7" s="235">
        <v>-1621.27710412906</v>
      </c>
      <c r="S7" s="235">
        <v>172.47890549874899</v>
      </c>
    </row>
    <row r="8" spans="1:37" ht="24.95" customHeight="1" thickBot="1">
      <c r="A8" s="29"/>
      <c r="B8" s="146" t="s">
        <v>12</v>
      </c>
      <c r="C8" s="236">
        <f t="shared" ref="C8:J8" si="0">SUM(C4:C7)</f>
        <v>30179.381233442422</v>
      </c>
      <c r="D8" s="236">
        <f t="shared" si="0"/>
        <v>-1199.0422909688839</v>
      </c>
      <c r="E8" s="236">
        <f t="shared" si="0"/>
        <v>-1455.3771933162907</v>
      </c>
      <c r="F8" s="236">
        <f t="shared" si="0"/>
        <v>-916.09558303325935</v>
      </c>
      <c r="G8" s="236">
        <f t="shared" si="0"/>
        <v>-201.73022243225859</v>
      </c>
      <c r="H8" s="236">
        <f t="shared" si="0"/>
        <v>-1373.6805514356461</v>
      </c>
      <c r="I8" s="236">
        <f t="shared" si="0"/>
        <v>-2375.9712434915418</v>
      </c>
      <c r="J8" s="236">
        <f t="shared" si="0"/>
        <v>-2158.336155569421</v>
      </c>
      <c r="K8" s="236">
        <f t="shared" ref="K8:P8" si="1">SUM(K4:K7)</f>
        <v>-6475.9735215292912</v>
      </c>
      <c r="L8" s="236">
        <f t="shared" si="1"/>
        <v>-3126.6067450475671</v>
      </c>
      <c r="M8" s="236">
        <f t="shared" si="1"/>
        <v>-2325.3373353879688</v>
      </c>
      <c r="N8" s="236">
        <f t="shared" si="1"/>
        <v>-1574.4747162217832</v>
      </c>
      <c r="O8" s="236">
        <f t="shared" si="1"/>
        <v>-3944.5120580163043</v>
      </c>
      <c r="P8" s="236">
        <f t="shared" si="1"/>
        <v>1198.6615712717592</v>
      </c>
      <c r="Q8" s="236">
        <f t="shared" ref="Q8:R8" si="2">SUM(Q4:Q7)</f>
        <v>-4829.8636199763305</v>
      </c>
      <c r="R8" s="236">
        <f t="shared" si="2"/>
        <v>-3300.8875352022178</v>
      </c>
      <c r="S8" s="236">
        <f t="shared" ref="S8" si="3">SUM(S4:S7)</f>
        <v>1873.5212629491443</v>
      </c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30"/>
    </row>
    <row r="9" spans="1:37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>
      <c r="C10" s="96"/>
      <c r="D10" s="96"/>
      <c r="E10" s="96"/>
      <c r="F10" s="96"/>
      <c r="G10" s="96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37">
      <c r="C11" s="96"/>
      <c r="D11" s="96"/>
      <c r="E11" s="96"/>
      <c r="F11" s="96"/>
      <c r="G11" s="96"/>
      <c r="H11" s="9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37">
      <c r="B12" s="30"/>
      <c r="C12" s="96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37">
      <c r="B13" s="14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37">
      <c r="B14" s="14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spans="1:37">
      <c r="B15" s="147"/>
    </row>
    <row r="16" spans="1:37">
      <c r="B16" s="147"/>
    </row>
    <row r="17" spans="2:2">
      <c r="B17" s="148"/>
    </row>
    <row r="18" spans="2:2">
      <c r="B18" s="149"/>
    </row>
    <row r="19" spans="2:2">
      <c r="B19" s="150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B2:AA14"/>
  <sheetViews>
    <sheetView showGridLines="0" zoomScale="85" zoomScaleNormal="85" workbookViewId="0">
      <selection activeCell="AA2" sqref="AA2"/>
    </sheetView>
  </sheetViews>
  <sheetFormatPr defaultRowHeight="12.75" outlineLevelCol="1"/>
  <cols>
    <col min="1" max="1" width="1.85546875" style="8" customWidth="1"/>
    <col min="2" max="2" width="25.140625" style="8" bestFit="1" customWidth="1"/>
    <col min="3" max="10" width="10" style="8" hidden="1" customWidth="1" outlineLevel="1"/>
    <col min="11" max="11" width="10" style="8" customWidth="1" collapsed="1"/>
    <col min="12" max="27" width="10" style="8" customWidth="1"/>
    <col min="28" max="16384" width="9.140625" style="8"/>
  </cols>
  <sheetData>
    <row r="2" spans="2:27" ht="17.25" customHeight="1" thickBot="1">
      <c r="B2" s="108" t="s">
        <v>14</v>
      </c>
      <c r="C2" s="109" t="s">
        <v>99</v>
      </c>
      <c r="D2" s="109" t="s">
        <v>100</v>
      </c>
      <c r="E2" s="109" t="s">
        <v>101</v>
      </c>
      <c r="F2" s="109" t="s">
        <v>102</v>
      </c>
      <c r="G2" s="109" t="s">
        <v>103</v>
      </c>
      <c r="H2" s="109" t="s">
        <v>104</v>
      </c>
      <c r="I2" s="109" t="s">
        <v>105</v>
      </c>
      <c r="J2" s="109" t="s">
        <v>106</v>
      </c>
      <c r="K2" s="109" t="str">
        <f>BP!B1</f>
        <v>1T18</v>
      </c>
      <c r="L2" s="109" t="str">
        <f>BP!C1</f>
        <v>2T18</v>
      </c>
      <c r="M2" s="109" t="str">
        <f>BP!D1</f>
        <v>3T18</v>
      </c>
      <c r="N2" s="109" t="str">
        <f>BP!E1</f>
        <v>4T18</v>
      </c>
      <c r="O2" s="109" t="str">
        <f>BP!F1</f>
        <v>1T19</v>
      </c>
      <c r="P2" s="109" t="str">
        <f>BP!G1</f>
        <v>2T19</v>
      </c>
      <c r="Q2" s="109" t="str">
        <f>BP!H1</f>
        <v>3T19</v>
      </c>
      <c r="R2" s="109" t="str">
        <f>BP!I1</f>
        <v>4T19</v>
      </c>
      <c r="S2" s="109" t="str">
        <f>BP!J1</f>
        <v>1T20</v>
      </c>
      <c r="T2" s="109" t="str">
        <f>BP!K1</f>
        <v>2T20</v>
      </c>
      <c r="U2" s="109" t="str">
        <f>BP!L1</f>
        <v>3T20</v>
      </c>
      <c r="V2" s="109" t="str">
        <f>BP!M1</f>
        <v>4T20</v>
      </c>
      <c r="W2" s="109" t="str">
        <f>BP!N1</f>
        <v>1T21</v>
      </c>
      <c r="X2" s="109" t="str">
        <f>BP!O1</f>
        <v>2T21</v>
      </c>
      <c r="Y2" s="109" t="str">
        <f>BP!P1</f>
        <v>3T21</v>
      </c>
      <c r="Z2" s="109" t="str">
        <f>BP!Q1</f>
        <v>4T21</v>
      </c>
      <c r="AA2" s="109" t="str">
        <f>BP!R1</f>
        <v>1T22</v>
      </c>
    </row>
    <row r="3" spans="2:27" ht="22.5" customHeight="1" thickBot="1">
      <c r="B3" s="132" t="s">
        <v>16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90"/>
      <c r="T3" s="190"/>
      <c r="U3" s="190"/>
      <c r="V3" s="190"/>
      <c r="W3" s="190"/>
      <c r="X3" s="190"/>
      <c r="Y3" s="190"/>
      <c r="Z3" s="190"/>
      <c r="AA3" s="190"/>
    </row>
    <row r="4" spans="2:27" ht="16.5" customHeight="1">
      <c r="B4" s="105" t="s">
        <v>17</v>
      </c>
      <c r="C4" s="151">
        <v>10381.840943613792</v>
      </c>
      <c r="D4" s="151">
        <v>46491.87</v>
      </c>
      <c r="E4" s="151">
        <v>48325.493760039557</v>
      </c>
      <c r="F4" s="151">
        <v>48190.980226594816</v>
      </c>
      <c r="G4" s="151">
        <v>48307.718177831201</v>
      </c>
      <c r="H4" s="151">
        <v>51930.039665917175</v>
      </c>
      <c r="I4" s="151">
        <v>51826.570785266005</v>
      </c>
      <c r="J4" s="151">
        <v>54619.927009033054</v>
      </c>
      <c r="K4" s="237">
        <v>98.102637779958997</v>
      </c>
      <c r="L4" s="237">
        <v>299</v>
      </c>
      <c r="M4" s="237">
        <v>500.29080646</v>
      </c>
      <c r="N4" s="237">
        <v>672.89390134000007</v>
      </c>
      <c r="O4" s="237">
        <v>117.5788471</v>
      </c>
      <c r="P4" s="237">
        <v>313.08951467000003</v>
      </c>
      <c r="Q4" s="237">
        <v>138.84221715000001</v>
      </c>
      <c r="R4" s="237">
        <v>326.38801341234796</v>
      </c>
      <c r="S4" s="237">
        <v>179.38042231999998</v>
      </c>
      <c r="T4" s="237">
        <v>453.89879862999999</v>
      </c>
      <c r="U4" s="237">
        <v>194.89075613</v>
      </c>
      <c r="V4" s="237">
        <v>432.36277861999997</v>
      </c>
      <c r="W4" s="237">
        <v>4179.6282512545022</v>
      </c>
      <c r="X4" s="237">
        <v>6400.9488492400005</v>
      </c>
      <c r="Y4" s="237">
        <v>2959.9522775400001</v>
      </c>
      <c r="Z4" s="237">
        <v>5777.6151889499997</v>
      </c>
      <c r="AA4" s="237">
        <v>5777.4697530699996</v>
      </c>
    </row>
    <row r="5" spans="2:27" ht="16.5" customHeight="1" thickBot="1">
      <c r="B5" s="145" t="s">
        <v>18</v>
      </c>
      <c r="C5" s="152">
        <v>38988.763093808186</v>
      </c>
      <c r="D5" s="152">
        <v>0</v>
      </c>
      <c r="E5" s="152">
        <v>0</v>
      </c>
      <c r="F5" s="152">
        <v>0</v>
      </c>
      <c r="G5" s="152">
        <v>2.9999999999999997E-5</v>
      </c>
      <c r="H5" s="152">
        <v>0</v>
      </c>
      <c r="I5" s="152">
        <v>0</v>
      </c>
      <c r="J5" s="152">
        <v>0</v>
      </c>
      <c r="K5" s="238">
        <v>13436.017395802999</v>
      </c>
      <c r="L5" s="238">
        <v>14921</v>
      </c>
      <c r="M5" s="238">
        <v>15636.163514245001</v>
      </c>
      <c r="N5" s="238">
        <v>15777.011929614599</v>
      </c>
      <c r="O5" s="238">
        <v>16255.7798072406</v>
      </c>
      <c r="P5" s="238">
        <v>16555.016874923502</v>
      </c>
      <c r="Q5" s="238">
        <v>17766.446033622899</v>
      </c>
      <c r="R5" s="238">
        <v>17900.360724187001</v>
      </c>
      <c r="S5" s="238">
        <v>24261.610077631402</v>
      </c>
      <c r="T5" s="238">
        <v>25661.283971925801</v>
      </c>
      <c r="U5" s="238">
        <v>26733.921781769201</v>
      </c>
      <c r="V5" s="238">
        <v>25918.777284317301</v>
      </c>
      <c r="W5" s="238">
        <v>24019.794061372399</v>
      </c>
      <c r="X5" s="238">
        <v>22715.3664791462</v>
      </c>
      <c r="Y5" s="238">
        <v>31071.531427542803</v>
      </c>
      <c r="Z5" s="238">
        <v>30082.707842337801</v>
      </c>
      <c r="AA5" s="238">
        <v>27624.974322800001</v>
      </c>
    </row>
    <row r="6" spans="2:27" ht="20.100000000000001" customHeight="1" thickBot="1">
      <c r="B6" s="153" t="s">
        <v>19</v>
      </c>
      <c r="C6" s="154">
        <f t="shared" ref="C6:J6" si="0">SUM(C4:C5)</f>
        <v>49370.604037421974</v>
      </c>
      <c r="D6" s="154">
        <f t="shared" si="0"/>
        <v>46491.87</v>
      </c>
      <c r="E6" s="154">
        <f t="shared" si="0"/>
        <v>48325.493760039557</v>
      </c>
      <c r="F6" s="154">
        <f t="shared" si="0"/>
        <v>48190.980226594816</v>
      </c>
      <c r="G6" s="154">
        <f t="shared" si="0"/>
        <v>48307.718207831203</v>
      </c>
      <c r="H6" s="154">
        <f t="shared" si="0"/>
        <v>51930.039665917175</v>
      </c>
      <c r="I6" s="154">
        <f t="shared" si="0"/>
        <v>51826.570785266005</v>
      </c>
      <c r="J6" s="154">
        <f t="shared" si="0"/>
        <v>54619.927009033054</v>
      </c>
      <c r="K6" s="239">
        <f t="shared" ref="K6:O6" si="1">SUM(K4:K5)</f>
        <v>13534.120033582958</v>
      </c>
      <c r="L6" s="239">
        <f t="shared" si="1"/>
        <v>15220</v>
      </c>
      <c r="M6" s="239">
        <f t="shared" si="1"/>
        <v>16136.454320705001</v>
      </c>
      <c r="N6" s="239">
        <f t="shared" si="1"/>
        <v>16449.905830954598</v>
      </c>
      <c r="O6" s="239">
        <f t="shared" si="1"/>
        <v>16373.3586543406</v>
      </c>
      <c r="P6" s="239">
        <f>SUM(P4:P5)</f>
        <v>16868.1063895935</v>
      </c>
      <c r="Q6" s="239">
        <v>17905.288250772897</v>
      </c>
      <c r="R6" s="239">
        <f t="shared" ref="R6:W6" si="2">SUM(R4:R5)</f>
        <v>18226.748737599348</v>
      </c>
      <c r="S6" s="239">
        <f t="shared" si="2"/>
        <v>24440.9904999514</v>
      </c>
      <c r="T6" s="239">
        <f t="shared" si="2"/>
        <v>26115.182770555803</v>
      </c>
      <c r="U6" s="239">
        <f t="shared" si="2"/>
        <v>26928.812537899201</v>
      </c>
      <c r="V6" s="239">
        <f t="shared" si="2"/>
        <v>26351.140062937302</v>
      </c>
      <c r="W6" s="239">
        <f t="shared" si="2"/>
        <v>28199.422312626899</v>
      </c>
      <c r="X6" s="239">
        <f t="shared" ref="X6:Y6" si="3">SUM(X4:X5)</f>
        <v>29116.315328386201</v>
      </c>
      <c r="Y6" s="239">
        <f t="shared" si="3"/>
        <v>34031.483705082806</v>
      </c>
      <c r="Z6" s="239">
        <f t="shared" ref="Z6:AA6" si="4">SUM(Z4:Z5)</f>
        <v>35860.3230312878</v>
      </c>
      <c r="AA6" s="239">
        <f t="shared" si="4"/>
        <v>33402.44407587</v>
      </c>
    </row>
    <row r="7" spans="2:27" ht="16.5" customHeight="1">
      <c r="B7" s="105" t="s">
        <v>210</v>
      </c>
      <c r="C7" s="151">
        <v>12749.61474228278</v>
      </c>
      <c r="D7" s="151">
        <v>12624.817763274947</v>
      </c>
      <c r="E7" s="151">
        <v>13043.632942888424</v>
      </c>
      <c r="F7" s="151">
        <v>13447.930639583039</v>
      </c>
      <c r="G7" s="151">
        <v>13846.915589186743</v>
      </c>
      <c r="H7" s="151">
        <v>14197</v>
      </c>
      <c r="I7" s="151">
        <v>14530.586986220776</v>
      </c>
      <c r="J7" s="151">
        <v>14834.519631397599</v>
      </c>
      <c r="K7" s="237">
        <v>6853.6989999999996</v>
      </c>
      <c r="L7" s="237">
        <v>7120</v>
      </c>
      <c r="M7" s="237">
        <v>7389.6562505100001</v>
      </c>
      <c r="N7" s="237">
        <v>7633.1396023900006</v>
      </c>
      <c r="O7" s="237">
        <v>7894.25539149</v>
      </c>
      <c r="P7" s="237">
        <v>8160.4418811000005</v>
      </c>
      <c r="Q7" s="237">
        <v>8461.4461478699995</v>
      </c>
      <c r="R7" s="237">
        <v>8705.4577497323498</v>
      </c>
      <c r="S7" s="237">
        <v>8905.4574240725269</v>
      </c>
      <c r="T7" s="237">
        <v>9107.7353747885045</v>
      </c>
      <c r="U7" s="237">
        <v>9300.4122546672515</v>
      </c>
      <c r="V7" s="237">
        <v>9487.8876084755648</v>
      </c>
      <c r="W7" s="237">
        <v>9672.7672626566236</v>
      </c>
      <c r="X7" s="237">
        <v>12418.222717262803</v>
      </c>
      <c r="Y7" s="237">
        <v>14884.44370724</v>
      </c>
      <c r="Z7" s="237">
        <v>15503.05397049</v>
      </c>
      <c r="AA7" s="237">
        <v>16099.240245110001</v>
      </c>
    </row>
    <row r="8" spans="2:27" ht="16.5" customHeight="1">
      <c r="B8" s="144" t="s">
        <v>211</v>
      </c>
      <c r="C8" s="155">
        <v>38889.217497314945</v>
      </c>
      <c r="D8" s="155">
        <v>33985.912454044985</v>
      </c>
      <c r="E8" s="155">
        <v>35177.167208394603</v>
      </c>
      <c r="F8" s="155">
        <v>34638.355980120607</v>
      </c>
      <c r="G8" s="155">
        <v>34356.108977319331</v>
      </c>
      <c r="H8" s="155">
        <v>37628</v>
      </c>
      <c r="I8" s="155">
        <v>37191.290138740536</v>
      </c>
      <c r="J8" s="155">
        <v>39681.077573540497</v>
      </c>
      <c r="K8" s="240">
        <v>6680.4210000000003</v>
      </c>
      <c r="L8" s="240">
        <v>8100</v>
      </c>
      <c r="M8" s="240">
        <v>8746.7980701954712</v>
      </c>
      <c r="N8" s="240">
        <v>8816.76622855399</v>
      </c>
      <c r="O8" s="240">
        <v>8490.7378524299893</v>
      </c>
      <c r="P8" s="240">
        <v>8713.58097051</v>
      </c>
      <c r="Q8" s="240">
        <v>9443.8421027922996</v>
      </c>
      <c r="R8" s="240">
        <v>9521.290987826349</v>
      </c>
      <c r="S8" s="240">
        <v>15535.533075858275</v>
      </c>
      <c r="T8" s="240">
        <v>17007.447395746694</v>
      </c>
      <c r="U8" s="240">
        <v>17628.400283211351</v>
      </c>
      <c r="V8" s="240">
        <v>16855.846291585134</v>
      </c>
      <c r="W8" s="240">
        <v>18533.741122756077</v>
      </c>
      <c r="X8" s="240">
        <v>16669.169494982496</v>
      </c>
      <c r="Y8" s="240">
        <v>19163.584358134802</v>
      </c>
      <c r="Z8" s="240">
        <v>20350.831862457198</v>
      </c>
      <c r="AA8" s="240">
        <v>17190.55360178</v>
      </c>
    </row>
    <row r="9" spans="2:27" ht="16.5" customHeight="1">
      <c r="B9" s="144" t="s">
        <v>20</v>
      </c>
      <c r="C9" s="107">
        <v>-2268.2282043049745</v>
      </c>
      <c r="D9" s="107">
        <v>-118.85982766354429</v>
      </c>
      <c r="E9" s="107">
        <v>104.69360705</v>
      </c>
      <c r="F9" s="107">
        <v>104.69360705</v>
      </c>
      <c r="G9" s="107">
        <v>104.69360705</v>
      </c>
      <c r="H9" s="107">
        <v>105</v>
      </c>
      <c r="I9" s="107">
        <v>104.69360705</v>
      </c>
      <c r="J9" s="107">
        <v>105</v>
      </c>
      <c r="K9" s="230">
        <v>0</v>
      </c>
      <c r="L9" s="230">
        <v>0</v>
      </c>
      <c r="M9" s="230">
        <v>0</v>
      </c>
      <c r="N9" s="230">
        <v>0</v>
      </c>
      <c r="O9" s="230">
        <v>-11.634589589999999</v>
      </c>
      <c r="P9" s="230">
        <v>-5.91646202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7.4061628499999994</v>
      </c>
      <c r="W9" s="230">
        <v>-7.0860727954982199</v>
      </c>
      <c r="X9" s="230">
        <v>28.923116069999999</v>
      </c>
      <c r="Y9" s="230">
        <v>-16.544360380000001</v>
      </c>
      <c r="Z9" s="230">
        <v>6.4371982399999998</v>
      </c>
      <c r="AA9" s="230">
        <v>112.65022842</v>
      </c>
    </row>
    <row r="10" spans="2:27" ht="16.5" customHeight="1" thickBot="1">
      <c r="B10" s="145" t="s">
        <v>67</v>
      </c>
      <c r="C10" s="156">
        <v>-8526.6880470473498</v>
      </c>
      <c r="D10" s="156">
        <v>-5106.1550000000007</v>
      </c>
      <c r="E10" s="156">
        <v>-7141.5535446768627</v>
      </c>
      <c r="F10" s="156">
        <v>-7849.25608895</v>
      </c>
      <c r="G10" s="156">
        <v>-7699.3249999999998</v>
      </c>
      <c r="H10" s="156">
        <v>-7430.83357521362</v>
      </c>
      <c r="I10" s="156">
        <v>-7717.4824769959596</v>
      </c>
      <c r="J10" s="156">
        <v>-6999</v>
      </c>
      <c r="K10" s="241">
        <v>-6225.0506966541498</v>
      </c>
      <c r="L10" s="241">
        <v>-5199.2234490729197</v>
      </c>
      <c r="M10" s="241">
        <v>-5160.8435165000001</v>
      </c>
      <c r="N10" s="241">
        <v>-4624.2906032390601</v>
      </c>
      <c r="O10" s="241">
        <v>-6266.61057499042</v>
      </c>
      <c r="P10" s="241">
        <v>-4295.5905251800004</v>
      </c>
      <c r="Q10" s="241">
        <v>-3191.89068128605</v>
      </c>
      <c r="R10" s="241">
        <v>-2299.73707966966</v>
      </c>
      <c r="S10" s="241">
        <v>-6309.7168652813998</v>
      </c>
      <c r="T10" s="241">
        <v>-6072.6492229732203</v>
      </c>
      <c r="U10" s="241">
        <v>-5685.50215880014</v>
      </c>
      <c r="V10" s="241">
        <v>-4553.6747147061296</v>
      </c>
      <c r="W10" s="241">
        <v>-3027.14655130655</v>
      </c>
      <c r="X10" s="241">
        <v>-3420.94815368747</v>
      </c>
      <c r="Y10" s="241">
        <v>-4132.2601092613604</v>
      </c>
      <c r="Z10" s="241">
        <v>-3287.5178291683001</v>
      </c>
      <c r="AA10" s="241">
        <v>-1982.7775612099999</v>
      </c>
    </row>
    <row r="11" spans="2:27" ht="19.5" customHeight="1" thickBot="1">
      <c r="B11" s="146" t="s">
        <v>8</v>
      </c>
      <c r="C11" s="157">
        <f t="shared" ref="C11:O11" si="5">SUM(C6,C10)</f>
        <v>40843.915990374626</v>
      </c>
      <c r="D11" s="157">
        <f t="shared" si="5"/>
        <v>41385.715000000004</v>
      </c>
      <c r="E11" s="157">
        <f t="shared" si="5"/>
        <v>41183.940215362694</v>
      </c>
      <c r="F11" s="157">
        <f t="shared" si="5"/>
        <v>40341.724137644815</v>
      </c>
      <c r="G11" s="157">
        <f t="shared" si="5"/>
        <v>40608.393207831206</v>
      </c>
      <c r="H11" s="157">
        <f t="shared" si="5"/>
        <v>44499.206090703556</v>
      </c>
      <c r="I11" s="157">
        <f t="shared" si="5"/>
        <v>44109.088308270046</v>
      </c>
      <c r="J11" s="157">
        <f t="shared" si="5"/>
        <v>47620.927009033054</v>
      </c>
      <c r="K11" s="242">
        <f t="shared" si="5"/>
        <v>7309.0693369288083</v>
      </c>
      <c r="L11" s="242">
        <f t="shared" si="5"/>
        <v>10020.776550927079</v>
      </c>
      <c r="M11" s="242">
        <f t="shared" si="5"/>
        <v>10975.610804205</v>
      </c>
      <c r="N11" s="242">
        <f t="shared" si="5"/>
        <v>11825.615227715538</v>
      </c>
      <c r="O11" s="242">
        <f t="shared" si="5"/>
        <v>10106.74807935018</v>
      </c>
      <c r="P11" s="242">
        <f>SUM(P6,P10)</f>
        <v>12572.515864413501</v>
      </c>
      <c r="Q11" s="242">
        <v>14713.397569486848</v>
      </c>
      <c r="R11" s="242">
        <f t="shared" ref="R11:W11" si="6">SUM(R6,R10)</f>
        <v>15927.011657929688</v>
      </c>
      <c r="S11" s="242">
        <f t="shared" si="6"/>
        <v>18131.27363467</v>
      </c>
      <c r="T11" s="242">
        <f t="shared" si="6"/>
        <v>20042.533547582581</v>
      </c>
      <c r="U11" s="242">
        <f t="shared" si="6"/>
        <v>21243.310379099061</v>
      </c>
      <c r="V11" s="242">
        <f t="shared" si="6"/>
        <v>21797.465348231173</v>
      </c>
      <c r="W11" s="242">
        <f t="shared" si="6"/>
        <v>25172.27576132035</v>
      </c>
      <c r="X11" s="242">
        <f t="shared" ref="X11:Y11" si="7">SUM(X6,X10)</f>
        <v>25695.367174698731</v>
      </c>
      <c r="Y11" s="242">
        <f t="shared" si="7"/>
        <v>29899.223595821444</v>
      </c>
      <c r="Z11" s="242">
        <f t="shared" ref="Z11:AA11" si="8">SUM(Z6,Z10)</f>
        <v>32572.8052021195</v>
      </c>
      <c r="AA11" s="242">
        <f t="shared" si="8"/>
        <v>31419.666514659999</v>
      </c>
    </row>
    <row r="13" spans="2:27"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2:27"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showGridLines="0" topLeftCell="A197" zoomScaleNormal="100" workbookViewId="0">
      <selection activeCell="D220" sqref="D211:D220"/>
    </sheetView>
  </sheetViews>
  <sheetFormatPr defaultColWidth="7.5703125" defaultRowHeight="14.25" outlineLevelRow="1"/>
  <cols>
    <col min="1" max="1" width="26.5703125" style="45" customWidth="1"/>
    <col min="2" max="2" width="11.85546875" style="45" bestFit="1" customWidth="1"/>
    <col min="3" max="3" width="12.42578125" style="45" bestFit="1" customWidth="1"/>
    <col min="4" max="4" width="12.5703125" style="45" bestFit="1" customWidth="1"/>
    <col min="5" max="5" width="4.85546875" style="45" customWidth="1"/>
    <col min="6" max="6" width="11.42578125" style="45" bestFit="1" customWidth="1"/>
    <col min="7" max="7" width="11.7109375" style="45" bestFit="1" customWidth="1"/>
    <col min="8" max="8" width="14" style="45" customWidth="1"/>
    <col min="9" max="9" width="5" style="45" customWidth="1"/>
    <col min="10" max="10" width="23.5703125" style="45" bestFit="1" customWidth="1"/>
    <col min="11" max="11" width="4" style="45" customWidth="1"/>
    <col min="12" max="12" width="11.28515625" style="45" bestFit="1" customWidth="1"/>
    <col min="13" max="13" width="8.5703125" style="45" bestFit="1" customWidth="1"/>
    <col min="14" max="14" width="10.5703125" style="45" bestFit="1" customWidth="1"/>
    <col min="15" max="15" width="11.140625" style="45" bestFit="1" customWidth="1"/>
    <col min="16" max="16384" width="7.5703125" style="45"/>
  </cols>
  <sheetData>
    <row r="1" spans="1:15" ht="15.75">
      <c r="A1" s="158" t="s">
        <v>255</v>
      </c>
      <c r="E1" s="46"/>
    </row>
    <row r="2" spans="1:15" ht="5.25" customHeight="1" thickBot="1">
      <c r="A2" s="159"/>
      <c r="B2" s="159"/>
      <c r="C2" s="159"/>
      <c r="D2" s="159"/>
      <c r="E2" s="46"/>
      <c r="F2" s="47"/>
      <c r="G2" s="47"/>
      <c r="H2" s="47"/>
      <c r="J2" s="159"/>
      <c r="L2" s="159"/>
      <c r="M2" s="159"/>
      <c r="N2" s="159"/>
      <c r="O2" s="159"/>
    </row>
    <row r="3" spans="1:15" ht="15" customHeight="1" thickBot="1">
      <c r="A3" s="270" t="s">
        <v>116</v>
      </c>
      <c r="B3" s="270"/>
      <c r="C3" s="270"/>
      <c r="D3" s="270"/>
      <c r="F3" s="270" t="s">
        <v>117</v>
      </c>
      <c r="G3" s="270"/>
      <c r="H3" s="270"/>
      <c r="J3" s="160" t="s">
        <v>118</v>
      </c>
      <c r="L3" s="270" t="s">
        <v>119</v>
      </c>
      <c r="M3" s="270"/>
      <c r="N3" s="270"/>
      <c r="O3" s="270"/>
    </row>
    <row r="4" spans="1:15" ht="36" customHeight="1">
      <c r="A4" s="161" t="s">
        <v>120</v>
      </c>
      <c r="B4" s="162" t="s">
        <v>121</v>
      </c>
      <c r="C4" s="162" t="s">
        <v>122</v>
      </c>
      <c r="D4" s="162" t="s">
        <v>123</v>
      </c>
      <c r="F4" s="162" t="s">
        <v>124</v>
      </c>
      <c r="G4" s="162" t="s">
        <v>125</v>
      </c>
      <c r="H4" s="162" t="s">
        <v>126</v>
      </c>
      <c r="J4" s="162" t="s">
        <v>127</v>
      </c>
      <c r="L4" s="162" t="s">
        <v>128</v>
      </c>
      <c r="M4" s="162" t="s">
        <v>129</v>
      </c>
      <c r="N4" s="162" t="s">
        <v>130</v>
      </c>
      <c r="O4" s="162" t="s">
        <v>131</v>
      </c>
    </row>
    <row r="5" spans="1:15" ht="15" customHeight="1">
      <c r="A5" s="49" t="s">
        <v>84</v>
      </c>
      <c r="B5" s="50" t="s">
        <v>132</v>
      </c>
      <c r="C5" s="246">
        <v>3326951.5249999999</v>
      </c>
      <c r="D5" s="247" t="s">
        <v>133</v>
      </c>
      <c r="E5" s="271" t="s">
        <v>134</v>
      </c>
      <c r="F5" s="163">
        <v>0</v>
      </c>
      <c r="G5" s="164">
        <v>0</v>
      </c>
      <c r="H5" s="163">
        <v>0</v>
      </c>
      <c r="I5" s="271" t="s">
        <v>135</v>
      </c>
      <c r="J5" s="48">
        <f>C5+F5</f>
        <v>3326951.5249999999</v>
      </c>
      <c r="L5" s="165">
        <v>48611</v>
      </c>
      <c r="M5" s="166" t="s">
        <v>136</v>
      </c>
      <c r="N5" s="166" t="s">
        <v>137</v>
      </c>
      <c r="O5" s="166" t="s">
        <v>138</v>
      </c>
    </row>
    <row r="6" spans="1:15" ht="15" customHeight="1">
      <c r="A6" s="174" t="s">
        <v>86</v>
      </c>
      <c r="B6" s="231" t="s">
        <v>132</v>
      </c>
      <c r="C6" s="248">
        <v>8263865</v>
      </c>
      <c r="D6" s="249" t="s">
        <v>139</v>
      </c>
      <c r="E6" s="271"/>
      <c r="F6" s="169">
        <v>-4946697</v>
      </c>
      <c r="G6" s="170">
        <v>205</v>
      </c>
      <c r="H6" s="169">
        <f>F6/G6</f>
        <v>-24130.229268292682</v>
      </c>
      <c r="I6" s="271"/>
      <c r="J6" s="169">
        <f t="shared" ref="J6:J13" si="0">C6+F6</f>
        <v>3317168</v>
      </c>
      <c r="L6" s="245">
        <v>49365</v>
      </c>
      <c r="M6" s="231" t="s">
        <v>140</v>
      </c>
      <c r="N6" s="231" t="s">
        <v>141</v>
      </c>
      <c r="O6" s="231" t="s">
        <v>140</v>
      </c>
    </row>
    <row r="7" spans="1:15" ht="15" customHeight="1">
      <c r="A7" s="174" t="s">
        <v>87</v>
      </c>
      <c r="B7" s="231" t="s">
        <v>132</v>
      </c>
      <c r="C7" s="248">
        <v>207035</v>
      </c>
      <c r="D7" s="249" t="s">
        <v>142</v>
      </c>
      <c r="E7" s="271"/>
      <c r="F7" s="169">
        <v>-199927</v>
      </c>
      <c r="G7" s="170">
        <v>288</v>
      </c>
      <c r="H7" s="169">
        <f>F7/G7</f>
        <v>-694.19097222222217</v>
      </c>
      <c r="I7" s="271"/>
      <c r="J7" s="169">
        <f t="shared" si="0"/>
        <v>7108</v>
      </c>
      <c r="L7" s="245">
        <v>51902</v>
      </c>
      <c r="M7" s="231" t="s">
        <v>143</v>
      </c>
      <c r="N7" s="231" t="s">
        <v>144</v>
      </c>
      <c r="O7" s="231" t="s">
        <v>145</v>
      </c>
    </row>
    <row r="8" spans="1:15" ht="15" customHeight="1">
      <c r="A8" s="243" t="s">
        <v>158</v>
      </c>
      <c r="B8" s="244" t="s">
        <v>132</v>
      </c>
      <c r="C8" s="246">
        <v>52952.221339999996</v>
      </c>
      <c r="D8" s="250">
        <v>2.4299999999999999E-2</v>
      </c>
      <c r="E8" s="271"/>
      <c r="F8" s="169">
        <v>0</v>
      </c>
      <c r="G8" s="170">
        <v>0</v>
      </c>
      <c r="H8" s="169">
        <v>0</v>
      </c>
      <c r="I8" s="271"/>
      <c r="J8" s="169">
        <f t="shared" si="0"/>
        <v>52952.221339999996</v>
      </c>
      <c r="L8" s="245">
        <v>48928</v>
      </c>
      <c r="M8" s="231" t="s">
        <v>144</v>
      </c>
      <c r="N8" s="231" t="s">
        <v>137</v>
      </c>
      <c r="O8" s="231" t="s">
        <v>144</v>
      </c>
    </row>
    <row r="9" spans="1:15" ht="15" customHeight="1">
      <c r="A9" s="174" t="s">
        <v>88</v>
      </c>
      <c r="B9" s="231" t="s">
        <v>146</v>
      </c>
      <c r="C9" s="248">
        <v>1613841</v>
      </c>
      <c r="D9" s="251">
        <v>1.7500000000000002E-2</v>
      </c>
      <c r="E9" s="271"/>
      <c r="F9" s="169">
        <v>-1156029</v>
      </c>
      <c r="G9" s="170">
        <v>205</v>
      </c>
      <c r="H9" s="169">
        <f>F9/G9</f>
        <v>-5639.1658536585364</v>
      </c>
      <c r="I9" s="271"/>
      <c r="J9" s="169">
        <f t="shared" si="0"/>
        <v>457812</v>
      </c>
      <c r="L9" s="245">
        <v>49365</v>
      </c>
      <c r="M9" s="231" t="s">
        <v>140</v>
      </c>
      <c r="N9" s="231" t="s">
        <v>141</v>
      </c>
      <c r="O9" s="231" t="s">
        <v>140</v>
      </c>
    </row>
    <row r="10" spans="1:15" ht="25.5" customHeight="1">
      <c r="A10" s="49" t="s">
        <v>85</v>
      </c>
      <c r="B10" s="50" t="s">
        <v>146</v>
      </c>
      <c r="C10" s="246">
        <v>1653557</v>
      </c>
      <c r="D10" s="247" t="s">
        <v>159</v>
      </c>
      <c r="E10" s="271"/>
      <c r="F10" s="169">
        <v>-248276</v>
      </c>
      <c r="G10" s="170">
        <v>89</v>
      </c>
      <c r="H10" s="169">
        <f>F10/G10</f>
        <v>-2789.6179775280898</v>
      </c>
      <c r="I10" s="271"/>
      <c r="J10" s="169">
        <f t="shared" si="0"/>
        <v>1405281</v>
      </c>
      <c r="L10" s="171">
        <v>45865</v>
      </c>
      <c r="M10" s="168" t="s">
        <v>96</v>
      </c>
      <c r="N10" s="168" t="s">
        <v>141</v>
      </c>
      <c r="O10" s="168" t="s">
        <v>147</v>
      </c>
    </row>
    <row r="11" spans="1:15" ht="15" customHeight="1">
      <c r="A11" s="167" t="s">
        <v>89</v>
      </c>
      <c r="B11" s="168" t="s">
        <v>146</v>
      </c>
      <c r="C11" s="248">
        <v>79645</v>
      </c>
      <c r="D11" s="252">
        <v>0.06</v>
      </c>
      <c r="E11" s="271"/>
      <c r="F11" s="169">
        <v>-37873</v>
      </c>
      <c r="G11" s="170">
        <v>144</v>
      </c>
      <c r="H11" s="169">
        <f>F11/G11</f>
        <v>-263.00694444444446</v>
      </c>
      <c r="I11" s="271"/>
      <c r="J11" s="169">
        <f t="shared" si="0"/>
        <v>41772</v>
      </c>
      <c r="L11" s="171">
        <v>47529</v>
      </c>
      <c r="M11" s="168" t="s">
        <v>138</v>
      </c>
      <c r="N11" s="168" t="s">
        <v>141</v>
      </c>
      <c r="O11" s="168" t="s">
        <v>138</v>
      </c>
    </row>
    <row r="12" spans="1:15" ht="15" customHeight="1">
      <c r="A12" s="167" t="s">
        <v>87</v>
      </c>
      <c r="B12" s="168" t="s">
        <v>146</v>
      </c>
      <c r="C12" s="248">
        <v>379119.16843000002</v>
      </c>
      <c r="D12" s="253">
        <v>0</v>
      </c>
      <c r="E12" s="271"/>
      <c r="F12" s="169">
        <v>-363347</v>
      </c>
      <c r="G12" s="170">
        <v>288</v>
      </c>
      <c r="H12" s="169">
        <f>F12/G12</f>
        <v>-1261.6215277777778</v>
      </c>
      <c r="I12" s="271"/>
      <c r="J12" s="169">
        <f t="shared" si="0"/>
        <v>15772.16843000002</v>
      </c>
      <c r="L12" s="171">
        <v>51902</v>
      </c>
      <c r="M12" s="168" t="s">
        <v>144</v>
      </c>
      <c r="N12" s="168" t="s">
        <v>144</v>
      </c>
      <c r="O12" s="168" t="s">
        <v>145</v>
      </c>
    </row>
    <row r="13" spans="1:15" ht="15" customHeight="1">
      <c r="A13" s="167" t="s">
        <v>87</v>
      </c>
      <c r="B13" s="168" t="s">
        <v>148</v>
      </c>
      <c r="C13" s="248">
        <v>598757</v>
      </c>
      <c r="D13" s="253">
        <v>0</v>
      </c>
      <c r="E13" s="271"/>
      <c r="F13" s="169">
        <v>-573847</v>
      </c>
      <c r="G13" s="170">
        <v>288</v>
      </c>
      <c r="H13" s="169">
        <f>F13/G13</f>
        <v>-1992.5243055555557</v>
      </c>
      <c r="I13" s="271"/>
      <c r="J13" s="169">
        <f t="shared" si="0"/>
        <v>24910</v>
      </c>
      <c r="L13" s="171">
        <v>51902</v>
      </c>
      <c r="M13" s="168" t="s">
        <v>144</v>
      </c>
      <c r="N13" s="168" t="s">
        <v>144</v>
      </c>
      <c r="O13" s="168" t="s">
        <v>145</v>
      </c>
    </row>
    <row r="14" spans="1:15" ht="15" customHeight="1">
      <c r="A14" s="54" t="s">
        <v>160</v>
      </c>
      <c r="B14" s="50"/>
      <c r="C14" s="55"/>
      <c r="D14" s="53"/>
      <c r="E14" s="56"/>
      <c r="F14" s="57"/>
      <c r="G14" s="55"/>
      <c r="H14" s="55"/>
      <c r="I14" s="56"/>
      <c r="J14" s="55"/>
      <c r="L14" s="52"/>
      <c r="M14" s="50"/>
      <c r="N14" s="50"/>
      <c r="O14" s="50"/>
    </row>
    <row r="15" spans="1:15" ht="15" customHeight="1">
      <c r="A15" s="58" t="s">
        <v>161</v>
      </c>
      <c r="B15" s="50"/>
      <c r="C15" s="55"/>
      <c r="D15" s="53"/>
      <c r="E15" s="56"/>
      <c r="F15" s="57"/>
      <c r="G15" s="55"/>
      <c r="H15" s="55"/>
      <c r="I15" s="56"/>
      <c r="J15" s="55"/>
      <c r="L15" s="52"/>
      <c r="M15" s="50"/>
      <c r="N15" s="50"/>
      <c r="O15" s="50"/>
    </row>
    <row r="16" spans="1:15" ht="33.75" customHeight="1">
      <c r="A16" s="272" t="s">
        <v>149</v>
      </c>
      <c r="B16" s="272"/>
      <c r="C16" s="272"/>
      <c r="D16" s="272"/>
      <c r="F16" s="272" t="s">
        <v>150</v>
      </c>
      <c r="G16" s="272"/>
      <c r="H16" s="272"/>
      <c r="J16" s="173" t="s">
        <v>118</v>
      </c>
    </row>
    <row r="17" spans="1:12" ht="36" customHeight="1">
      <c r="A17" s="273" t="s">
        <v>151</v>
      </c>
      <c r="B17" s="273"/>
      <c r="C17" s="273"/>
      <c r="D17" s="273"/>
      <c r="E17" s="59"/>
      <c r="F17" s="273" t="s">
        <v>152</v>
      </c>
      <c r="G17" s="273"/>
      <c r="H17" s="273"/>
      <c r="I17" s="59"/>
      <c r="J17" s="174" t="s">
        <v>153</v>
      </c>
      <c r="K17" s="60"/>
      <c r="L17" s="60"/>
    </row>
    <row r="19" spans="1:12" ht="15.75">
      <c r="A19" s="158" t="s">
        <v>254</v>
      </c>
    </row>
    <row r="20" spans="1:12" ht="15" thickBot="1"/>
    <row r="21" spans="1:12" ht="15" customHeight="1" thickBot="1">
      <c r="A21" s="270" t="s">
        <v>116</v>
      </c>
      <c r="B21" s="270"/>
      <c r="C21" s="270"/>
      <c r="D21" s="270"/>
      <c r="F21" s="274" t="s">
        <v>119</v>
      </c>
      <c r="G21" s="274"/>
      <c r="H21" s="274"/>
      <c r="I21" s="274"/>
      <c r="J21" s="274"/>
    </row>
    <row r="22" spans="1:12" ht="24" customHeight="1">
      <c r="A22" s="161" t="s">
        <v>239</v>
      </c>
      <c r="B22" s="162" t="s">
        <v>121</v>
      </c>
      <c r="C22" s="162" t="s">
        <v>122</v>
      </c>
      <c r="D22" s="162" t="s">
        <v>123</v>
      </c>
      <c r="F22" s="162" t="s">
        <v>240</v>
      </c>
      <c r="G22" s="162" t="s">
        <v>129</v>
      </c>
      <c r="H22" s="277" t="s">
        <v>130</v>
      </c>
      <c r="I22" s="277"/>
      <c r="J22" s="227" t="s">
        <v>131</v>
      </c>
    </row>
    <row r="23" spans="1:12" ht="25.5" customHeight="1">
      <c r="A23" s="49" t="s">
        <v>235</v>
      </c>
      <c r="B23" s="50" t="s">
        <v>132</v>
      </c>
      <c r="C23" s="246">
        <v>2670.1259249999998</v>
      </c>
      <c r="D23" s="247" t="s">
        <v>241</v>
      </c>
      <c r="F23" s="165">
        <v>45072</v>
      </c>
      <c r="G23" s="166" t="s">
        <v>144</v>
      </c>
      <c r="H23" s="275" t="s">
        <v>242</v>
      </c>
      <c r="I23" s="275"/>
      <c r="J23" s="228" t="s">
        <v>243</v>
      </c>
    </row>
    <row r="24" spans="1:12" ht="23.25" customHeight="1">
      <c r="A24" s="167" t="s">
        <v>244</v>
      </c>
      <c r="B24" s="168" t="s">
        <v>132</v>
      </c>
      <c r="C24" s="248">
        <v>2043.95074105497</v>
      </c>
      <c r="D24" s="254" t="s">
        <v>245</v>
      </c>
      <c r="F24" s="171">
        <v>44895</v>
      </c>
      <c r="G24" s="168" t="s">
        <v>144</v>
      </c>
      <c r="H24" s="276" t="s">
        <v>242</v>
      </c>
      <c r="I24" s="276"/>
      <c r="J24" s="168" t="s">
        <v>243</v>
      </c>
    </row>
    <row r="25" spans="1:12">
      <c r="A25" s="167" t="s">
        <v>232</v>
      </c>
      <c r="B25" s="168" t="s">
        <v>146</v>
      </c>
      <c r="C25" s="248">
        <v>880</v>
      </c>
      <c r="D25" s="255">
        <v>8.7499999999999994E-2</v>
      </c>
      <c r="F25" s="171">
        <v>46233</v>
      </c>
      <c r="G25" s="168" t="s">
        <v>144</v>
      </c>
      <c r="H25" s="276" t="s">
        <v>246</v>
      </c>
      <c r="I25" s="276"/>
      <c r="J25" s="168" t="s">
        <v>243</v>
      </c>
    </row>
    <row r="27" spans="1:12" ht="15.75">
      <c r="A27" s="175" t="s">
        <v>247</v>
      </c>
      <c r="B27" s="172"/>
      <c r="C27" s="172"/>
      <c r="D27" s="172"/>
      <c r="E27" s="46"/>
    </row>
    <row r="28" spans="1:12" ht="5.25" customHeight="1">
      <c r="A28" s="172"/>
      <c r="B28" s="172"/>
      <c r="C28" s="172"/>
      <c r="D28" s="172"/>
      <c r="E28" s="46"/>
    </row>
    <row r="29" spans="1:12" ht="26.25" thickBot="1">
      <c r="A29" s="176" t="s">
        <v>162</v>
      </c>
      <c r="B29" s="177" t="s">
        <v>154</v>
      </c>
      <c r="C29" s="178" t="s">
        <v>155</v>
      </c>
      <c r="D29" s="178" t="s">
        <v>156</v>
      </c>
      <c r="E29" s="46"/>
    </row>
    <row r="30" spans="1:12" s="62" customFormat="1" ht="12" hidden="1" outlineLevel="1">
      <c r="A30" s="49" t="s">
        <v>84</v>
      </c>
      <c r="B30" s="51">
        <v>3326951.5249999999</v>
      </c>
      <c r="C30" s="51">
        <v>0</v>
      </c>
      <c r="D30" s="51">
        <f t="shared" ref="D30:D36" si="1">SUM(B30:C30)</f>
        <v>3326951.5249999999</v>
      </c>
      <c r="E30" s="61"/>
    </row>
    <row r="31" spans="1:12" s="62" customFormat="1" ht="12" hidden="1" outlineLevel="1">
      <c r="A31" s="167" t="s">
        <v>86</v>
      </c>
      <c r="B31" s="169">
        <f>(8263.86521835)*1000+52952.22134</f>
        <v>8316817.4396899994</v>
      </c>
      <c r="C31" s="169">
        <v>-4946697</v>
      </c>
      <c r="D31" s="169">
        <f t="shared" si="1"/>
        <v>3370120.4396899994</v>
      </c>
      <c r="E31" s="61"/>
    </row>
    <row r="32" spans="1:12" s="62" customFormat="1" ht="12" hidden="1" outlineLevel="1">
      <c r="A32" s="167" t="s">
        <v>88</v>
      </c>
      <c r="B32" s="169">
        <v>5221583.3706867602</v>
      </c>
      <c r="C32" s="169">
        <v>-3740331.8295</v>
      </c>
      <c r="D32" s="169">
        <f t="shared" si="1"/>
        <v>1481251.5411867602</v>
      </c>
      <c r="E32" s="61"/>
    </row>
    <row r="33" spans="1:5" s="62" customFormat="1" ht="12" hidden="1" outlineLevel="1">
      <c r="A33" s="167" t="s">
        <v>85</v>
      </c>
      <c r="B33" s="169">
        <v>5355891.3959999997</v>
      </c>
      <c r="C33" s="169">
        <v>-806384.19894902199</v>
      </c>
      <c r="D33" s="169">
        <f t="shared" si="1"/>
        <v>4549507.1970509775</v>
      </c>
      <c r="E33" s="61"/>
    </row>
    <row r="34" spans="1:5" s="62" customFormat="1" ht="14.25" hidden="1" customHeight="1" outlineLevel="1">
      <c r="A34" s="167" t="s">
        <v>89</v>
      </c>
      <c r="B34" s="169">
        <v>301411.85298293101</v>
      </c>
      <c r="C34" s="169">
        <v>-143330.790827747</v>
      </c>
      <c r="D34" s="169">
        <f t="shared" si="1"/>
        <v>158081.06215518402</v>
      </c>
      <c r="E34" s="61"/>
    </row>
    <row r="35" spans="1:5" s="62" customFormat="1" ht="12" hidden="1" outlineLevel="1">
      <c r="A35" s="179" t="s">
        <v>87</v>
      </c>
      <c r="B35" s="180">
        <v>3720594.2837369698</v>
      </c>
      <c r="C35" s="180">
        <v>-3567317.12465847</v>
      </c>
      <c r="D35" s="180">
        <f t="shared" si="1"/>
        <v>153277.15907849977</v>
      </c>
      <c r="E35" s="61"/>
    </row>
    <row r="36" spans="1:5" s="62" customFormat="1" ht="14.25" customHeight="1" collapsed="1" thickBot="1">
      <c r="A36" s="204" t="s">
        <v>21</v>
      </c>
      <c r="B36" s="205">
        <f>SUM(B30:B35)</f>
        <v>26243249.868096661</v>
      </c>
      <c r="C36" s="206">
        <f>SUM(C30:C35)</f>
        <v>-13204060.943935242</v>
      </c>
      <c r="D36" s="205">
        <f t="shared" si="1"/>
        <v>13039188.924161419</v>
      </c>
      <c r="E36" s="61"/>
    </row>
    <row r="37" spans="1:5">
      <c r="A37" s="172"/>
      <c r="B37" s="172"/>
      <c r="C37" s="172"/>
      <c r="D37" s="172"/>
      <c r="E37" s="46"/>
    </row>
    <row r="38" spans="1:5" ht="27.75" customHeight="1" thickBot="1">
      <c r="A38" s="176" t="s">
        <v>163</v>
      </c>
      <c r="B38" s="177" t="s">
        <v>154</v>
      </c>
      <c r="C38" s="178" t="s">
        <v>155</v>
      </c>
      <c r="D38" s="178" t="s">
        <v>156</v>
      </c>
      <c r="E38" s="46"/>
    </row>
    <row r="39" spans="1:5" s="62" customFormat="1" ht="12" hidden="1" outlineLevel="1">
      <c r="A39" s="49" t="s">
        <v>84</v>
      </c>
      <c r="B39" s="51">
        <v>3377257.0073000002</v>
      </c>
      <c r="C39" s="51">
        <v>0</v>
      </c>
      <c r="D39" s="51">
        <f t="shared" ref="D39:D46" si="2">SUM(B39:C39)</f>
        <v>3377257.0073000002</v>
      </c>
      <c r="E39" s="61"/>
    </row>
    <row r="40" spans="1:5" s="62" customFormat="1" ht="12" hidden="1" outlineLevel="1">
      <c r="A40" s="167" t="s">
        <v>157</v>
      </c>
      <c r="B40" s="169">
        <f>(8377.95195003771)*1000</f>
        <v>8377951.9500377104</v>
      </c>
      <c r="C40" s="169">
        <v>-4905589.28861224</v>
      </c>
      <c r="D40" s="169">
        <f>SUM(B40:C40)</f>
        <v>3472362.6614254704</v>
      </c>
      <c r="E40" s="61"/>
    </row>
    <row r="41" spans="1:5" s="62" customFormat="1" ht="12" hidden="1" outlineLevel="1">
      <c r="A41" s="167" t="s">
        <v>88</v>
      </c>
      <c r="B41" s="169">
        <v>5378509.9407599987</v>
      </c>
      <c r="C41" s="169">
        <v>-3804921.10881742</v>
      </c>
      <c r="D41" s="169">
        <f t="shared" si="2"/>
        <v>1573588.8319425788</v>
      </c>
      <c r="E41" s="61"/>
    </row>
    <row r="42" spans="1:5" s="62" customFormat="1" ht="12" hidden="1" outlineLevel="1">
      <c r="A42" s="167" t="s">
        <v>85</v>
      </c>
      <c r="B42" s="169">
        <v>5598126.67404</v>
      </c>
      <c r="C42" s="169">
        <v>-819186.87560411997</v>
      </c>
      <c r="D42" s="169">
        <f t="shared" si="2"/>
        <v>4778939.7984358799</v>
      </c>
      <c r="E42" s="61"/>
    </row>
    <row r="43" spans="1:5" s="62" customFormat="1" ht="12.75" hidden="1" customHeight="1" outlineLevel="1">
      <c r="A43" s="167" t="s">
        <v>89</v>
      </c>
      <c r="B43" s="169">
        <v>312916.19880000001</v>
      </c>
      <c r="C43" s="169">
        <v>-146219.91321347599</v>
      </c>
      <c r="D43" s="169">
        <f t="shared" si="2"/>
        <v>166696.28558652403</v>
      </c>
      <c r="E43" s="61"/>
    </row>
    <row r="44" spans="1:5" s="62" customFormat="1" ht="12" hidden="1" outlineLevel="1">
      <c r="A44" s="167" t="s">
        <v>87</v>
      </c>
      <c r="B44" s="169">
        <v>3794799.2324445276</v>
      </c>
      <c r="C44" s="169">
        <f>((3625.32342572133+2.8799343017047)*-1)*1000</f>
        <v>-3628203.3600230347</v>
      </c>
      <c r="D44" s="169">
        <f t="shared" si="2"/>
        <v>166595.87242149282</v>
      </c>
      <c r="E44" s="61"/>
    </row>
    <row r="45" spans="1:5" s="62" customFormat="1" ht="12" hidden="1" outlineLevel="1">
      <c r="A45" s="167" t="s">
        <v>91</v>
      </c>
      <c r="B45" s="169">
        <v>-1320.2791200000001</v>
      </c>
      <c r="C45" s="169">
        <v>0</v>
      </c>
      <c r="D45" s="169">
        <f t="shared" si="2"/>
        <v>-1320.2791200000001</v>
      </c>
      <c r="E45" s="61"/>
    </row>
    <row r="46" spans="1:5" s="62" customFormat="1" ht="14.25" customHeight="1" collapsed="1" thickBot="1">
      <c r="A46" s="204" t="s">
        <v>21</v>
      </c>
      <c r="B46" s="205">
        <f>SUM(B39:B45)</f>
        <v>26838240.724262241</v>
      </c>
      <c r="C46" s="206">
        <f>SUM(C39:C45)</f>
        <v>-13304120.54627029</v>
      </c>
      <c r="D46" s="205">
        <f t="shared" si="2"/>
        <v>13534120.177991951</v>
      </c>
      <c r="E46" s="61"/>
    </row>
    <row r="47" spans="1:5">
      <c r="E47" s="46"/>
    </row>
    <row r="48" spans="1:5" ht="26.25" thickBot="1">
      <c r="A48" s="176" t="s">
        <v>164</v>
      </c>
      <c r="B48" s="177" t="s">
        <v>154</v>
      </c>
      <c r="C48" s="178" t="s">
        <v>155</v>
      </c>
      <c r="D48" s="178" t="s">
        <v>156</v>
      </c>
      <c r="E48" s="46"/>
    </row>
    <row r="49" spans="1:5" s="62" customFormat="1" ht="12" hidden="1" outlineLevel="1">
      <c r="A49" s="49" t="s">
        <v>84</v>
      </c>
      <c r="B49" s="51">
        <v>3462542.51664</v>
      </c>
      <c r="C49" s="51">
        <v>0</v>
      </c>
      <c r="D49" s="51">
        <f t="shared" ref="D49:D56" si="3">SUM(B49:C49)</f>
        <v>3462542.51664</v>
      </c>
      <c r="E49" s="61"/>
    </row>
    <row r="50" spans="1:5" s="62" customFormat="1" ht="12" hidden="1" outlineLevel="1">
      <c r="A50" s="167" t="s">
        <v>157</v>
      </c>
      <c r="B50" s="169">
        <v>8482049.0623738412</v>
      </c>
      <c r="C50" s="169">
        <v>-4833649.7841101503</v>
      </c>
      <c r="D50" s="169">
        <f>SUM(B50:C50)</f>
        <v>3648399.2782636909</v>
      </c>
      <c r="E50" s="61"/>
    </row>
    <row r="51" spans="1:5" s="62" customFormat="1" ht="12" hidden="1" outlineLevel="1">
      <c r="A51" s="167" t="s">
        <v>88</v>
      </c>
      <c r="B51" s="169">
        <v>6267580.6325599998</v>
      </c>
      <c r="C51" s="169">
        <v>-4348697.8111225301</v>
      </c>
      <c r="D51" s="169">
        <f t="shared" si="3"/>
        <v>1918882.8214374697</v>
      </c>
      <c r="E51" s="61"/>
    </row>
    <row r="52" spans="1:5" s="62" customFormat="1" ht="12" hidden="1" outlineLevel="1">
      <c r="A52" s="167" t="s">
        <v>85</v>
      </c>
      <c r="B52" s="169">
        <v>6676513.3543600002</v>
      </c>
      <c r="C52" s="169">
        <v>-918271.37385757698</v>
      </c>
      <c r="D52" s="169">
        <f t="shared" si="3"/>
        <v>5758241.9805024229</v>
      </c>
      <c r="E52" s="61"/>
    </row>
    <row r="53" spans="1:5" s="62" customFormat="1" ht="12" hidden="1" customHeight="1" outlineLevel="1">
      <c r="A53" s="167" t="s">
        <v>89</v>
      </c>
      <c r="B53" s="169">
        <v>369410.08053000004</v>
      </c>
      <c r="C53" s="169">
        <v>-166065.00982655102</v>
      </c>
      <c r="D53" s="169">
        <f t="shared" si="3"/>
        <v>203345.07070344902</v>
      </c>
      <c r="E53" s="61"/>
    </row>
    <row r="54" spans="1:5" s="62" customFormat="1" ht="12" hidden="1" outlineLevel="1">
      <c r="A54" s="167" t="s">
        <v>87</v>
      </c>
      <c r="B54" s="169">
        <v>4233974.9388931999</v>
      </c>
      <c r="C54" s="169">
        <v>-4002514.9532773597</v>
      </c>
      <c r="D54" s="169">
        <f t="shared" si="3"/>
        <v>231459.98561584018</v>
      </c>
      <c r="E54" s="61"/>
    </row>
    <row r="55" spans="1:5" s="62" customFormat="1" ht="12" hidden="1" outlineLevel="1">
      <c r="A55" s="167" t="s">
        <v>91</v>
      </c>
      <c r="B55" s="169">
        <v>-2413.8736699999999</v>
      </c>
      <c r="C55" s="169">
        <v>0</v>
      </c>
      <c r="D55" s="169">
        <f t="shared" si="3"/>
        <v>-2413.8736699999999</v>
      </c>
      <c r="E55" s="61"/>
    </row>
    <row r="56" spans="1:5" s="62" customFormat="1" ht="13.5" customHeight="1" collapsed="1" thickBot="1">
      <c r="A56" s="204" t="s">
        <v>21</v>
      </c>
      <c r="B56" s="205">
        <f>SUM(B49:B55)</f>
        <v>29489656.711687036</v>
      </c>
      <c r="C56" s="206">
        <f>SUM(C49:C55)</f>
        <v>-14269198.932194166</v>
      </c>
      <c r="D56" s="205">
        <f t="shared" si="3"/>
        <v>15220457.77949287</v>
      </c>
      <c r="E56" s="61"/>
    </row>
    <row r="58" spans="1:5" ht="26.25" thickBot="1">
      <c r="A58" s="176" t="s">
        <v>165</v>
      </c>
      <c r="B58" s="177" t="s">
        <v>154</v>
      </c>
      <c r="C58" s="178" t="s">
        <v>155</v>
      </c>
      <c r="D58" s="178" t="s">
        <v>156</v>
      </c>
      <c r="E58" s="46"/>
    </row>
    <row r="59" spans="1:5" s="62" customFormat="1" ht="12" hidden="1" outlineLevel="1">
      <c r="A59" s="49" t="s">
        <v>84</v>
      </c>
      <c r="B59" s="51">
        <v>3550621.25813</v>
      </c>
      <c r="C59" s="51">
        <v>0</v>
      </c>
      <c r="D59" s="51">
        <v>3550621.25813</v>
      </c>
      <c r="E59" s="61"/>
    </row>
    <row r="60" spans="1:5" s="62" customFormat="1" ht="12" hidden="1" outlineLevel="1">
      <c r="A60" s="167" t="s">
        <v>157</v>
      </c>
      <c r="B60" s="169">
        <v>8589122.0555410031</v>
      </c>
      <c r="C60" s="169">
        <v>-4760568.3826992549</v>
      </c>
      <c r="D60" s="169">
        <v>3828553.6728417492</v>
      </c>
      <c r="E60" s="61"/>
    </row>
    <row r="61" spans="1:5" s="62" customFormat="1" ht="12" hidden="1" outlineLevel="1">
      <c r="A61" s="167" t="s">
        <v>88</v>
      </c>
      <c r="B61" s="169">
        <v>6537919.6041200003</v>
      </c>
      <c r="C61" s="169">
        <v>-4447993.904887652</v>
      </c>
      <c r="D61" s="169">
        <v>2089925.699232348</v>
      </c>
      <c r="E61" s="61"/>
    </row>
    <row r="62" spans="1:5" s="62" customFormat="1" ht="12" hidden="1" outlineLevel="1">
      <c r="A62" s="167" t="s">
        <v>85</v>
      </c>
      <c r="B62" s="169">
        <v>7114600.3850400001</v>
      </c>
      <c r="C62" s="169">
        <v>-915888.36507121543</v>
      </c>
      <c r="D62" s="169">
        <v>6198712.0199687853</v>
      </c>
      <c r="E62" s="61"/>
    </row>
    <row r="63" spans="1:5" s="62" customFormat="1" ht="14.25" hidden="1" customHeight="1" outlineLevel="1">
      <c r="A63" s="167" t="s">
        <v>89</v>
      </c>
      <c r="B63" s="169">
        <v>333707.85352</v>
      </c>
      <c r="C63" s="169">
        <v>-144270.20179170853</v>
      </c>
      <c r="D63" s="169">
        <v>189437.65172829147</v>
      </c>
      <c r="E63" s="61"/>
    </row>
    <row r="64" spans="1:5" s="62" customFormat="1" ht="12" hidden="1" outlineLevel="1">
      <c r="A64" s="167" t="s">
        <v>87</v>
      </c>
      <c r="B64" s="169">
        <v>4511902.4627676047</v>
      </c>
      <c r="C64" s="169">
        <v>-4220121.3368027136</v>
      </c>
      <c r="D64" s="169">
        <v>291781.12596489064</v>
      </c>
      <c r="E64" s="61"/>
    </row>
    <row r="65" spans="1:5" s="62" customFormat="1" ht="12" hidden="1" outlineLevel="1">
      <c r="A65" s="167" t="s">
        <v>91</v>
      </c>
      <c r="B65" s="169">
        <v>-12577.104641</v>
      </c>
      <c r="C65" s="169">
        <v>0</v>
      </c>
      <c r="D65" s="169">
        <v>-12577.104641</v>
      </c>
      <c r="E65" s="61"/>
    </row>
    <row r="66" spans="1:5" s="62" customFormat="1" ht="13.5" customHeight="1" collapsed="1" thickBot="1">
      <c r="A66" s="204" t="s">
        <v>21</v>
      </c>
      <c r="B66" s="205">
        <v>30625296.514477611</v>
      </c>
      <c r="C66" s="206">
        <v>-14488842.191252545</v>
      </c>
      <c r="D66" s="205">
        <v>16136454.323225066</v>
      </c>
      <c r="E66" s="61"/>
    </row>
    <row r="68" spans="1:5" ht="26.25" thickBot="1">
      <c r="A68" s="176" t="s">
        <v>166</v>
      </c>
      <c r="B68" s="177" t="s">
        <v>154</v>
      </c>
      <c r="C68" s="178" t="s">
        <v>155</v>
      </c>
      <c r="D68" s="178" t="s">
        <v>156</v>
      </c>
      <c r="E68" s="46"/>
    </row>
    <row r="69" spans="1:5" s="62" customFormat="1" ht="12" hidden="1" outlineLevel="1">
      <c r="A69" s="49" t="s">
        <v>84</v>
      </c>
      <c r="B69" s="51">
        <v>3616073.6458036234</v>
      </c>
      <c r="C69" s="51">
        <v>0</v>
      </c>
      <c r="D69" s="51">
        <v>3616073.6458036234</v>
      </c>
      <c r="E69" s="61"/>
    </row>
    <row r="70" spans="1:5" s="62" customFormat="1" ht="12" hidden="1" outlineLevel="1">
      <c r="A70" s="167" t="s">
        <v>157</v>
      </c>
      <c r="B70" s="169">
        <v>8694305.8220009282</v>
      </c>
      <c r="C70" s="169">
        <v>-4689770.7751020826</v>
      </c>
      <c r="D70" s="169">
        <v>4004535.0468988456</v>
      </c>
      <c r="E70" s="61"/>
    </row>
    <row r="71" spans="1:5" s="62" customFormat="1" ht="12" hidden="1" outlineLevel="1">
      <c r="A71" s="167" t="s">
        <v>88</v>
      </c>
      <c r="B71" s="169">
        <v>6353321.6506000021</v>
      </c>
      <c r="C71" s="169">
        <v>-4239022.8357881019</v>
      </c>
      <c r="D71" s="169">
        <v>2114298.8148119003</v>
      </c>
      <c r="E71" s="61"/>
    </row>
    <row r="72" spans="1:5" s="62" customFormat="1" ht="12" hidden="1" outlineLevel="1">
      <c r="A72" s="167" t="s">
        <v>85</v>
      </c>
      <c r="B72" s="169">
        <v>7068263.2559500011</v>
      </c>
      <c r="C72" s="169">
        <v>-853929.1712640347</v>
      </c>
      <c r="D72" s="169">
        <v>6214334.0846859664</v>
      </c>
      <c r="E72" s="61"/>
    </row>
    <row r="73" spans="1:5" s="62" customFormat="1" ht="14.25" hidden="1" customHeight="1" outlineLevel="1">
      <c r="A73" s="167" t="s">
        <v>89</v>
      </c>
      <c r="B73" s="169">
        <v>326376.16834999999</v>
      </c>
      <c r="C73" s="169">
        <v>-136916.58889640815</v>
      </c>
      <c r="D73" s="169">
        <v>189459.57945359187</v>
      </c>
      <c r="E73" s="61"/>
    </row>
    <row r="74" spans="1:5" s="62" customFormat="1" ht="12" hidden="1" outlineLevel="1">
      <c r="A74" s="167" t="s">
        <v>87</v>
      </c>
      <c r="B74" s="169">
        <v>4332351.7777569676</v>
      </c>
      <c r="C74" s="169">
        <v>-4009020.9353377083</v>
      </c>
      <c r="D74" s="169">
        <v>323330.8424192596</v>
      </c>
      <c r="E74" s="61"/>
    </row>
    <row r="75" spans="1:5" s="62" customFormat="1" ht="12" hidden="1" outlineLevel="1">
      <c r="A75" s="167" t="s">
        <v>91</v>
      </c>
      <c r="B75" s="169">
        <v>-12126.180641000001</v>
      </c>
      <c r="C75" s="169">
        <v>0</v>
      </c>
      <c r="D75" s="169">
        <v>-12126.180641000001</v>
      </c>
      <c r="E75" s="61"/>
    </row>
    <row r="76" spans="1:5" s="62" customFormat="1" ht="15.75" customHeight="1" collapsed="1" thickBot="1">
      <c r="A76" s="204" t="s">
        <v>21</v>
      </c>
      <c r="B76" s="205">
        <v>30378566.139820527</v>
      </c>
      <c r="C76" s="206">
        <v>-13928660.306388337</v>
      </c>
      <c r="D76" s="205">
        <v>16449905.833432188</v>
      </c>
      <c r="E76" s="61"/>
    </row>
    <row r="78" spans="1:5" ht="26.25" thickBot="1">
      <c r="A78" s="176" t="s">
        <v>167</v>
      </c>
      <c r="B78" s="177" t="s">
        <v>154</v>
      </c>
      <c r="C78" s="178" t="s">
        <v>155</v>
      </c>
      <c r="D78" s="178" t="s">
        <v>156</v>
      </c>
    </row>
    <row r="79" spans="1:5" hidden="1" outlineLevel="1">
      <c r="A79" s="49" t="s">
        <v>84</v>
      </c>
      <c r="B79" s="51">
        <v>3702079.78896</v>
      </c>
      <c r="C79" s="51">
        <v>0</v>
      </c>
      <c r="D79" s="51">
        <v>3702079.78896</v>
      </c>
    </row>
    <row r="80" spans="1:5" hidden="1" outlineLevel="1">
      <c r="A80" s="167" t="s">
        <v>86</v>
      </c>
      <c r="B80" s="169">
        <v>8797742.7072600015</v>
      </c>
      <c r="C80" s="169">
        <v>-4620115.0643937103</v>
      </c>
      <c r="D80" s="169">
        <v>4177627.6428662916</v>
      </c>
    </row>
    <row r="81" spans="1:4" hidden="1" outlineLevel="1">
      <c r="A81" s="167" t="s">
        <v>88</v>
      </c>
      <c r="B81" s="169">
        <v>6417586.381839999</v>
      </c>
      <c r="C81" s="169">
        <v>-4197058.9959086105</v>
      </c>
      <c r="D81" s="169">
        <v>2220527.3859313894</v>
      </c>
    </row>
    <row r="82" spans="1:4" hidden="1" outlineLevel="1">
      <c r="A82" s="167" t="s">
        <v>85</v>
      </c>
      <c r="B82" s="169">
        <v>6559228.6272600004</v>
      </c>
      <c r="C82" s="169">
        <v>-826144.52922859474</v>
      </c>
      <c r="D82" s="169">
        <v>5733084.0980314063</v>
      </c>
    </row>
    <row r="83" spans="1:4" ht="15" hidden="1" customHeight="1" outlineLevel="1">
      <c r="A83" s="167" t="s">
        <v>89</v>
      </c>
      <c r="B83" s="169">
        <v>334012.94938000001</v>
      </c>
      <c r="C83" s="169">
        <v>-134607.80686570541</v>
      </c>
      <c r="D83" s="169">
        <v>199405.1425142946</v>
      </c>
    </row>
    <row r="84" spans="1:4" hidden="1" outlineLevel="1">
      <c r="A84" s="167" t="s">
        <v>87</v>
      </c>
      <c r="B84" s="169">
        <v>4302947.413421073</v>
      </c>
      <c r="C84" s="169">
        <v>-3938942.5981633873</v>
      </c>
      <c r="D84" s="169">
        <v>364004.81525768602</v>
      </c>
    </row>
    <row r="85" spans="1:4" hidden="1" outlineLevel="1">
      <c r="A85" s="167" t="s">
        <v>91</v>
      </c>
      <c r="B85" s="169">
        <v>-23370.216630999999</v>
      </c>
      <c r="C85" s="169">
        <v>0</v>
      </c>
      <c r="D85" s="169">
        <v>-23370.216630999999</v>
      </c>
    </row>
    <row r="86" spans="1:4" ht="15" customHeight="1" collapsed="1" thickBot="1">
      <c r="A86" s="204" t="s">
        <v>21</v>
      </c>
      <c r="B86" s="205">
        <v>30090227.651490074</v>
      </c>
      <c r="C86" s="206">
        <v>-13716868.994560009</v>
      </c>
      <c r="D86" s="205">
        <v>16373358.656930065</v>
      </c>
    </row>
    <row r="88" spans="1:4" ht="26.25" thickBot="1">
      <c r="A88" s="176" t="s">
        <v>183</v>
      </c>
      <c r="B88" s="177" t="s">
        <v>154</v>
      </c>
      <c r="C88" s="178" t="s">
        <v>155</v>
      </c>
      <c r="D88" s="178" t="s">
        <v>156</v>
      </c>
    </row>
    <row r="89" spans="1:4" hidden="1" outlineLevel="1">
      <c r="A89" s="49" t="s">
        <v>84</v>
      </c>
      <c r="B89" s="51">
        <v>3784412.00165</v>
      </c>
      <c r="C89" s="51">
        <v>0</v>
      </c>
      <c r="D89" s="51">
        <v>3784412.00165</v>
      </c>
    </row>
    <row r="90" spans="1:4" hidden="1" outlineLevel="1">
      <c r="A90" s="167" t="s">
        <v>86</v>
      </c>
      <c r="B90" s="169">
        <v>8912388.1321200002</v>
      </c>
      <c r="C90" s="169">
        <v>-4552955.8024672996</v>
      </c>
      <c r="D90" s="169">
        <v>4359432.3296527006</v>
      </c>
    </row>
    <row r="91" spans="1:4" hidden="1" outlineLevel="1">
      <c r="A91" s="167" t="s">
        <v>88</v>
      </c>
      <c r="B91" s="169">
        <v>6339832.3210199997</v>
      </c>
      <c r="C91" s="169">
        <v>-4062756.0990526099</v>
      </c>
      <c r="D91" s="169">
        <v>2277076.2219673898</v>
      </c>
    </row>
    <row r="92" spans="1:4" hidden="1" outlineLevel="1">
      <c r="A92" s="167" t="s">
        <v>85</v>
      </c>
      <c r="B92" s="169">
        <v>6637032.6014999999</v>
      </c>
      <c r="C92" s="169">
        <v>-780398.62251349795</v>
      </c>
      <c r="D92" s="169">
        <v>5856633.9789865026</v>
      </c>
    </row>
    <row r="93" spans="1:4" ht="15" hidden="1" customHeight="1" outlineLevel="1">
      <c r="A93" s="167" t="s">
        <v>89</v>
      </c>
      <c r="B93" s="169">
        <v>334243.76261999994</v>
      </c>
      <c r="C93" s="169">
        <v>-129348.118982363</v>
      </c>
      <c r="D93" s="169">
        <v>204895.64363763694</v>
      </c>
    </row>
    <row r="94" spans="1:4" hidden="1" outlineLevel="1">
      <c r="A94" s="167" t="s">
        <v>87</v>
      </c>
      <c r="B94" s="169">
        <v>4268146.8575744769</v>
      </c>
      <c r="C94" s="169">
        <v>-3864534.4652595301</v>
      </c>
      <c r="D94" s="169">
        <v>403612.39231494663</v>
      </c>
    </row>
    <row r="95" spans="1:4" hidden="1" outlineLevel="1">
      <c r="A95" s="167" t="s">
        <v>91</v>
      </c>
      <c r="B95" s="169">
        <v>-17956.176060999998</v>
      </c>
      <c r="C95" s="169">
        <v>0</v>
      </c>
      <c r="D95" s="169">
        <v>-17956.176060999998</v>
      </c>
    </row>
    <row r="96" spans="1:4" ht="15" customHeight="1" collapsed="1" thickBot="1">
      <c r="A96" s="204" t="s">
        <v>21</v>
      </c>
      <c r="B96" s="205">
        <v>30258099.500423476</v>
      </c>
      <c r="C96" s="206">
        <v>-13389993.108275302</v>
      </c>
      <c r="D96" s="205">
        <v>16868106.392148178</v>
      </c>
    </row>
    <row r="98" spans="1:4" ht="26.25" thickBot="1">
      <c r="A98" s="176" t="s">
        <v>187</v>
      </c>
      <c r="B98" s="177" t="s">
        <v>154</v>
      </c>
      <c r="C98" s="178" t="s">
        <v>155</v>
      </c>
      <c r="D98" s="178" t="s">
        <v>156</v>
      </c>
    </row>
    <row r="99" spans="1:4" hidden="1" outlineLevel="1">
      <c r="A99" s="49" t="s">
        <v>84</v>
      </c>
      <c r="B99" s="51">
        <v>3866618.1827400001</v>
      </c>
      <c r="C99" s="51">
        <v>0</v>
      </c>
      <c r="D99" s="51">
        <v>3866618.1827400001</v>
      </c>
    </row>
    <row r="100" spans="1:4" hidden="1" outlineLevel="1">
      <c r="A100" s="167" t="s">
        <v>86</v>
      </c>
      <c r="B100" s="169">
        <v>9094374.1643800009</v>
      </c>
      <c r="C100" s="169">
        <v>-4518323.4998644572</v>
      </c>
      <c r="D100" s="169">
        <v>4576050.6645155437</v>
      </c>
    </row>
    <row r="101" spans="1:4" hidden="1" outlineLevel="1">
      <c r="A101" s="167" t="s">
        <v>88</v>
      </c>
      <c r="B101" s="169">
        <v>6920691.237110001</v>
      </c>
      <c r="C101" s="169">
        <v>-4344490.994693988</v>
      </c>
      <c r="D101" s="169">
        <v>2576200.242416013</v>
      </c>
    </row>
    <row r="102" spans="1:4" hidden="1" outlineLevel="1">
      <c r="A102" s="167" t="s">
        <v>85</v>
      </c>
      <c r="B102" s="169">
        <v>7009842.0959700011</v>
      </c>
      <c r="C102" s="169">
        <v>-813197.33237971074</v>
      </c>
      <c r="D102" s="169">
        <v>6196644.7635902902</v>
      </c>
    </row>
    <row r="103" spans="1:4" ht="15.75" hidden="1" customHeight="1" outlineLevel="1">
      <c r="A103" s="167" t="s">
        <v>89</v>
      </c>
      <c r="B103" s="169">
        <v>369545.78954000003</v>
      </c>
      <c r="C103" s="169">
        <v>-137266.45949184377</v>
      </c>
      <c r="D103" s="169">
        <v>232279.33004815626</v>
      </c>
    </row>
    <row r="104" spans="1:4" hidden="1" outlineLevel="1">
      <c r="A104" s="167" t="s">
        <v>87</v>
      </c>
      <c r="B104" s="169">
        <v>4504059.1837185603</v>
      </c>
      <c r="C104" s="169">
        <v>-4033025.2241727398</v>
      </c>
      <c r="D104" s="169">
        <v>471033.95954582049</v>
      </c>
    </row>
    <row r="105" spans="1:4" hidden="1" outlineLevel="1">
      <c r="A105" s="167" t="s">
        <v>91</v>
      </c>
      <c r="B105" s="169">
        <v>-13538.889761000002</v>
      </c>
      <c r="C105" s="169">
        <v>0</v>
      </c>
      <c r="D105" s="169">
        <v>-13538.889761000002</v>
      </c>
    </row>
    <row r="106" spans="1:4" ht="15" collapsed="1" thickBot="1">
      <c r="A106" s="204" t="s">
        <v>21</v>
      </c>
      <c r="B106" s="205">
        <v>31751591.763697561</v>
      </c>
      <c r="C106" s="206">
        <v>-13846303.510602741</v>
      </c>
      <c r="D106" s="205">
        <v>17905288.253094818</v>
      </c>
    </row>
    <row r="108" spans="1:4" ht="26.25" thickBot="1">
      <c r="A108" s="176" t="s">
        <v>191</v>
      </c>
      <c r="B108" s="177" t="s">
        <v>154</v>
      </c>
      <c r="C108" s="178" t="s">
        <v>155</v>
      </c>
      <c r="D108" s="178" t="s">
        <v>156</v>
      </c>
    </row>
    <row r="109" spans="1:4" hidden="1" outlineLevel="1">
      <c r="A109" s="49" t="s">
        <v>84</v>
      </c>
      <c r="B109" s="51">
        <v>3947136.9965499998</v>
      </c>
      <c r="C109" s="51">
        <v>0</v>
      </c>
      <c r="D109" s="51">
        <v>3947136.9965499998</v>
      </c>
    </row>
    <row r="110" spans="1:4" hidden="1" outlineLevel="1">
      <c r="A110" s="167" t="s">
        <v>86</v>
      </c>
      <c r="B110" s="169">
        <v>9181946.0825299993</v>
      </c>
      <c r="C110" s="169">
        <v>-4444517.3002906227</v>
      </c>
      <c r="D110" s="169">
        <v>4737428.7822393766</v>
      </c>
    </row>
    <row r="111" spans="1:4" hidden="1" outlineLevel="1">
      <c r="A111" s="167" t="s">
        <v>88</v>
      </c>
      <c r="B111" s="169">
        <v>6725591.1653999994</v>
      </c>
      <c r="C111" s="169">
        <v>-4136819.7529139626</v>
      </c>
      <c r="D111" s="169">
        <v>2588771.4124860368</v>
      </c>
    </row>
    <row r="112" spans="1:4" hidden="1" outlineLevel="1">
      <c r="A112" s="167" t="s">
        <v>85</v>
      </c>
      <c r="B112" s="169">
        <v>6980817.1042299988</v>
      </c>
      <c r="C112" s="169">
        <v>-753356.8570015555</v>
      </c>
      <c r="D112" s="169">
        <v>6227460.2472284436</v>
      </c>
    </row>
    <row r="113" spans="1:4" ht="16.5" hidden="1" customHeight="1" outlineLevel="1">
      <c r="A113" s="167" t="s">
        <v>89</v>
      </c>
      <c r="B113" s="169">
        <v>360161.08120999997</v>
      </c>
      <c r="C113" s="169">
        <v>-129670.82898740878</v>
      </c>
      <c r="D113" s="169">
        <v>230490.2522225912</v>
      </c>
    </row>
    <row r="114" spans="1:4" hidden="1" outlineLevel="1">
      <c r="A114" s="167" t="s">
        <v>87</v>
      </c>
      <c r="B114" s="169">
        <v>4446202.5582647156</v>
      </c>
      <c r="C114" s="169">
        <v>-3936830.169278</v>
      </c>
      <c r="D114" s="169">
        <v>509372.38898671558</v>
      </c>
    </row>
    <row r="115" spans="1:4" hidden="1" outlineLevel="1">
      <c r="A115" s="167" t="s">
        <v>91</v>
      </c>
      <c r="B115" s="169">
        <v>-13911.339711000001</v>
      </c>
      <c r="C115" s="169">
        <v>0</v>
      </c>
      <c r="D115" s="169">
        <v>-13911.339711000001</v>
      </c>
    </row>
    <row r="116" spans="1:4" ht="15" collapsed="1" thickBot="1">
      <c r="A116" s="204" t="s">
        <v>21</v>
      </c>
      <c r="B116" s="205">
        <v>31627943.64847371</v>
      </c>
      <c r="C116" s="206">
        <v>-13401194.908471551</v>
      </c>
      <c r="D116" s="205">
        <v>18226748.740002155</v>
      </c>
    </row>
    <row r="117" spans="1:4">
      <c r="A117" s="172"/>
      <c r="B117" s="172"/>
      <c r="C117" s="172"/>
      <c r="D117" s="172"/>
    </row>
    <row r="118" spans="1:4" ht="36.75" thickBot="1">
      <c r="A118" s="213" t="s">
        <v>200</v>
      </c>
      <c r="B118" s="214" t="s">
        <v>203</v>
      </c>
      <c r="C118" s="214" t="s">
        <v>204</v>
      </c>
      <c r="D118" s="214" t="s">
        <v>205</v>
      </c>
    </row>
    <row r="119" spans="1:4" hidden="1" outlineLevel="1">
      <c r="A119" s="147" t="s">
        <v>84</v>
      </c>
      <c r="B119" s="196">
        <v>4023990.8039500006</v>
      </c>
      <c r="C119" s="196">
        <v>0</v>
      </c>
      <c r="D119" s="197">
        <v>4023990.8039500006</v>
      </c>
    </row>
    <row r="120" spans="1:4" hidden="1" outlineLevel="1">
      <c r="A120" s="198" t="s">
        <v>86</v>
      </c>
      <c r="B120" s="199">
        <v>9254337.2619100008</v>
      </c>
      <c r="C120" s="199">
        <v>-4373017.5444534719</v>
      </c>
      <c r="D120" s="200">
        <v>4881319.7174565289</v>
      </c>
    </row>
    <row r="121" spans="1:4" hidden="1" outlineLevel="1">
      <c r="A121" s="147" t="s">
        <v>88</v>
      </c>
      <c r="B121" s="201">
        <v>8713815.1381699983</v>
      </c>
      <c r="C121" s="201">
        <v>-5247621.7394863153</v>
      </c>
      <c r="D121" s="197">
        <v>3466193.398683683</v>
      </c>
    </row>
    <row r="122" spans="1:4" hidden="1" outlineLevel="1">
      <c r="A122" s="198" t="s">
        <v>85</v>
      </c>
      <c r="B122" s="199">
        <v>8750856.3308899999</v>
      </c>
      <c r="C122" s="199">
        <v>-928154.33606545872</v>
      </c>
      <c r="D122" s="200">
        <v>7822701.9948245408</v>
      </c>
    </row>
    <row r="123" spans="1:4" hidden="1" outlineLevel="1">
      <c r="A123" s="147" t="s">
        <v>89</v>
      </c>
      <c r="B123" s="201">
        <v>472815.73147999996</v>
      </c>
      <c r="C123" s="201">
        <v>-163133.7047589783</v>
      </c>
      <c r="D123" s="197">
        <v>309682.02672102163</v>
      </c>
    </row>
    <row r="124" spans="1:4" hidden="1" outlineLevel="1">
      <c r="A124" s="198" t="s">
        <v>87</v>
      </c>
      <c r="B124" s="199">
        <v>5604630.0276836697</v>
      </c>
      <c r="C124" s="199">
        <v>-4906352.1462935936</v>
      </c>
      <c r="D124" s="200">
        <v>698277.88139007613</v>
      </c>
    </row>
    <row r="125" spans="1:4" hidden="1" outlineLevel="1">
      <c r="A125" s="198" t="s">
        <v>206</v>
      </c>
      <c r="B125" s="199">
        <v>3275795.1628674734</v>
      </c>
      <c r="C125" s="199">
        <v>0</v>
      </c>
      <c r="D125" s="200">
        <v>3275795.1628674734</v>
      </c>
    </row>
    <row r="126" spans="1:4" ht="15" hidden="1" outlineLevel="1" thickBot="1">
      <c r="A126" s="202" t="s">
        <v>91</v>
      </c>
      <c r="B126" s="203">
        <v>-36970.48354984355</v>
      </c>
      <c r="C126" s="203">
        <v>0</v>
      </c>
      <c r="D126" s="203">
        <v>-36970.48354984355</v>
      </c>
    </row>
    <row r="127" spans="1:4" ht="15" collapsed="1" thickBot="1">
      <c r="A127" s="204" t="s">
        <v>21</v>
      </c>
      <c r="B127" s="205">
        <v>40059269.973401293</v>
      </c>
      <c r="C127" s="206">
        <v>-15618279.471057817</v>
      </c>
      <c r="D127" s="205">
        <v>24440990.502343476</v>
      </c>
    </row>
    <row r="129" spans="1:4" ht="36.75" thickBot="1">
      <c r="A129" s="213" t="s">
        <v>212</v>
      </c>
      <c r="B129" s="214" t="s">
        <v>203</v>
      </c>
      <c r="C129" s="214" t="s">
        <v>204</v>
      </c>
      <c r="D129" s="214" t="s">
        <v>205</v>
      </c>
    </row>
    <row r="130" spans="1:4" hidden="1" outlineLevel="1">
      <c r="A130" s="147" t="s">
        <v>84</v>
      </c>
      <c r="B130" s="196">
        <v>4100886.0332599999</v>
      </c>
      <c r="C130" s="196">
        <v>0</v>
      </c>
      <c r="D130" s="197">
        <v>4100886.0332599999</v>
      </c>
    </row>
    <row r="131" spans="1:4" hidden="1" outlineLevel="1">
      <c r="A131" s="198" t="s">
        <v>86</v>
      </c>
      <c r="B131" s="199">
        <v>9305170.6265199985</v>
      </c>
      <c r="C131" s="199">
        <v>-4302671.01048466</v>
      </c>
      <c r="D131" s="200">
        <v>5002499.6160353385</v>
      </c>
    </row>
    <row r="132" spans="1:4" hidden="1" outlineLevel="1">
      <c r="A132" s="147" t="s">
        <v>88</v>
      </c>
      <c r="B132" s="201">
        <v>9220018.3264899999</v>
      </c>
      <c r="C132" s="201">
        <v>-5434891.0493574506</v>
      </c>
      <c r="D132" s="197">
        <v>3785127.2771325493</v>
      </c>
    </row>
    <row r="133" spans="1:4" hidden="1" outlineLevel="1">
      <c r="A133" s="198" t="s">
        <v>85</v>
      </c>
      <c r="B133" s="199">
        <v>9483949.3047800008</v>
      </c>
      <c r="C133" s="199">
        <v>-931834.4063238072</v>
      </c>
      <c r="D133" s="200">
        <v>8552114.8984561935</v>
      </c>
    </row>
    <row r="134" spans="1:4" hidden="1" outlineLevel="1">
      <c r="A134" s="147" t="s">
        <v>89</v>
      </c>
      <c r="B134" s="201">
        <v>506766.58586999995</v>
      </c>
      <c r="C134" s="201">
        <v>-167503.31636267502</v>
      </c>
      <c r="D134" s="197">
        <v>339263.26950732491</v>
      </c>
    </row>
    <row r="135" spans="1:4" hidden="1" outlineLevel="1">
      <c r="A135" s="198" t="s">
        <v>87</v>
      </c>
      <c r="B135" s="199">
        <v>5965586.2431937465</v>
      </c>
      <c r="C135" s="199">
        <v>-5162788.1244981717</v>
      </c>
      <c r="D135" s="200">
        <v>802798.11869557481</v>
      </c>
    </row>
    <row r="136" spans="1:4" hidden="1" outlineLevel="1">
      <c r="A136" s="198" t="s">
        <v>206</v>
      </c>
      <c r="B136" s="199">
        <v>3566722.9245114936</v>
      </c>
      <c r="C136" s="199">
        <v>0</v>
      </c>
      <c r="D136" s="200">
        <v>3566722.9245114936</v>
      </c>
    </row>
    <row r="137" spans="1:4" ht="15" hidden="1" outlineLevel="1" thickBot="1">
      <c r="A137" s="202" t="s">
        <v>91</v>
      </c>
      <c r="B137" s="203">
        <v>-34229.363925541074</v>
      </c>
      <c r="C137" s="203">
        <v>0</v>
      </c>
      <c r="D137" s="203">
        <v>-34229.363925541074</v>
      </c>
    </row>
    <row r="138" spans="1:4" ht="15" collapsed="1" thickBot="1">
      <c r="A138" s="204" t="s">
        <v>21</v>
      </c>
      <c r="B138" s="205">
        <v>42114870.680699699</v>
      </c>
      <c r="C138" s="206">
        <v>-15999687.907026764</v>
      </c>
      <c r="D138" s="205">
        <v>26115182.773672935</v>
      </c>
    </row>
    <row r="140" spans="1:4" ht="36.75" thickBot="1">
      <c r="A140" s="213" t="s">
        <v>215</v>
      </c>
      <c r="B140" s="214" t="s">
        <v>203</v>
      </c>
      <c r="C140" s="214" t="s">
        <v>204</v>
      </c>
      <c r="D140" s="214" t="s">
        <v>205</v>
      </c>
    </row>
    <row r="141" spans="1:4" hidden="1" outlineLevel="1">
      <c r="A141" s="147" t="s">
        <v>84</v>
      </c>
      <c r="B141" s="196">
        <v>4179814.1733900001</v>
      </c>
      <c r="C141" s="196">
        <v>0</v>
      </c>
      <c r="D141" s="197">
        <v>4179814.1733900001</v>
      </c>
    </row>
    <row r="142" spans="1:4" hidden="1" outlineLevel="1">
      <c r="A142" s="198" t="s">
        <v>86</v>
      </c>
      <c r="B142" s="199">
        <v>9337326.5918000005</v>
      </c>
      <c r="C142" s="199">
        <v>-4226479.4811174413</v>
      </c>
      <c r="D142" s="200">
        <v>5110847.1106825592</v>
      </c>
    </row>
    <row r="143" spans="1:4" hidden="1" outlineLevel="1">
      <c r="A143" s="147" t="s">
        <v>88</v>
      </c>
      <c r="B143" s="201">
        <v>9540446.1293299999</v>
      </c>
      <c r="C143" s="201">
        <v>-5502928.1285121981</v>
      </c>
      <c r="D143" s="197">
        <v>4037518.0008178018</v>
      </c>
    </row>
    <row r="144" spans="1:4" hidden="1" outlineLevel="1">
      <c r="A144" s="198" t="s">
        <v>85</v>
      </c>
      <c r="B144" s="199">
        <v>9494865.121199999</v>
      </c>
      <c r="C144" s="199">
        <v>-912654.63445127057</v>
      </c>
      <c r="D144" s="200">
        <v>8582210.4867487289</v>
      </c>
    </row>
    <row r="145" spans="1:4" hidden="1" outlineLevel="1">
      <c r="A145" s="147" t="s">
        <v>89</v>
      </c>
      <c r="B145" s="201">
        <v>531100.61243999994</v>
      </c>
      <c r="C145" s="201">
        <v>-168078.98903142347</v>
      </c>
      <c r="D145" s="197">
        <v>363021.62340857647</v>
      </c>
    </row>
    <row r="146" spans="1:4" hidden="1" outlineLevel="1">
      <c r="A146" s="198" t="s">
        <v>87</v>
      </c>
      <c r="B146" s="199">
        <v>6302896.9780657003</v>
      </c>
      <c r="C146" s="199">
        <v>-5391664.3846259145</v>
      </c>
      <c r="D146" s="200">
        <v>911232.59343978576</v>
      </c>
    </row>
    <row r="147" spans="1:4" hidden="1" outlineLevel="1">
      <c r="A147" s="198" t="s">
        <v>206</v>
      </c>
      <c r="B147" s="199">
        <v>3774986.9351827502</v>
      </c>
      <c r="C147" s="199">
        <v>0</v>
      </c>
      <c r="D147" s="200">
        <v>3774986.9351827502</v>
      </c>
    </row>
    <row r="148" spans="1:4" ht="15" hidden="1" outlineLevel="1" thickBot="1">
      <c r="A148" s="202" t="s">
        <v>91</v>
      </c>
      <c r="B148" s="203">
        <v>-30818.382632806148</v>
      </c>
      <c r="C148" s="203">
        <v>0</v>
      </c>
      <c r="D148" s="203">
        <v>-30818.382632806148</v>
      </c>
    </row>
    <row r="149" spans="1:4" ht="15" collapsed="1" thickBot="1">
      <c r="A149" s="204" t="s">
        <v>21</v>
      </c>
      <c r="B149" s="205">
        <v>43130618.158775635</v>
      </c>
      <c r="C149" s="206">
        <v>-16201805.617738245</v>
      </c>
      <c r="D149" s="205">
        <v>26928812.541037392</v>
      </c>
    </row>
    <row r="151" spans="1:4" ht="36.75" thickBot="1">
      <c r="A151" s="213" t="s">
        <v>217</v>
      </c>
      <c r="B151" s="214" t="s">
        <v>203</v>
      </c>
      <c r="C151" s="214" t="s">
        <v>204</v>
      </c>
      <c r="D151" s="214" t="s">
        <v>205</v>
      </c>
    </row>
    <row r="152" spans="1:4" hidden="1" outlineLevel="1">
      <c r="A152" s="147" t="s">
        <v>84</v>
      </c>
      <c r="B152" s="196">
        <v>4256708.5129899997</v>
      </c>
      <c r="C152" s="196">
        <v>0</v>
      </c>
      <c r="D152" s="197">
        <v>4256708.5129899997</v>
      </c>
    </row>
    <row r="153" spans="1:4" hidden="1" outlineLevel="1">
      <c r="A153" s="198" t="s">
        <v>86</v>
      </c>
      <c r="B153" s="199">
        <v>9369939.6270000003</v>
      </c>
      <c r="C153" s="199">
        <v>-4153847.6771241059</v>
      </c>
      <c r="D153" s="200">
        <v>5216091.949875894</v>
      </c>
    </row>
    <row r="154" spans="1:4" hidden="1" outlineLevel="1">
      <c r="A154" s="147" t="s">
        <v>88</v>
      </c>
      <c r="B154" s="201">
        <v>8825443.2255399991</v>
      </c>
      <c r="C154" s="201">
        <v>-4981857.5205798289</v>
      </c>
      <c r="D154" s="197">
        <v>3843585.7049601702</v>
      </c>
    </row>
    <row r="155" spans="1:4" hidden="1" outlineLevel="1">
      <c r="A155" s="198" t="s">
        <v>85</v>
      </c>
      <c r="B155" s="199">
        <v>9000226.3243499994</v>
      </c>
      <c r="C155" s="199">
        <v>-797325.77406037005</v>
      </c>
      <c r="D155" s="200">
        <v>8202900.550289629</v>
      </c>
    </row>
    <row r="156" spans="1:4" hidden="1" outlineLevel="1">
      <c r="A156" s="147" t="s">
        <v>89</v>
      </c>
      <c r="B156" s="201">
        <v>492673.65106</v>
      </c>
      <c r="C156" s="201">
        <v>-150737.84863038664</v>
      </c>
      <c r="D156" s="197">
        <v>341935.80242961337</v>
      </c>
    </row>
    <row r="157" spans="1:4" hidden="1" outlineLevel="1">
      <c r="A157" s="198" t="s">
        <v>87</v>
      </c>
      <c r="B157" s="199">
        <v>5989923.1678669788</v>
      </c>
      <c r="C157" s="199">
        <v>-5064215.0611522961</v>
      </c>
      <c r="D157" s="200">
        <v>925708.10671468265</v>
      </c>
    </row>
    <row r="158" spans="1:4" hidden="1" outlineLevel="1">
      <c r="A158" s="198" t="s">
        <v>206</v>
      </c>
      <c r="B158" s="199">
        <v>3583906.0348544358</v>
      </c>
      <c r="C158" s="199">
        <v>0</v>
      </c>
      <c r="D158" s="200">
        <v>3583906.0348544358</v>
      </c>
    </row>
    <row r="159" spans="1:4" ht="15" hidden="1" outlineLevel="1" thickBot="1">
      <c r="A159" s="202" t="s">
        <v>91</v>
      </c>
      <c r="B159" s="203">
        <v>-19696.595961789411</v>
      </c>
      <c r="C159" s="203">
        <v>0</v>
      </c>
      <c r="D159" s="203">
        <v>-19696.595961789411</v>
      </c>
    </row>
    <row r="160" spans="1:4" ht="15" collapsed="1" thickBot="1">
      <c r="A160" s="204" t="s">
        <v>21</v>
      </c>
      <c r="B160" s="205">
        <v>41499123.947699629</v>
      </c>
      <c r="C160" s="206">
        <v>-15147983.881546985</v>
      </c>
      <c r="D160" s="205">
        <v>26351140.066152643</v>
      </c>
    </row>
    <row r="162" spans="1:4" ht="36.75" thickBot="1">
      <c r="A162" s="213" t="s">
        <v>224</v>
      </c>
      <c r="B162" s="214" t="s">
        <v>203</v>
      </c>
      <c r="C162" s="214" t="s">
        <v>204</v>
      </c>
      <c r="D162" s="214" t="s">
        <v>205</v>
      </c>
    </row>
    <row r="163" spans="1:4" hidden="1" outlineLevel="1">
      <c r="A163" s="147" t="s">
        <v>84</v>
      </c>
      <c r="B163" s="196">
        <v>4331687.46765</v>
      </c>
      <c r="C163" s="196">
        <v>0</v>
      </c>
      <c r="D163" s="197">
        <v>4331687.46765</v>
      </c>
    </row>
    <row r="164" spans="1:4" hidden="1" outlineLevel="1">
      <c r="A164" s="198" t="s">
        <v>86</v>
      </c>
      <c r="B164" s="199">
        <v>9404260.6747700013</v>
      </c>
      <c r="C164" s="199">
        <v>-4083539.109385781</v>
      </c>
      <c r="D164" s="200">
        <v>5320721.5653842185</v>
      </c>
    </row>
    <row r="165" spans="1:4" hidden="1" outlineLevel="1">
      <c r="A165" s="147" t="s">
        <v>88</v>
      </c>
      <c r="B165" s="201">
        <v>9718965.3809200004</v>
      </c>
      <c r="C165" s="201">
        <v>-5365377.6370332539</v>
      </c>
      <c r="D165" s="197">
        <v>4353587.7438867465</v>
      </c>
    </row>
    <row r="166" spans="1:4" hidden="1" outlineLevel="1">
      <c r="A166" s="198" t="s">
        <v>85</v>
      </c>
      <c r="B166" s="199">
        <v>9590138.6450399999</v>
      </c>
      <c r="C166" s="199">
        <v>-826452.50357404794</v>
      </c>
      <c r="D166" s="200">
        <v>8763686.1414659526</v>
      </c>
    </row>
    <row r="167" spans="1:4" hidden="1" outlineLevel="1">
      <c r="A167" s="147" t="s">
        <v>89</v>
      </c>
      <c r="B167" s="201">
        <v>549664.84662999993</v>
      </c>
      <c r="C167" s="201">
        <v>-160751.43091719033</v>
      </c>
      <c r="D167" s="197">
        <v>388913.4157128096</v>
      </c>
    </row>
    <row r="168" spans="1:4" hidden="1" outlineLevel="1">
      <c r="A168" s="198" t="s">
        <v>87</v>
      </c>
      <c r="B168" s="199">
        <v>6367055.7530934159</v>
      </c>
      <c r="C168" s="199">
        <v>-5319505.5105176726</v>
      </c>
      <c r="D168" s="200">
        <v>1047550.2425757431</v>
      </c>
    </row>
    <row r="169" spans="1:4" hidden="1" outlineLevel="1">
      <c r="A169" s="198" t="s">
        <v>206</v>
      </c>
      <c r="B169" s="199">
        <v>4023748.947533376</v>
      </c>
      <c r="C169" s="199">
        <v>0</v>
      </c>
      <c r="D169" s="200">
        <v>4023748.947533376</v>
      </c>
    </row>
    <row r="170" spans="1:4" ht="15" hidden="1" outlineLevel="1" thickBot="1">
      <c r="A170" s="202" t="s">
        <v>91</v>
      </c>
      <c r="B170" s="203">
        <v>-30473.207802834517</v>
      </c>
      <c r="C170" s="203">
        <v>0</v>
      </c>
      <c r="D170" s="203">
        <v>-30473.207802834517</v>
      </c>
    </row>
    <row r="171" spans="1:4" ht="15" collapsed="1" thickBot="1">
      <c r="A171" s="204" t="s">
        <v>21</v>
      </c>
      <c r="B171" s="205">
        <v>43955048.507833973</v>
      </c>
      <c r="C171" s="206">
        <v>-15755626.191427948</v>
      </c>
      <c r="D171" s="205">
        <v>28199422.316406023</v>
      </c>
    </row>
    <row r="173" spans="1:4" ht="36.75" thickBot="1">
      <c r="A173" s="213" t="s">
        <v>229</v>
      </c>
      <c r="B173" s="214" t="s">
        <v>203</v>
      </c>
      <c r="C173" s="214" t="s">
        <v>204</v>
      </c>
      <c r="D173" s="214" t="s">
        <v>205</v>
      </c>
    </row>
    <row r="174" spans="1:4" hidden="1" outlineLevel="1">
      <c r="A174" s="147" t="s">
        <v>84</v>
      </c>
      <c r="B174" s="196">
        <v>4411050.6633499991</v>
      </c>
      <c r="C174" s="196">
        <v>0</v>
      </c>
      <c r="D174" s="197">
        <v>4411050.6633499991</v>
      </c>
    </row>
    <row r="175" spans="1:4" hidden="1" outlineLevel="1">
      <c r="A175" s="198" t="s">
        <v>86</v>
      </c>
      <c r="B175" s="199">
        <v>9462203.5125100017</v>
      </c>
      <c r="C175" s="199">
        <v>-4012059.8859220664</v>
      </c>
      <c r="D175" s="200">
        <v>5450143.6265879357</v>
      </c>
    </row>
    <row r="176" spans="1:4" hidden="1" outlineLevel="1">
      <c r="A176" s="147" t="s">
        <v>88</v>
      </c>
      <c r="B176" s="201">
        <v>8571697.8579999991</v>
      </c>
      <c r="C176" s="201">
        <v>-4626149.1977131907</v>
      </c>
      <c r="D176" s="197">
        <v>3945548.6602868084</v>
      </c>
    </row>
    <row r="177" spans="1:4" hidden="1" outlineLevel="1">
      <c r="A177" s="198" t="s">
        <v>85</v>
      </c>
      <c r="B177" s="199">
        <v>8663369.4690200016</v>
      </c>
      <c r="C177" s="199">
        <v>-683758.28143866395</v>
      </c>
      <c r="D177" s="200">
        <v>7979611.187581338</v>
      </c>
    </row>
    <row r="178" spans="1:4" hidden="1" outlineLevel="1">
      <c r="A178" s="147" t="s">
        <v>89</v>
      </c>
      <c r="B178" s="201">
        <v>491064.72519999999</v>
      </c>
      <c r="C178" s="201">
        <v>-137181.7606410344</v>
      </c>
      <c r="D178" s="197">
        <v>353882.96455896558</v>
      </c>
    </row>
    <row r="179" spans="1:4" hidden="1" outlineLevel="1">
      <c r="A179" s="198" t="s">
        <v>87</v>
      </c>
      <c r="B179" s="199">
        <v>5646888.0649302732</v>
      </c>
      <c r="C179" s="199">
        <v>-4661645.2057920536</v>
      </c>
      <c r="D179" s="200">
        <v>985242.85913821962</v>
      </c>
    </row>
    <row r="180" spans="1:4" hidden="1" outlineLevel="1">
      <c r="A180" s="198" t="s">
        <v>230</v>
      </c>
      <c r="B180" s="199">
        <v>6016232.3885114426</v>
      </c>
      <c r="C180" s="199">
        <v>0</v>
      </c>
      <c r="D180" s="200">
        <v>6016232.3885114426</v>
      </c>
    </row>
    <row r="181" spans="1:4" ht="15" hidden="1" outlineLevel="1" thickBot="1">
      <c r="A181" s="202" t="s">
        <v>91</v>
      </c>
      <c r="B181" s="203">
        <v>-25397.018483741726</v>
      </c>
      <c r="C181" s="203">
        <v>0</v>
      </c>
      <c r="D181" s="203">
        <v>-25397.018483741726</v>
      </c>
    </row>
    <row r="182" spans="1:4" ht="15" collapsed="1" thickBot="1">
      <c r="A182" s="204" t="s">
        <v>21</v>
      </c>
      <c r="B182" s="205">
        <v>43237109.663037971</v>
      </c>
      <c r="C182" s="206">
        <v>-14120794.331507012</v>
      </c>
      <c r="D182" s="205">
        <v>29116315.331530958</v>
      </c>
    </row>
    <row r="184" spans="1:4" ht="36.75" thickBot="1">
      <c r="A184" s="213" t="s">
        <v>234</v>
      </c>
      <c r="B184" s="214" t="s">
        <v>203</v>
      </c>
      <c r="C184" s="214" t="s">
        <v>204</v>
      </c>
      <c r="D184" s="214" t="s">
        <v>205</v>
      </c>
    </row>
    <row r="185" spans="1:4" hidden="1" outlineLevel="1">
      <c r="A185" s="147" t="s">
        <v>84</v>
      </c>
      <c r="B185" s="196">
        <v>4495598.8777700001</v>
      </c>
      <c r="C185" s="196">
        <v>0</v>
      </c>
      <c r="D185" s="197">
        <v>4495598.8777700001</v>
      </c>
    </row>
    <row r="186" spans="1:4" hidden="1" outlineLevel="1">
      <c r="A186" s="198" t="s">
        <v>86</v>
      </c>
      <c r="B186" s="199">
        <v>9552908.5329200029</v>
      </c>
      <c r="C186" s="199">
        <v>-3937121.9898663107</v>
      </c>
      <c r="D186" s="200">
        <v>5615786.5430536922</v>
      </c>
    </row>
    <row r="187" spans="1:4" hidden="1" outlineLevel="1">
      <c r="A187" s="147" t="s">
        <v>88</v>
      </c>
      <c r="B187" s="201">
        <v>9363198.5434499998</v>
      </c>
      <c r="C187" s="201">
        <v>-4938460.7691046996</v>
      </c>
      <c r="D187" s="197">
        <v>4424737.7743453002</v>
      </c>
    </row>
    <row r="188" spans="1:4" hidden="1" outlineLevel="1">
      <c r="A188" s="198" t="s">
        <v>85</v>
      </c>
      <c r="B188" s="199">
        <v>9156021.2988299988</v>
      </c>
      <c r="C188" s="199">
        <v>-697998.18944409641</v>
      </c>
      <c r="D188" s="200">
        <v>8458023.1093859021</v>
      </c>
    </row>
    <row r="189" spans="1:4" hidden="1" outlineLevel="1">
      <c r="A189" s="147" t="s">
        <v>89</v>
      </c>
      <c r="B189" s="201">
        <v>543287.05748000008</v>
      </c>
      <c r="C189" s="201">
        <v>-144868.6296335767</v>
      </c>
      <c r="D189" s="197">
        <v>398418.42784642335</v>
      </c>
    </row>
    <row r="190" spans="1:4" hidden="1" outlineLevel="1">
      <c r="A190" s="198" t="s">
        <v>87</v>
      </c>
      <c r="B190" s="199">
        <v>6034224.873992091</v>
      </c>
      <c r="C190" s="199">
        <v>-4921019.6204171423</v>
      </c>
      <c r="D190" s="200">
        <v>1113205.2535749488</v>
      </c>
    </row>
    <row r="191" spans="1:4" hidden="1" outlineLevel="1">
      <c r="A191" s="198" t="s">
        <v>235</v>
      </c>
      <c r="B191" s="199">
        <v>2726376.9114800002</v>
      </c>
      <c r="C191" s="199">
        <v>0</v>
      </c>
      <c r="D191" s="200">
        <v>2726376.9114800002</v>
      </c>
    </row>
    <row r="192" spans="1:4" hidden="1" outlineLevel="1">
      <c r="A192" s="198" t="s">
        <v>233</v>
      </c>
      <c r="B192" s="199">
        <v>2069433.6160549743</v>
      </c>
      <c r="C192" s="199">
        <v>0</v>
      </c>
      <c r="D192" s="200">
        <v>2069433.6160549743</v>
      </c>
    </row>
    <row r="193" spans="1:4" hidden="1" outlineLevel="1">
      <c r="A193" s="198" t="s">
        <v>232</v>
      </c>
      <c r="B193" s="199">
        <v>4904337.3428600002</v>
      </c>
      <c r="C193" s="199">
        <v>0</v>
      </c>
      <c r="D193" s="200">
        <v>4904337.3428600002</v>
      </c>
    </row>
    <row r="194" spans="1:4" ht="15" hidden="1" outlineLevel="1" thickBot="1">
      <c r="A194" s="202" t="s">
        <v>91</v>
      </c>
      <c r="B194" s="203">
        <v>-174434.14830605555</v>
      </c>
      <c r="C194" s="203">
        <v>0</v>
      </c>
      <c r="D194" s="203">
        <v>-174434.14830605555</v>
      </c>
    </row>
    <row r="195" spans="1:4" ht="15" collapsed="1" thickBot="1">
      <c r="A195" s="204" t="s">
        <v>21</v>
      </c>
      <c r="B195" s="205">
        <v>48670952.906531014</v>
      </c>
      <c r="C195" s="206">
        <v>-14639469.198465826</v>
      </c>
      <c r="D195" s="205">
        <v>34031483.708065182</v>
      </c>
    </row>
    <row r="197" spans="1:4" ht="36.75" thickBot="1">
      <c r="A197" s="213" t="s">
        <v>238</v>
      </c>
      <c r="B197" s="214" t="s">
        <v>203</v>
      </c>
      <c r="C197" s="214" t="s">
        <v>204</v>
      </c>
      <c r="D197" s="214" t="s">
        <v>205</v>
      </c>
    </row>
    <row r="198" spans="1:4" hidden="1" outlineLevel="1">
      <c r="A198" s="147" t="s">
        <v>84</v>
      </c>
      <c r="B198" s="196">
        <v>4586453.3639199995</v>
      </c>
      <c r="C198" s="196">
        <v>0</v>
      </c>
      <c r="D198" s="197">
        <v>4586453.3639199995</v>
      </c>
    </row>
    <row r="199" spans="1:4" hidden="1" outlineLevel="1">
      <c r="A199" s="198" t="s">
        <v>86</v>
      </c>
      <c r="B199" s="199">
        <v>9692887.9152700007</v>
      </c>
      <c r="C199" s="199">
        <v>-3864489.8752276544</v>
      </c>
      <c r="D199" s="200">
        <v>5828398.0400423463</v>
      </c>
    </row>
    <row r="200" spans="1:4" hidden="1" outlineLevel="1">
      <c r="A200" s="147" t="s">
        <v>88</v>
      </c>
      <c r="B200" s="201">
        <v>9644474.1420400012</v>
      </c>
      <c r="C200" s="201">
        <v>-4972158.1582848215</v>
      </c>
      <c r="D200" s="197">
        <v>4672315.9837551797</v>
      </c>
    </row>
    <row r="201" spans="1:4" hidden="1" outlineLevel="1">
      <c r="A201" s="198" t="s">
        <v>85</v>
      </c>
      <c r="B201" s="199">
        <v>9664934.0933799986</v>
      </c>
      <c r="C201" s="199">
        <v>-669402.04616687819</v>
      </c>
      <c r="D201" s="200">
        <v>8995532.0472131204</v>
      </c>
    </row>
    <row r="202" spans="1:4" hidden="1" outlineLevel="1">
      <c r="A202" s="147" t="s">
        <v>89</v>
      </c>
      <c r="B202" s="201">
        <v>561244.32162000006</v>
      </c>
      <c r="C202" s="201">
        <v>-144211.92347524624</v>
      </c>
      <c r="D202" s="197">
        <v>417032.39814475382</v>
      </c>
    </row>
    <row r="203" spans="1:4" hidden="1" outlineLevel="1">
      <c r="A203" s="198" t="s">
        <v>87</v>
      </c>
      <c r="B203" s="199">
        <v>6101275.9802829726</v>
      </c>
      <c r="C203" s="199">
        <v>-4914792.5460559065</v>
      </c>
      <c r="D203" s="200">
        <v>1186483.4342270661</v>
      </c>
    </row>
    <row r="204" spans="1:4" hidden="1" outlineLevel="1">
      <c r="A204" s="198" t="s">
        <v>235</v>
      </c>
      <c r="B204" s="199">
        <v>2879000.0164563106</v>
      </c>
      <c r="C204" s="199">
        <v>0</v>
      </c>
      <c r="D204" s="200">
        <v>2879000.0164563106</v>
      </c>
    </row>
    <row r="205" spans="1:4" hidden="1" outlineLevel="1">
      <c r="A205" s="198" t="s">
        <v>233</v>
      </c>
      <c r="B205" s="199">
        <v>2199881.0061761714</v>
      </c>
      <c r="C205" s="199">
        <v>0</v>
      </c>
      <c r="D205" s="200">
        <v>2199881.0061761714</v>
      </c>
    </row>
    <row r="206" spans="1:4" hidden="1" outlineLevel="1">
      <c r="A206" s="198" t="s">
        <v>232</v>
      </c>
      <c r="B206" s="199">
        <v>5212045.0207299991</v>
      </c>
      <c r="C206" s="199">
        <v>0</v>
      </c>
      <c r="D206" s="200">
        <v>5212045.0207299991</v>
      </c>
    </row>
    <row r="207" spans="1:4" ht="15" hidden="1" outlineLevel="1" thickBot="1">
      <c r="A207" s="202" t="s">
        <v>91</v>
      </c>
      <c r="B207" s="203">
        <v>-116818.27638923295</v>
      </c>
      <c r="C207" s="203">
        <v>0</v>
      </c>
      <c r="D207" s="203">
        <v>-116818.27638923295</v>
      </c>
    </row>
    <row r="208" spans="1:4" ht="15" collapsed="1" thickBot="1">
      <c r="A208" s="204" t="s">
        <v>21</v>
      </c>
      <c r="B208" s="205">
        <v>50425377.583486214</v>
      </c>
      <c r="C208" s="206">
        <v>-14565054.549210509</v>
      </c>
      <c r="D208" s="205">
        <v>35860323.034275711</v>
      </c>
    </row>
    <row r="210" spans="1:4" ht="36.75" thickBot="1">
      <c r="A210" s="213" t="s">
        <v>266</v>
      </c>
      <c r="B210" s="214" t="s">
        <v>203</v>
      </c>
      <c r="C210" s="214" t="s">
        <v>204</v>
      </c>
      <c r="D210" s="214" t="s">
        <v>205</v>
      </c>
    </row>
    <row r="211" spans="1:4" outlineLevel="1">
      <c r="A211" s="147" t="s">
        <v>84</v>
      </c>
      <c r="B211" s="196">
        <v>4653451.8794299997</v>
      </c>
      <c r="C211" s="196">
        <v>0</v>
      </c>
      <c r="D211" s="197">
        <v>4653451.8794299997</v>
      </c>
    </row>
    <row r="212" spans="1:4" outlineLevel="1">
      <c r="A212" s="198" t="s">
        <v>86</v>
      </c>
      <c r="B212" s="199">
        <v>9879149.3367100004</v>
      </c>
      <c r="C212" s="199">
        <v>-3793010.6512992918</v>
      </c>
      <c r="D212" s="200">
        <v>6086138.6854107091</v>
      </c>
    </row>
    <row r="213" spans="1:4" outlineLevel="1">
      <c r="A213" s="147" t="s">
        <v>88</v>
      </c>
      <c r="B213" s="201">
        <v>8224778.9754400002</v>
      </c>
      <c r="C213" s="201">
        <v>-4141170.9319673055</v>
      </c>
      <c r="D213" s="197">
        <v>4083608.0434726947</v>
      </c>
    </row>
    <row r="214" spans="1:4" outlineLevel="1">
      <c r="A214" s="198" t="s">
        <v>85</v>
      </c>
      <c r="B214" s="199">
        <v>7975033.59002</v>
      </c>
      <c r="C214" s="199">
        <v>-528666.97604971612</v>
      </c>
      <c r="D214" s="200">
        <v>7446366.6139702834</v>
      </c>
    </row>
    <row r="215" spans="1:4" outlineLevel="1">
      <c r="A215" s="147" t="s">
        <v>89</v>
      </c>
      <c r="B215" s="201">
        <v>484900.63806999999</v>
      </c>
      <c r="C215" s="201">
        <v>-118686.76979950351</v>
      </c>
      <c r="D215" s="197">
        <v>366213.86827049649</v>
      </c>
    </row>
    <row r="216" spans="1:4" outlineLevel="1">
      <c r="A216" s="198" t="s">
        <v>87</v>
      </c>
      <c r="B216" s="199">
        <v>5145206.6458351212</v>
      </c>
      <c r="C216" s="199">
        <v>-4093537.9281384381</v>
      </c>
      <c r="D216" s="200">
        <v>1051668.717696683</v>
      </c>
    </row>
    <row r="217" spans="1:4" outlineLevel="1">
      <c r="A217" s="198" t="s">
        <v>235</v>
      </c>
      <c r="B217" s="199">
        <v>3011016.5517011834</v>
      </c>
      <c r="C217" s="199">
        <v>0</v>
      </c>
      <c r="D217" s="200">
        <v>3011016.5517011834</v>
      </c>
    </row>
    <row r="218" spans="1:4" outlineLevel="1">
      <c r="A218" s="198" t="s">
        <v>233</v>
      </c>
      <c r="B218" s="199">
        <v>2313793.319189887</v>
      </c>
      <c r="C218" s="199">
        <v>0</v>
      </c>
      <c r="D218" s="200">
        <v>2313793.319189887</v>
      </c>
    </row>
    <row r="219" spans="1:4" outlineLevel="1">
      <c r="A219" s="198" t="s">
        <v>232</v>
      </c>
      <c r="B219" s="199">
        <v>4372291.3295700001</v>
      </c>
      <c r="C219" s="199">
        <v>0</v>
      </c>
      <c r="D219" s="200">
        <v>4372291.3295700001</v>
      </c>
    </row>
    <row r="220" spans="1:4" ht="15" outlineLevel="1" thickBot="1">
      <c r="A220" s="202" t="s">
        <v>91</v>
      </c>
      <c r="B220" s="203">
        <v>17890.270089042744</v>
      </c>
      <c r="C220" s="203">
        <v>0</v>
      </c>
      <c r="D220" s="203">
        <v>17890.270089042744</v>
      </c>
    </row>
    <row r="221" spans="1:4" ht="15" thickBot="1">
      <c r="A221" s="204" t="s">
        <v>21</v>
      </c>
      <c r="B221" s="205">
        <v>46077512.53605523</v>
      </c>
      <c r="C221" s="206">
        <v>-12675073.257254254</v>
      </c>
      <c r="D221" s="205">
        <v>33402439.278800972</v>
      </c>
    </row>
  </sheetData>
  <mergeCells count="15">
    <mergeCell ref="H23:I23"/>
    <mergeCell ref="H24:I24"/>
    <mergeCell ref="H22:I22"/>
    <mergeCell ref="H25:I25"/>
    <mergeCell ref="A21:D21"/>
    <mergeCell ref="A17:D17"/>
    <mergeCell ref="F17:H17"/>
    <mergeCell ref="A3:D3"/>
    <mergeCell ref="F3:H3"/>
    <mergeCell ref="F21:J21"/>
    <mergeCell ref="L3:O3"/>
    <mergeCell ref="E5:E13"/>
    <mergeCell ref="I5:I13"/>
    <mergeCell ref="A16:D16"/>
    <mergeCell ref="F16:H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2:R36"/>
  <sheetViews>
    <sheetView showGridLines="0" workbookViewId="0">
      <selection activeCell="D4" sqref="D4"/>
    </sheetView>
  </sheetViews>
  <sheetFormatPr defaultRowHeight="12.75"/>
  <cols>
    <col min="1" max="1" width="1.85546875" style="8" customWidth="1"/>
    <col min="2" max="2" width="12.28515625" style="94" customWidth="1"/>
    <col min="3" max="5" width="15.7109375" style="95" customWidth="1"/>
    <col min="6" max="6" width="10.7109375" style="95" customWidth="1"/>
    <col min="7" max="7" width="15.7109375" style="31" customWidth="1"/>
    <col min="8" max="10" width="15.28515625" style="8" customWidth="1"/>
    <col min="11" max="11" width="15.140625" style="8" customWidth="1"/>
    <col min="12" max="16384" width="9.140625" style="8"/>
  </cols>
  <sheetData>
    <row r="2" spans="1:18">
      <c r="A2" s="8">
        <v>6</v>
      </c>
      <c r="B2" s="11"/>
      <c r="C2" s="12"/>
      <c r="D2" s="13"/>
      <c r="E2" s="13"/>
      <c r="F2" s="13"/>
    </row>
    <row r="3" spans="1:18" ht="30" customHeight="1">
      <c r="B3" s="181" t="s">
        <v>0</v>
      </c>
      <c r="C3" s="182" t="s">
        <v>80</v>
      </c>
      <c r="D3" s="182" t="s">
        <v>81</v>
      </c>
      <c r="E3" s="182" t="s">
        <v>264</v>
      </c>
      <c r="F3" s="15"/>
    </row>
    <row r="4" spans="1:18" ht="17.25" customHeight="1">
      <c r="B4" s="183" t="s">
        <v>82</v>
      </c>
      <c r="C4" s="184">
        <v>6445310218</v>
      </c>
      <c r="D4" s="184">
        <v>644049685</v>
      </c>
      <c r="E4" s="184">
        <v>5801260533</v>
      </c>
      <c r="F4" s="18"/>
    </row>
    <row r="5" spans="1:18" ht="17.25" customHeight="1" thickBot="1">
      <c r="B5" s="185" t="s">
        <v>83</v>
      </c>
      <c r="C5" s="184">
        <v>157727241</v>
      </c>
      <c r="D5" s="184">
        <v>1811755</v>
      </c>
      <c r="E5" s="184">
        <v>155915486</v>
      </c>
      <c r="F5" s="21"/>
    </row>
    <row r="6" spans="1:18" ht="17.25" customHeight="1" thickBot="1">
      <c r="B6" s="186" t="s">
        <v>15</v>
      </c>
      <c r="C6" s="187">
        <f>SUM(C4:C5)</f>
        <v>6603037459</v>
      </c>
      <c r="D6" s="187">
        <f>SUM(D4:D5)</f>
        <v>645861440</v>
      </c>
      <c r="E6" s="187">
        <f>SUM(E4:E5)</f>
        <v>5957176019</v>
      </c>
      <c r="F6" s="21"/>
    </row>
    <row r="7" spans="1:18" ht="39.75" customHeight="1">
      <c r="B7" s="278" t="s">
        <v>267</v>
      </c>
      <c r="C7" s="278"/>
      <c r="D7" s="278"/>
      <c r="E7" s="278"/>
      <c r="F7" s="25"/>
      <c r="G7" s="8"/>
      <c r="K7" s="93"/>
      <c r="L7" s="93"/>
      <c r="M7" s="93"/>
      <c r="N7" s="93"/>
      <c r="O7" s="93"/>
      <c r="P7" s="93"/>
      <c r="Q7" s="93"/>
      <c r="R7" s="93"/>
    </row>
    <row r="8" spans="1:18" ht="12.75" customHeight="1">
      <c r="B8" s="22"/>
      <c r="C8" s="23"/>
      <c r="D8" s="24"/>
      <c r="E8" s="24"/>
      <c r="F8" s="25"/>
      <c r="G8" s="8"/>
      <c r="K8" s="93"/>
      <c r="L8" s="93"/>
      <c r="M8" s="93"/>
      <c r="N8" s="93"/>
      <c r="O8" s="93"/>
      <c r="P8" s="93"/>
      <c r="Q8" s="93"/>
      <c r="R8" s="93"/>
    </row>
    <row r="9" spans="1:18" ht="12.75" customHeight="1">
      <c r="B9" s="22"/>
      <c r="C9" s="23"/>
      <c r="D9" s="24"/>
      <c r="E9" s="24"/>
      <c r="F9" s="25"/>
      <c r="G9" s="8"/>
      <c r="K9" s="93"/>
      <c r="L9" s="93"/>
      <c r="M9" s="93"/>
      <c r="N9" s="93"/>
      <c r="O9" s="93"/>
      <c r="P9" s="93"/>
      <c r="Q9" s="93"/>
      <c r="R9" s="93"/>
    </row>
    <row r="10" spans="1:18">
      <c r="B10" s="26"/>
      <c r="C10" s="23"/>
      <c r="D10" s="24"/>
      <c r="E10" s="24"/>
      <c r="F10" s="25"/>
      <c r="G10" s="8"/>
      <c r="K10" s="93"/>
      <c r="L10" s="93"/>
      <c r="M10" s="93"/>
      <c r="N10" s="93"/>
      <c r="O10" s="93"/>
      <c r="P10" s="93"/>
      <c r="Q10" s="93"/>
      <c r="R10" s="93"/>
    </row>
    <row r="11" spans="1:18" ht="12.75" customHeight="1">
      <c r="B11" s="19"/>
      <c r="C11" s="20"/>
      <c r="D11" s="21"/>
      <c r="E11" s="21"/>
      <c r="F11" s="21"/>
      <c r="G11" s="8"/>
      <c r="K11" s="93"/>
      <c r="L11" s="93"/>
      <c r="M11" s="93"/>
      <c r="N11" s="93"/>
      <c r="O11" s="93"/>
      <c r="P11" s="93"/>
      <c r="Q11" s="93"/>
      <c r="R11" s="93"/>
    </row>
    <row r="12" spans="1:18" ht="12.75" customHeight="1">
      <c r="B12" s="19"/>
      <c r="C12" s="20"/>
      <c r="D12" s="21"/>
      <c r="E12" s="21"/>
      <c r="F12" s="21"/>
      <c r="G12" s="8"/>
      <c r="K12" s="93"/>
      <c r="L12" s="93"/>
      <c r="M12" s="93"/>
      <c r="N12" s="93"/>
      <c r="O12" s="93"/>
      <c r="P12" s="93"/>
      <c r="Q12" s="93"/>
      <c r="R12" s="93"/>
    </row>
    <row r="13" spans="1:18">
      <c r="B13" s="16"/>
      <c r="C13" s="17"/>
      <c r="D13" s="27"/>
      <c r="E13" s="27"/>
      <c r="F13" s="18"/>
      <c r="G13" s="8"/>
      <c r="K13" s="93"/>
      <c r="L13" s="93"/>
      <c r="M13" s="93"/>
      <c r="N13" s="93"/>
      <c r="O13" s="93"/>
      <c r="P13" s="93"/>
      <c r="Q13" s="93"/>
      <c r="R13" s="93"/>
    </row>
    <row r="14" spans="1:18" ht="15.75" customHeight="1">
      <c r="B14" s="14"/>
      <c r="C14" s="15"/>
      <c r="D14" s="15"/>
      <c r="E14" s="15"/>
      <c r="F14" s="15"/>
      <c r="K14" s="93"/>
      <c r="L14" s="93"/>
      <c r="M14" s="93"/>
      <c r="N14" s="93"/>
      <c r="O14" s="93"/>
      <c r="P14" s="93"/>
      <c r="Q14" s="93"/>
      <c r="R14" s="93"/>
    </row>
    <row r="15" spans="1:18" ht="12.75" customHeight="1">
      <c r="B15" s="16"/>
      <c r="C15" s="17"/>
      <c r="D15" s="18"/>
      <c r="E15" s="18"/>
      <c r="F15" s="18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28"/>
      <c r="C16" s="23"/>
      <c r="D16" s="24"/>
      <c r="E16" s="24"/>
      <c r="F16" s="25"/>
      <c r="K16" s="93"/>
      <c r="L16" s="93"/>
      <c r="M16" s="93"/>
      <c r="N16" s="93"/>
      <c r="O16" s="93"/>
      <c r="P16" s="93"/>
      <c r="Q16" s="93"/>
      <c r="R16" s="93"/>
    </row>
    <row r="17" spans="2:18">
      <c r="B17" s="28"/>
      <c r="C17" s="23"/>
      <c r="D17" s="24"/>
      <c r="E17" s="24"/>
      <c r="F17" s="25"/>
      <c r="K17" s="93"/>
      <c r="L17" s="93"/>
      <c r="M17" s="93"/>
      <c r="N17" s="93"/>
      <c r="O17" s="93"/>
      <c r="P17" s="93"/>
      <c r="Q17" s="93"/>
      <c r="R17" s="93"/>
    </row>
    <row r="18" spans="2:18">
      <c r="B18" s="28"/>
      <c r="C18" s="23"/>
      <c r="D18" s="25"/>
      <c r="E18" s="24"/>
      <c r="F18" s="25"/>
      <c r="K18" s="93"/>
      <c r="L18" s="93"/>
      <c r="M18" s="93"/>
      <c r="N18" s="93"/>
      <c r="O18" s="93"/>
      <c r="P18" s="93"/>
      <c r="Q18" s="93"/>
      <c r="R18" s="93"/>
    </row>
    <row r="19" spans="2:18">
      <c r="B19" s="28"/>
      <c r="C19" s="23"/>
      <c r="D19" s="25"/>
      <c r="E19" s="24"/>
      <c r="F19" s="25"/>
      <c r="K19" s="93"/>
      <c r="L19" s="93"/>
      <c r="M19" s="93"/>
      <c r="N19" s="93"/>
      <c r="O19" s="93"/>
      <c r="P19" s="93"/>
      <c r="Q19" s="93"/>
      <c r="R19" s="93"/>
    </row>
    <row r="20" spans="2:18">
      <c r="B20" s="28"/>
      <c r="C20" s="23"/>
      <c r="D20" s="25"/>
      <c r="E20" s="24"/>
      <c r="F20" s="25"/>
      <c r="K20" s="93"/>
      <c r="L20" s="93"/>
      <c r="M20" s="93"/>
      <c r="N20" s="93"/>
      <c r="O20" s="93"/>
      <c r="P20" s="93"/>
      <c r="Q20" s="93"/>
      <c r="R20" s="93"/>
    </row>
    <row r="21" spans="2:18">
      <c r="B21" s="28"/>
      <c r="C21" s="23"/>
      <c r="D21" s="25"/>
      <c r="E21" s="24"/>
      <c r="F21" s="25"/>
      <c r="K21" s="93"/>
      <c r="L21" s="93"/>
      <c r="M21" s="93"/>
      <c r="N21" s="93"/>
      <c r="O21" s="93"/>
      <c r="P21" s="93"/>
      <c r="Q21" s="93"/>
      <c r="R21" s="93"/>
    </row>
    <row r="22" spans="2:18">
      <c r="B22" s="28"/>
      <c r="C22" s="23"/>
      <c r="D22" s="25"/>
      <c r="E22" s="24"/>
      <c r="F22" s="25"/>
      <c r="K22" s="93"/>
      <c r="L22" s="93"/>
      <c r="M22" s="93"/>
      <c r="N22" s="93"/>
      <c r="O22" s="93"/>
      <c r="P22" s="93"/>
      <c r="Q22" s="93"/>
      <c r="R22" s="93"/>
    </row>
    <row r="23" spans="2:18">
      <c r="B23" s="28"/>
      <c r="C23" s="23"/>
      <c r="D23" s="25"/>
      <c r="E23" s="24"/>
      <c r="F23" s="25"/>
      <c r="K23" s="93"/>
      <c r="L23" s="93"/>
      <c r="M23" s="93"/>
      <c r="N23" s="93"/>
      <c r="O23" s="93"/>
      <c r="P23" s="93"/>
      <c r="Q23" s="93"/>
      <c r="R23" s="93"/>
    </row>
    <row r="24" spans="2:18">
      <c r="B24" s="28"/>
      <c r="C24" s="23"/>
      <c r="D24" s="25"/>
      <c r="E24" s="24"/>
      <c r="F24" s="25"/>
      <c r="K24" s="93"/>
      <c r="L24" s="93"/>
      <c r="M24" s="93"/>
      <c r="N24" s="93"/>
      <c r="O24" s="93"/>
      <c r="P24" s="93"/>
      <c r="Q24" s="93"/>
      <c r="R24" s="93"/>
    </row>
    <row r="25" spans="2:18">
      <c r="B25" s="28"/>
      <c r="C25" s="23"/>
      <c r="D25" s="24"/>
      <c r="E25" s="24"/>
      <c r="F25" s="25"/>
      <c r="K25" s="93"/>
      <c r="L25" s="93"/>
      <c r="M25" s="93"/>
      <c r="N25" s="93"/>
      <c r="O25" s="93"/>
      <c r="P25" s="93"/>
      <c r="Q25" s="93"/>
      <c r="R25" s="93"/>
    </row>
    <row r="26" spans="2:18" ht="13.5" customHeight="1">
      <c r="B26" s="16"/>
      <c r="C26" s="17"/>
      <c r="D26" s="27"/>
      <c r="E26" s="27"/>
      <c r="F26" s="18"/>
      <c r="K26" s="93"/>
      <c r="L26" s="93"/>
      <c r="M26" s="93"/>
      <c r="N26" s="93"/>
      <c r="O26" s="93"/>
      <c r="P26" s="93"/>
      <c r="Q26" s="93"/>
      <c r="R26" s="93"/>
    </row>
    <row r="27" spans="2:18">
      <c r="B27" s="14"/>
      <c r="C27" s="15"/>
      <c r="D27" s="15"/>
      <c r="E27" s="15"/>
      <c r="F27" s="15"/>
      <c r="K27" s="93"/>
      <c r="L27" s="93"/>
      <c r="M27" s="93"/>
      <c r="N27" s="93"/>
      <c r="O27" s="93"/>
      <c r="P27" s="93"/>
      <c r="Q27" s="93"/>
      <c r="R27" s="93"/>
    </row>
    <row r="28" spans="2:18">
      <c r="B28" s="16"/>
      <c r="C28" s="17"/>
      <c r="D28" s="18"/>
      <c r="E28" s="18"/>
      <c r="F28" s="18"/>
      <c r="K28" s="93"/>
      <c r="L28" s="93"/>
      <c r="M28" s="93"/>
      <c r="N28" s="93"/>
      <c r="O28" s="93"/>
      <c r="P28" s="93"/>
      <c r="Q28" s="93"/>
      <c r="R28" s="93"/>
    </row>
    <row r="29" spans="2:18">
      <c r="B29" s="16"/>
      <c r="C29" s="17"/>
      <c r="D29" s="18"/>
      <c r="E29" s="18"/>
      <c r="F29" s="18"/>
      <c r="K29" s="93"/>
      <c r="L29" s="93"/>
      <c r="M29" s="93"/>
      <c r="N29" s="93"/>
      <c r="O29" s="93"/>
      <c r="P29" s="93"/>
      <c r="Q29" s="93"/>
      <c r="R29" s="93"/>
    </row>
    <row r="30" spans="2:18">
      <c r="K30" s="93"/>
      <c r="L30" s="93"/>
      <c r="M30" s="93"/>
      <c r="N30" s="93"/>
      <c r="O30" s="93"/>
      <c r="P30" s="93"/>
      <c r="Q30" s="93"/>
      <c r="R30" s="93"/>
    </row>
    <row r="31" spans="2:18">
      <c r="K31" s="93"/>
      <c r="L31" s="93"/>
      <c r="M31" s="93"/>
      <c r="N31" s="93"/>
      <c r="O31" s="93"/>
      <c r="P31" s="93"/>
      <c r="Q31" s="93"/>
      <c r="R31" s="93"/>
    </row>
    <row r="32" spans="2:18">
      <c r="K32" s="93"/>
      <c r="L32" s="93"/>
      <c r="M32" s="93"/>
      <c r="N32" s="93"/>
      <c r="O32" s="93"/>
      <c r="P32" s="93"/>
      <c r="Q32" s="93"/>
      <c r="R32" s="93"/>
    </row>
    <row r="33" spans="11:18">
      <c r="K33" s="93"/>
      <c r="L33" s="93"/>
      <c r="M33" s="93"/>
      <c r="N33" s="93"/>
      <c r="O33" s="93"/>
      <c r="P33" s="93"/>
      <c r="Q33" s="93"/>
      <c r="R33" s="93"/>
    </row>
    <row r="34" spans="11:18">
      <c r="K34" s="93"/>
      <c r="L34" s="93"/>
      <c r="M34" s="93"/>
      <c r="N34" s="93"/>
      <c r="O34" s="93"/>
      <c r="P34" s="93"/>
      <c r="Q34" s="93"/>
      <c r="R34" s="93"/>
    </row>
    <row r="35" spans="11:18">
      <c r="K35" s="93"/>
      <c r="L35" s="93"/>
      <c r="M35" s="93"/>
      <c r="N35" s="93"/>
      <c r="O35" s="93"/>
      <c r="P35" s="93"/>
      <c r="Q35" s="93"/>
      <c r="R35" s="93"/>
    </row>
    <row r="36" spans="11:18">
      <c r="K36" s="93"/>
      <c r="L36" s="93"/>
      <c r="M36" s="93"/>
      <c r="N36" s="93"/>
      <c r="O36" s="93"/>
      <c r="P36" s="93"/>
      <c r="Q36" s="93"/>
      <c r="R36" s="93"/>
    </row>
  </sheetData>
  <mergeCells count="1">
    <mergeCell ref="B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Menu</vt:lpstr>
      <vt:lpstr>DRE</vt:lpstr>
      <vt:lpstr>BP</vt:lpstr>
      <vt:lpstr>Capex</vt:lpstr>
      <vt:lpstr>FCX</vt:lpstr>
      <vt:lpstr>Indic_Oper</vt:lpstr>
      <vt:lpstr>Res_Fin</vt:lpstr>
      <vt:lpstr>Endiv</vt:lpstr>
      <vt:lpstr>Res Novas Dívidas</vt:lpstr>
      <vt:lpstr>Ações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Daniel Pedra E Cal</cp:lastModifiedBy>
  <cp:lastPrinted>2014-11-11T17:19:21Z</cp:lastPrinted>
  <dcterms:created xsi:type="dcterms:W3CDTF">2013-10-14T17:47:50Z</dcterms:created>
  <dcterms:modified xsi:type="dcterms:W3CDTF">2022-06-29T02:41:56Z</dcterms:modified>
</cp:coreProperties>
</file>