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A:\RI\Balanços\Balanços_2025\2T25\4. Planilhas para o Site\Dividendos\"/>
    </mc:Choice>
  </mc:AlternateContent>
  <xr:revisionPtr revIDLastSave="0" documentId="13_ncr:1_{6B399B09-BA71-48A0-96AA-2D6E69D48D9B}" xr6:coauthVersionLast="36" xr6:coauthVersionMax="36" xr10:uidLastSave="{00000000-0000-0000-0000-000000000000}"/>
  <bookViews>
    <workbookView xWindow="0" yWindow="0" windowWidth="19200" windowHeight="11460" xr2:uid="{00000000-000D-0000-FFFF-FFFF00000000}"/>
  </bookViews>
  <sheets>
    <sheet name="Alupar" sheetId="2" r:id="rId1"/>
  </sheets>
  <calcPr calcId="191029"/>
</workbook>
</file>

<file path=xl/calcChain.xml><?xml version="1.0" encoding="utf-8"?>
<calcChain xmlns="http://schemas.openxmlformats.org/spreadsheetml/2006/main">
  <c r="L10" i="2" l="1"/>
  <c r="K10" i="2"/>
  <c r="J10" i="2"/>
  <c r="I10" i="2"/>
  <c r="K71" i="2" l="1"/>
  <c r="J71" i="2"/>
  <c r="I71" i="2"/>
  <c r="I18" i="2" l="1"/>
  <c r="J18" i="2"/>
  <c r="K18" i="2"/>
  <c r="L18" i="2"/>
  <c r="L27" i="2" l="1"/>
  <c r="K27" i="2"/>
  <c r="J27" i="2"/>
  <c r="I27" i="2"/>
  <c r="K32" i="2" l="1"/>
  <c r="J32" i="2"/>
  <c r="I32" i="2"/>
  <c r="J36" i="2" l="1"/>
  <c r="K70" i="2" l="1"/>
  <c r="I70" i="2"/>
  <c r="J69" i="2"/>
  <c r="J68" i="2"/>
  <c r="K66" i="2"/>
  <c r="I66" i="2"/>
  <c r="J65" i="2"/>
  <c r="J64" i="2"/>
  <c r="K62" i="2"/>
  <c r="I62" i="2"/>
  <c r="J61" i="2"/>
  <c r="J60" i="2"/>
  <c r="K58" i="2"/>
  <c r="I58" i="2"/>
  <c r="J57" i="2"/>
  <c r="J56" i="2"/>
  <c r="K54" i="2"/>
  <c r="I54" i="2"/>
  <c r="J53" i="2"/>
  <c r="J52" i="2"/>
  <c r="K50" i="2"/>
  <c r="J50" i="2"/>
  <c r="I50" i="2"/>
  <c r="K46" i="2"/>
  <c r="I46" i="2"/>
  <c r="J45" i="2"/>
  <c r="J44" i="2"/>
  <c r="K42" i="2"/>
  <c r="J42" i="2"/>
  <c r="I42" i="2"/>
  <c r="J62" i="2" l="1"/>
  <c r="J70" i="2"/>
  <c r="J66" i="2"/>
  <c r="J46" i="2"/>
  <c r="J54" i="2"/>
  <c r="J58" i="2"/>
</calcChain>
</file>

<file path=xl/sharedStrings.xml><?xml version="1.0" encoding="utf-8"?>
<sst xmlns="http://schemas.openxmlformats.org/spreadsheetml/2006/main" count="142" uniqueCount="92">
  <si>
    <t>Total</t>
  </si>
  <si>
    <t>Yaer of Payment</t>
  </si>
  <si>
    <t>Dividends History - Alupar</t>
  </si>
  <si>
    <t>Approval Date</t>
  </si>
  <si>
    <t>Ex-Dividends Date</t>
  </si>
  <si>
    <t>Payment Date</t>
  </si>
  <si>
    <t>Origin of Resources</t>
  </si>
  <si>
    <t>Total Amount 
 (R$ '000)</t>
  </si>
  <si>
    <t>Per Share
 (R$)</t>
  </si>
  <si>
    <t>Per Unit
(R$)</t>
  </si>
  <si>
    <t>Net Income
 (R$ '000)</t>
  </si>
  <si>
    <t>2019 Net Income Reserve</t>
  </si>
  <si>
    <t>2020 Net Income</t>
  </si>
  <si>
    <t>2019 Net Income</t>
  </si>
  <si>
    <t>Net Income of 9M2018</t>
  </si>
  <si>
    <t>2018 Net Income</t>
  </si>
  <si>
    <t>AGEM</t>
  </si>
  <si>
    <t>Board Meeting - Interim Dividends</t>
  </si>
  <si>
    <t>Board Meeting - Dividends</t>
  </si>
  <si>
    <t>Net Income of 6M2017</t>
  </si>
  <si>
    <t>2017 Net Income</t>
  </si>
  <si>
    <t>2016 Net Income</t>
  </si>
  <si>
    <t>Net Income Reserve</t>
  </si>
  <si>
    <t>2014 Net Income</t>
  </si>
  <si>
    <t>2013 Net Income</t>
  </si>
  <si>
    <t>04/27/21</t>
  </si>
  <si>
    <t>04/27/20</t>
  </si>
  <si>
    <t>05/31/21</t>
  </si>
  <si>
    <t>08/30/21</t>
  </si>
  <si>
    <t>11/30/21</t>
  </si>
  <si>
    <t>06/17/20</t>
  </si>
  <si>
    <t>11/30/20</t>
  </si>
  <si>
    <t>04/28/20</t>
  </si>
  <si>
    <t>04/28/21</t>
  </si>
  <si>
    <t>04/24/17</t>
  </si>
  <si>
    <t>04/26/17</t>
  </si>
  <si>
    <t>04/25/17</t>
  </si>
  <si>
    <t>04/20/16</t>
  </si>
  <si>
    <t>04/22/16</t>
  </si>
  <si>
    <t>04/17/14</t>
  </si>
  <si>
    <t>04/16/14</t>
  </si>
  <si>
    <r>
      <t>Corporate Act</t>
    </r>
    <r>
      <rPr>
        <b/>
        <vertAlign val="superscript"/>
        <sz val="10"/>
        <color indexed="9"/>
        <rFont val="Calibri"/>
        <family val="2"/>
        <scheme val="minor"/>
      </rPr>
      <t>1</t>
    </r>
  </si>
  <si>
    <t>1 Only Portuguese</t>
  </si>
  <si>
    <r>
      <t xml:space="preserve"> Record Date</t>
    </r>
    <r>
      <rPr>
        <b/>
        <vertAlign val="superscript"/>
        <sz val="10"/>
        <color indexed="9"/>
        <rFont val="Calibri"/>
        <family val="2"/>
        <scheme val="minor"/>
      </rPr>
      <t>2</t>
    </r>
  </si>
  <si>
    <r>
      <t>Yield per unit</t>
    </r>
    <r>
      <rPr>
        <b/>
        <vertAlign val="superscript"/>
        <sz val="10"/>
        <color indexed="9"/>
        <rFont val="Calibri"/>
        <family val="2"/>
        <scheme val="minor"/>
      </rPr>
      <t>3</t>
    </r>
  </si>
  <si>
    <t>3 Considers the quotation of the Company's Units on the dates of the respective AGEM</t>
  </si>
  <si>
    <t>02/01/18</t>
  </si>
  <si>
    <t>05/31/22</t>
  </si>
  <si>
    <t>08/31/22</t>
  </si>
  <si>
    <t>11/30/22</t>
  </si>
  <si>
    <t>2020 Net Income Reserve</t>
  </si>
  <si>
    <t>2022 Net Income</t>
  </si>
  <si>
    <t>2021 Net Income Reserve</t>
  </si>
  <si>
    <t>4.9%</t>
  </si>
  <si>
    <t>04/17/23</t>
  </si>
  <si>
    <t>04/18/23</t>
  </si>
  <si>
    <t>Board Meeting</t>
  </si>
  <si>
    <t>05/15/23</t>
  </si>
  <si>
    <t>06/16/2023</t>
  </si>
  <si>
    <t>1Q23 – Net Income</t>
  </si>
  <si>
    <t>0.4%</t>
  </si>
  <si>
    <t>05/16/2023</t>
  </si>
  <si>
    <t>11/17/2023</t>
  </si>
  <si>
    <t>2Q23 – Net Income</t>
  </si>
  <si>
    <t>08/16/2023</t>
  </si>
  <si>
    <t>08/17/2023</t>
  </si>
  <si>
    <t>11/16/2023</t>
  </si>
  <si>
    <t>3Q23 – Net Income</t>
  </si>
  <si>
    <t>4Q23 – Net Income</t>
  </si>
  <si>
    <t>04/19/2024</t>
  </si>
  <si>
    <t>04/22/2024</t>
  </si>
  <si>
    <t xml:space="preserve">Pagamento Total de Dividendos </t>
  </si>
  <si>
    <t>2 Record Date: base date for the right to receive the dividend</t>
  </si>
  <si>
    <t>05/17/2024</t>
  </si>
  <si>
    <t>05/16/2024</t>
  </si>
  <si>
    <t>1Q24 – Net Income</t>
  </si>
  <si>
    <t>08/16/2024</t>
  </si>
  <si>
    <t>08/19/2024</t>
  </si>
  <si>
    <t>2Q24 – Net Income</t>
  </si>
  <si>
    <t>3Q24 – Net Income</t>
  </si>
  <si>
    <t>11/18/2024</t>
  </si>
  <si>
    <t>11/14/2024</t>
  </si>
  <si>
    <t>04/16/2025</t>
  </si>
  <si>
    <t>04/17/2025</t>
  </si>
  <si>
    <t>4Q24 – Net Income</t>
  </si>
  <si>
    <t>Up to 60 days after approval</t>
  </si>
  <si>
    <t>1Q25 – Net Income</t>
  </si>
  <si>
    <t>05/16/2025</t>
  </si>
  <si>
    <t>05/15/2025</t>
  </si>
  <si>
    <t>2Q25 – Net Income</t>
  </si>
  <si>
    <t>08/14/2025</t>
  </si>
  <si>
    <t>08/15/2025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</si>
</sst>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dd/mm/yy;@"/>
    <numFmt numFmtId="167" formatCode="0.0%"/>
    <numFmt numFmtId="168" formatCode="mm/dd/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0"/>
      <name val="Segoe UI"/>
      <family val="2"/>
    </font>
    <font>
      <b/>
      <vertAlign val="superscript"/>
      <sz val="10"/>
      <color indexed="9"/>
      <name val="Calibri"/>
      <family val="2"/>
      <scheme val="minor"/>
    </font>
    <font>
      <sz val="10"/>
      <color rgb="FF38383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/>
      <right style="thick">
        <color theme="0"/>
      </right>
      <top style="medium">
        <color indexed="64"/>
      </top>
      <bottom/>
      <diagonal/>
    </border>
    <border>
      <left style="thick">
        <color theme="0" tint="-4.9989318521683403E-2"/>
      </left>
      <right style="thick">
        <color theme="0"/>
      </right>
      <top style="medium">
        <color indexed="64"/>
      </top>
      <bottom/>
      <diagonal/>
    </border>
    <border>
      <left/>
      <right/>
      <top/>
      <bottom style="thin">
        <color theme="1" tint="0.14999847407452621"/>
      </bottom>
      <diagonal/>
    </border>
    <border>
      <left/>
      <right/>
      <top style="thin">
        <color theme="1" tint="0.149998474074526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14999847407452621"/>
      </top>
      <bottom style="thin">
        <color indexed="64"/>
      </bottom>
      <diagonal/>
    </border>
  </borders>
  <cellStyleXfs count="7">
    <xf numFmtId="0" fontId="0" fillId="0" borderId="0"/>
    <xf numFmtId="0" fontId="3" fillId="0" borderId="0">
      <alignment vertical="top"/>
    </xf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48">
    <xf numFmtId="0" fontId="0" fillId="0" borderId="0" xfId="0"/>
    <xf numFmtId="0" fontId="6" fillId="0" borderId="0" xfId="0" applyFont="1"/>
    <xf numFmtId="0" fontId="6" fillId="0" borderId="0" xfId="0" applyFont="1" applyBorder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65" fontId="4" fillId="2" borderId="2" xfId="3" applyNumberFormat="1" applyFont="1" applyFill="1" applyBorder="1" applyAlignment="1">
      <alignment horizontal="center" vertical="center" wrapText="1"/>
    </xf>
    <xf numFmtId="165" fontId="4" fillId="2" borderId="3" xfId="3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center" vertical="center" wrapText="1"/>
    </xf>
    <xf numFmtId="165" fontId="4" fillId="3" borderId="0" xfId="3" applyNumberFormat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164" fontId="6" fillId="0" borderId="0" xfId="3" applyFont="1" applyFill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right" vertical="center" wrapText="1"/>
    </xf>
    <xf numFmtId="164" fontId="6" fillId="0" borderId="0" xfId="3" applyFont="1" applyFill="1" applyBorder="1" applyAlignment="1">
      <alignment horizontal="right" vertical="center" wrapText="1"/>
    </xf>
    <xf numFmtId="165" fontId="6" fillId="0" borderId="0" xfId="3" applyNumberFormat="1" applyFont="1" applyFill="1" applyBorder="1" applyAlignment="1">
      <alignment horizontal="right" vertical="center" wrapText="1"/>
    </xf>
    <xf numFmtId="164" fontId="6" fillId="0" borderId="0" xfId="3" applyNumberFormat="1" applyFont="1" applyFill="1" applyBorder="1" applyAlignment="1">
      <alignment horizontal="right" vertical="center" wrapText="1"/>
    </xf>
    <xf numFmtId="166" fontId="7" fillId="0" borderId="0" xfId="1" applyNumberFormat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left" vertical="center" wrapText="1"/>
    </xf>
    <xf numFmtId="0" fontId="4" fillId="4" borderId="0" xfId="1" applyFont="1" applyFill="1" applyBorder="1" applyAlignment="1">
      <alignment horizontal="center" vertical="center" wrapText="1"/>
    </xf>
    <xf numFmtId="165" fontId="4" fillId="4" borderId="0" xfId="3" applyNumberFormat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164" fontId="7" fillId="0" borderId="0" xfId="3" applyNumberFormat="1" applyFont="1" applyFill="1" applyBorder="1" applyAlignment="1">
      <alignment horizontal="center" vertical="center" wrapText="1"/>
    </xf>
    <xf numFmtId="165" fontId="7" fillId="0" borderId="0" xfId="3" applyNumberFormat="1" applyFont="1" applyFill="1" applyBorder="1" applyAlignment="1">
      <alignment horizontal="right" vertical="center" wrapText="1"/>
    </xf>
    <xf numFmtId="0" fontId="8" fillId="4" borderId="0" xfId="1" applyFont="1" applyFill="1" applyBorder="1" applyAlignment="1">
      <alignment horizontal="left" vertical="center" wrapText="1"/>
    </xf>
    <xf numFmtId="165" fontId="8" fillId="4" borderId="0" xfId="3" applyNumberFormat="1" applyFont="1" applyFill="1" applyBorder="1" applyAlignment="1">
      <alignment horizontal="center" vertical="center" wrapText="1"/>
    </xf>
    <xf numFmtId="0" fontId="12" fillId="4" borderId="0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left" vertical="center" wrapText="1"/>
    </xf>
    <xf numFmtId="0" fontId="8" fillId="4" borderId="6" xfId="1" applyFont="1" applyFill="1" applyBorder="1" applyAlignment="1">
      <alignment horizontal="center" vertical="center" wrapText="1"/>
    </xf>
    <xf numFmtId="165" fontId="8" fillId="4" borderId="6" xfId="3" applyNumberFormat="1" applyFont="1" applyFill="1" applyBorder="1" applyAlignment="1">
      <alignment horizontal="center" vertical="center" wrapText="1"/>
    </xf>
    <xf numFmtId="3" fontId="7" fillId="0" borderId="6" xfId="3" applyNumberFormat="1" applyFont="1" applyFill="1" applyBorder="1" applyAlignment="1">
      <alignment horizontal="right" vertical="center" wrapText="1"/>
    </xf>
    <xf numFmtId="0" fontId="12" fillId="4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 wrapText="1"/>
    </xf>
    <xf numFmtId="166" fontId="7" fillId="0" borderId="6" xfId="1" applyNumberFormat="1" applyFont="1" applyFill="1" applyBorder="1" applyAlignment="1">
      <alignment horizontal="left" vertical="center" wrapText="1"/>
    </xf>
    <xf numFmtId="166" fontId="7" fillId="0" borderId="6" xfId="1" applyNumberFormat="1" applyFont="1" applyFill="1" applyBorder="1" applyAlignment="1">
      <alignment horizontal="center" vertical="center" wrapText="1"/>
    </xf>
    <xf numFmtId="164" fontId="7" fillId="0" borderId="6" xfId="3" applyNumberFormat="1" applyFont="1" applyFill="1" applyBorder="1" applyAlignment="1">
      <alignment horizontal="center" vertical="center" wrapText="1"/>
    </xf>
    <xf numFmtId="164" fontId="7" fillId="0" borderId="6" xfId="3" applyNumberFormat="1" applyFont="1" applyFill="1" applyBorder="1" applyAlignment="1">
      <alignment horizontal="right" vertical="center" wrapText="1"/>
    </xf>
    <xf numFmtId="9" fontId="7" fillId="0" borderId="6" xfId="2" applyNumberFormat="1" applyFont="1" applyFill="1" applyBorder="1" applyAlignment="1">
      <alignment horizontal="center" vertical="center" wrapText="1"/>
    </xf>
    <xf numFmtId="164" fontId="7" fillId="0" borderId="6" xfId="3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165" fontId="7" fillId="0" borderId="6" xfId="3" applyNumberFormat="1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6" xfId="0" applyFont="1" applyBorder="1" applyAlignment="1">
      <alignment vertical="center"/>
    </xf>
    <xf numFmtId="166" fontId="6" fillId="0" borderId="0" xfId="1" applyNumberFormat="1" applyFont="1" applyFill="1" applyBorder="1" applyAlignment="1">
      <alignment horizontal="center" vertical="center" wrapText="1"/>
    </xf>
    <xf numFmtId="167" fontId="6" fillId="0" borderId="0" xfId="2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 wrapText="1"/>
    </xf>
    <xf numFmtId="168" fontId="6" fillId="0" borderId="0" xfId="1" applyNumberFormat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/>
    <xf numFmtId="166" fontId="6" fillId="0" borderId="0" xfId="1" applyNumberFormat="1" applyFont="1" applyFill="1" applyBorder="1" applyAlignment="1">
      <alignment horizontal="center" vertical="center" wrapText="1"/>
    </xf>
    <xf numFmtId="167" fontId="6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167" fontId="6" fillId="0" borderId="0" xfId="2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165" fontId="4" fillId="0" borderId="0" xfId="3" applyNumberFormat="1" applyFont="1" applyFill="1" applyBorder="1" applyAlignment="1">
      <alignment horizontal="center" vertical="center" wrapText="1"/>
    </xf>
    <xf numFmtId="166" fontId="6" fillId="0" borderId="8" xfId="1" applyNumberFormat="1" applyFont="1" applyFill="1" applyBorder="1" applyAlignment="1">
      <alignment horizontal="center" vertical="center" wrapText="1"/>
    </xf>
    <xf numFmtId="165" fontId="6" fillId="0" borderId="8" xfId="3" applyNumberFormat="1" applyFont="1" applyFill="1" applyBorder="1" applyAlignment="1">
      <alignment horizontal="right" vertical="center" wrapText="1"/>
    </xf>
    <xf numFmtId="164" fontId="6" fillId="0" borderId="8" xfId="3" applyNumberFormat="1" applyFont="1" applyFill="1" applyBorder="1" applyAlignment="1">
      <alignment horizontal="right" vertical="center" wrapText="1"/>
    </xf>
    <xf numFmtId="0" fontId="6" fillId="0" borderId="8" xfId="0" applyFont="1" applyBorder="1"/>
    <xf numFmtId="167" fontId="6" fillId="0" borderId="8" xfId="2" applyNumberFormat="1" applyFont="1" applyFill="1" applyBorder="1" applyAlignment="1">
      <alignment horizontal="center" vertical="center" wrapText="1"/>
    </xf>
    <xf numFmtId="3" fontId="6" fillId="0" borderId="0" xfId="2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167" fontId="6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vertical="center" wrapText="1"/>
    </xf>
    <xf numFmtId="0" fontId="10" fillId="5" borderId="0" xfId="6" applyFill="1" applyAlignment="1">
      <alignment horizontal="left" vertical="center" wrapText="1"/>
    </xf>
    <xf numFmtId="14" fontId="15" fillId="5" borderId="0" xfId="0" applyNumberFormat="1" applyFont="1" applyFill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167" fontId="6" fillId="0" borderId="0" xfId="2" applyNumberFormat="1" applyFont="1" applyFill="1" applyBorder="1" applyAlignment="1">
      <alignment horizontal="center" vertical="center" wrapText="1"/>
    </xf>
    <xf numFmtId="0" fontId="10" fillId="0" borderId="0" xfId="6" applyFill="1"/>
    <xf numFmtId="0" fontId="5" fillId="0" borderId="0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14" fontId="15" fillId="5" borderId="9" xfId="0" applyNumberFormat="1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166" fontId="6" fillId="0" borderId="9" xfId="1" applyNumberFormat="1" applyFont="1" applyFill="1" applyBorder="1" applyAlignment="1">
      <alignment vertical="center" wrapText="1"/>
    </xf>
    <xf numFmtId="166" fontId="6" fillId="0" borderId="9" xfId="1" applyNumberFormat="1" applyFont="1" applyFill="1" applyBorder="1" applyAlignment="1">
      <alignment horizontal="center" vertical="center" wrapText="1"/>
    </xf>
    <xf numFmtId="167" fontId="6" fillId="0" borderId="9" xfId="2" applyNumberFormat="1" applyFont="1" applyFill="1" applyBorder="1" applyAlignment="1">
      <alignment horizontal="center" vertical="center" wrapText="1"/>
    </xf>
    <xf numFmtId="165" fontId="7" fillId="0" borderId="9" xfId="3" applyNumberFormat="1" applyFont="1" applyFill="1" applyBorder="1" applyAlignment="1">
      <alignment horizontal="right" vertical="center" wrapText="1"/>
    </xf>
    <xf numFmtId="164" fontId="7" fillId="0" borderId="9" xfId="3" applyNumberFormat="1" applyFont="1" applyFill="1" applyBorder="1" applyAlignment="1">
      <alignment horizontal="right" vertical="center" wrapText="1"/>
    </xf>
    <xf numFmtId="0" fontId="6" fillId="0" borderId="10" xfId="0" applyFont="1" applyBorder="1"/>
    <xf numFmtId="0" fontId="7" fillId="0" borderId="10" xfId="1" applyFont="1" applyFill="1" applyBorder="1" applyAlignment="1">
      <alignment horizontal="left" vertical="center" wrapText="1"/>
    </xf>
    <xf numFmtId="165" fontId="7" fillId="0" borderId="10" xfId="3" applyNumberFormat="1" applyFont="1" applyFill="1" applyBorder="1" applyAlignment="1">
      <alignment horizontal="center" vertical="center" wrapText="1"/>
    </xf>
    <xf numFmtId="164" fontId="7" fillId="0" borderId="10" xfId="3" applyNumberFormat="1" applyFont="1" applyFill="1" applyBorder="1" applyAlignment="1">
      <alignment horizontal="center" vertical="center" wrapText="1"/>
    </xf>
    <xf numFmtId="4" fontId="7" fillId="0" borderId="0" xfId="3" applyNumberFormat="1" applyFont="1" applyFill="1" applyBorder="1" applyAlignment="1">
      <alignment horizontal="right" vertical="center" wrapText="1"/>
    </xf>
    <xf numFmtId="167" fontId="6" fillId="0" borderId="0" xfId="2" applyNumberFormat="1" applyFont="1" applyFill="1" applyBorder="1" applyAlignment="1">
      <alignment horizontal="center"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7" fontId="6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165" fontId="16" fillId="0" borderId="0" xfId="3" applyNumberFormat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center" vertical="center" wrapText="1"/>
    </xf>
    <xf numFmtId="165" fontId="4" fillId="0" borderId="9" xfId="3" applyNumberFormat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164" fontId="6" fillId="0" borderId="0" xfId="3" applyNumberFormat="1" applyFont="1" applyFill="1" applyBorder="1" applyAlignment="1">
      <alignment vertical="center" wrapText="1"/>
    </xf>
    <xf numFmtId="0" fontId="6" fillId="0" borderId="0" xfId="0" applyFont="1" applyBorder="1" applyAlignment="1"/>
    <xf numFmtId="164" fontId="16" fillId="0" borderId="0" xfId="3" applyNumberFormat="1" applyFont="1" applyFill="1" applyBorder="1" applyAlignment="1">
      <alignment vertical="center" wrapText="1"/>
    </xf>
    <xf numFmtId="165" fontId="6" fillId="0" borderId="0" xfId="3" applyNumberFormat="1" applyFont="1" applyFill="1" applyBorder="1" applyAlignment="1">
      <alignment vertical="center" wrapText="1"/>
    </xf>
    <xf numFmtId="165" fontId="16" fillId="0" borderId="0" xfId="3" applyNumberFormat="1" applyFont="1" applyFill="1" applyBorder="1" applyAlignment="1">
      <alignment vertical="center" wrapText="1"/>
    </xf>
    <xf numFmtId="3" fontId="16" fillId="0" borderId="0" xfId="3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167" fontId="6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 wrapText="1"/>
    </xf>
    <xf numFmtId="167" fontId="6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 wrapText="1"/>
    </xf>
    <xf numFmtId="167" fontId="6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 wrapText="1"/>
    </xf>
    <xf numFmtId="167" fontId="6" fillId="0" borderId="0" xfId="2" applyNumberFormat="1" applyFont="1" applyFill="1" applyBorder="1" applyAlignment="1">
      <alignment horizontal="center" vertical="center" wrapText="1"/>
    </xf>
    <xf numFmtId="165" fontId="16" fillId="0" borderId="9" xfId="3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167" fontId="6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4" fontId="16" fillId="0" borderId="9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7" fontId="6" fillId="0" borderId="0" xfId="2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166" fontId="6" fillId="0" borderId="0" xfId="1" applyNumberFormat="1" applyFont="1" applyFill="1" applyBorder="1" applyAlignment="1">
      <alignment horizontal="center" vertical="center" wrapText="1"/>
    </xf>
    <xf numFmtId="3" fontId="6" fillId="0" borderId="0" xfId="3" applyNumberFormat="1" applyFont="1" applyFill="1" applyBorder="1" applyAlignment="1">
      <alignment horizontal="center" vertical="center" wrapText="1"/>
    </xf>
    <xf numFmtId="0" fontId="10" fillId="0" borderId="0" xfId="6" applyFill="1" applyBorder="1" applyAlignment="1">
      <alignment horizontal="left" vertical="center" wrapText="1"/>
    </xf>
    <xf numFmtId="3" fontId="6" fillId="0" borderId="8" xfId="3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7" xfId="6" applyFill="1" applyBorder="1" applyAlignment="1">
      <alignment horizontal="left" vertical="center" wrapText="1"/>
    </xf>
    <xf numFmtId="166" fontId="6" fillId="0" borderId="7" xfId="1" applyNumberFormat="1" applyFont="1" applyFill="1" applyBorder="1" applyAlignment="1">
      <alignment horizontal="center" vertical="center" wrapText="1"/>
    </xf>
    <xf numFmtId="167" fontId="6" fillId="0" borderId="7" xfId="2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6" fillId="0" borderId="7" xfId="3" applyNumberFormat="1" applyFont="1" applyFill="1" applyBorder="1" applyAlignment="1">
      <alignment horizontal="center" vertical="center" wrapText="1"/>
    </xf>
    <xf numFmtId="0" fontId="11" fillId="0" borderId="7" xfId="6" applyFont="1" applyFill="1" applyBorder="1" applyAlignment="1">
      <alignment horizontal="left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</cellXfs>
  <cellStyles count="7">
    <cellStyle name="˙˙˙˙˙˙˙˙˙˙˙˙˙˙˙˙˙˙˙˙˙˙˙˙˙˙˙˙˙˙˙˙˙˙˙˙˙˙˙˙˙_x0008_" xfId="1" xr:uid="{00000000-0005-0000-0000-000000000000}"/>
    <cellStyle name="Comma" xfId="4" xr:uid="{00000000-0005-0000-0000-000001000000}"/>
    <cellStyle name="Hiperlink" xfId="6" builtinId="8"/>
    <cellStyle name="Normal" xfId="0" builtinId="0"/>
    <cellStyle name="Percent" xfId="5" xr:uid="{00000000-0005-0000-0000-000004000000}"/>
    <cellStyle name="Porcentagem" xfId="2" builtinId="5"/>
    <cellStyle name="Vírgula" xfId="3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mille Reckia" id="{4CF6A7ED-5F73-4476-8FF4-622827BD2AE9}" userId="S::emille.reckia@AES.COM::029b8abf-20c5-4903-bd8f-0d3c8fabf920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z-filemanager.s3.amazonaws.com/7055e766-fc6d-42b3-9911-c19f8e89875a/atas-de-assembleias-de-acionistas-ago-age-e-agd/3c39707394feecc406856aada493b90730e806f392ff966b329d12e795350dde/ata_da_assembleia_geral_ordinaria_e_extraordinaria_de_25.04.2017." TargetMode="External"/><Relationship Id="rId13" Type="http://schemas.openxmlformats.org/officeDocument/2006/relationships/hyperlink" Target="https://mz-prod-cvm.s3.amazonaws.com/21490/IPE/2020/dcb9a76d-30e7-48a9-8120-52ab34c68bb3/20200427152617000943_21490_756519.pdf" TargetMode="External"/><Relationship Id="rId18" Type="http://schemas.openxmlformats.org/officeDocument/2006/relationships/hyperlink" Target="https://api.mziq.com/mzfilemanager/v2/d/7055e766-fc6d-42b3-9911-c19f8e89875a/59a95811-4992-176c-41c5-20f0e3a9a1a2?origin=1" TargetMode="External"/><Relationship Id="rId26" Type="http://schemas.openxmlformats.org/officeDocument/2006/relationships/hyperlink" Target="https://api.mziq.com/mzfilemanager/v2/d/7055e766-fc6d-42b3-9911-c19f8e89875a/d7da0a8e-4ac2-ef63-da7b-307e362f30cd?origin=2" TargetMode="External"/><Relationship Id="rId3" Type="http://schemas.openxmlformats.org/officeDocument/2006/relationships/hyperlink" Target="https://mz-prod-cvm.s3.amazonaws.com/21490/IPE/2019/dba85120-9ec2-4fde-b06a-72f5871c4cdf/20190429173331242782_683253..pdf" TargetMode="External"/><Relationship Id="rId21" Type="http://schemas.openxmlformats.org/officeDocument/2006/relationships/hyperlink" Target="https://api.mziq.com/mzfilemanager/v2/d/7055e766-fc6d-42b3-9911-c19f8e89875a/f5d78072-2fc0-71a1-1aab-41647a4f795d?origin=2" TargetMode="External"/><Relationship Id="rId7" Type="http://schemas.openxmlformats.org/officeDocument/2006/relationships/hyperlink" Target="https://mz-filemanager.s3.amazonaws.com/7055e766-fc6d-42b3-9911-c19f8e89875a/atas-de-reuniao-de-conselho-de-administracao-rca/6cd2bbafa8d302aab0e487704818dd91c3a331331fca6fdac03c6869cff37741/ata_rca_distribuicao_de_dividendos_intercalares.pdf" TargetMode="External"/><Relationship Id="rId12" Type="http://schemas.openxmlformats.org/officeDocument/2006/relationships/hyperlink" Target="https://mz-filemanager.s3.amazonaws.com/7055e766-fc6d-42b3-9911-c19f8e89875a/atas-de-reuniao-de-conselho-de-administracao-rca/1d957e57b5be1405268ba630a0dc6667777692f61e167233b24b486067731acb/ata_rca_distribuicao_de_dividendos.pdf" TargetMode="External"/><Relationship Id="rId17" Type="http://schemas.openxmlformats.org/officeDocument/2006/relationships/hyperlink" Target="https://api.mziq.com/mzfilemanager/v2/d/7055e766-fc6d-42b3-9911-c19f8e89875a/ca523743-d614-b059-bceb-1d02d6515c1c?origin=1" TargetMode="External"/><Relationship Id="rId25" Type="http://schemas.openxmlformats.org/officeDocument/2006/relationships/hyperlink" Target="https://api.mziq.com/mzfilemanager/v2/d/7055e766-fc6d-42b3-9911-c19f8e89875a/959cb54b-19c6-ea0c-f10e-29e93aa16dcf?origin=2" TargetMode="External"/><Relationship Id="rId2" Type="http://schemas.openxmlformats.org/officeDocument/2006/relationships/hyperlink" Target="https://mz-prod-cvm.s3.amazonaws.com/21490/IPE/2020/dcb9a76d-30e7-48a9-8120-52ab34c68bb3/20200427152617000943_21490_756519.pdf" TargetMode="External"/><Relationship Id="rId16" Type="http://schemas.openxmlformats.org/officeDocument/2006/relationships/hyperlink" Target="https://api.mziq.com/mzfilemanager/v2/d/7055e766-fc6d-42b3-9911-c19f8e89875a/9cd399e8-c4cb-198a-4719-9ab877b6738c?origin=1" TargetMode="External"/><Relationship Id="rId20" Type="http://schemas.openxmlformats.org/officeDocument/2006/relationships/hyperlink" Target="https://api.mziq.com/mzfilemanager/v2/d/7055e766-fc6d-42b3-9911-c19f8e89875a/792619eb-44f3-6dbe-a701-b21aaf69236c?origin=1" TargetMode="External"/><Relationship Id="rId1" Type="http://schemas.openxmlformats.org/officeDocument/2006/relationships/hyperlink" Target="https://api.mziq.com/mzfilemanager/v2/d/7055e766-fc6d-42b3-9911-c19f8e89875a/40fe7199-f911-c638-5150-6eff1f8c77d8?origin=1" TargetMode="External"/><Relationship Id="rId6" Type="http://schemas.openxmlformats.org/officeDocument/2006/relationships/hyperlink" Target="https://mz-filemanager.s3.amazonaws.com/7055e766-fc6d-42b3-9911-c19f8e89875a/atas-de-assembleias-de-acionistas-ago-age-e-agd/fb16343b80f0d41809e5cd46b7bbc422e17dc8855e3c763fe0cb4fe0f5dde338/ata_agoe.pdf" TargetMode="External"/><Relationship Id="rId11" Type="http://schemas.openxmlformats.org/officeDocument/2006/relationships/hyperlink" Target="https://mz-filemanager.s3.amazonaws.com/7055e766-fc6d-42b3-9911-c19f8e89875a/atas-de-reuniao-de-conselho-de-administracao-rca/842eed4aa25a2bd69f08151655c5a50e5771e14243dedd6ed94a9485835926a3/ata_rca_distribuicao_de_dividendos_intermediarios.pdf" TargetMode="External"/><Relationship Id="rId24" Type="http://schemas.openxmlformats.org/officeDocument/2006/relationships/hyperlink" Target="https://api.mziq.com/mzfilemanager/v2/d/7055e766-fc6d-42b3-9911-c19f8e89875a/6ff2ade4-6d23-3ecb-01be-34b9fde1298f?origin=1" TargetMode="External"/><Relationship Id="rId5" Type="http://schemas.openxmlformats.org/officeDocument/2006/relationships/hyperlink" Target="https://mz-prod-cvm.s3.amazonaws.com/21490/IPE/2018/487c45a4-4caa-40bf-9098-d5f4662fc3f0/20180426153950896367_613390.pdf" TargetMode="External"/><Relationship Id="rId15" Type="http://schemas.openxmlformats.org/officeDocument/2006/relationships/hyperlink" Target="https://mz-prod-cvm.s3.amazonaws.com/21490/IPE/2020/dcb9a76d-30e7-48a9-8120-52ab34c68bb3/20200427152617000943_21490_756519.pdf" TargetMode="External"/><Relationship Id="rId23" Type="http://schemas.openxmlformats.org/officeDocument/2006/relationships/hyperlink" Target="https://api.mziq.com/mzfilemanager/v2/d/7055e766-fc6d-42b3-9911-c19f8e89875a/dad628e8-ed5a-5b98-dad3-6a7f57955986?origin=2" TargetMode="External"/><Relationship Id="rId10" Type="http://schemas.openxmlformats.org/officeDocument/2006/relationships/hyperlink" Target="https://mz-filemanager.s3.amazonaws.com/7055e766-fc6d-42b3-9911-c19f8e89875a/atas-de-assembleias-de-acionistas-ago-age-e-agd/197762a3f1980dad1f357a5426b98da424dc041dc864e869c5edc8bc47541ebd/ata_agoe.pdf" TargetMode="External"/><Relationship Id="rId19" Type="http://schemas.openxmlformats.org/officeDocument/2006/relationships/hyperlink" Target="https://api.mziq.com/mzfilemanager/v2/d/7055e766-fc6d-42b3-9911-c19f8e89875a/170aa215-f193-0bcd-db0b-3d1a460301d4?origin=1" TargetMode="External"/><Relationship Id="rId4" Type="http://schemas.openxmlformats.org/officeDocument/2006/relationships/hyperlink" Target="https://mz-prod-cvm.s3.amazonaws.com/21490/IPE/2018/18fcb264-ed85-4ccb-9284-9a5689b1780d/20181203205831661040_654174.12.03_ARCA__Distribuicao_de_dividendos.pdf" TargetMode="External"/><Relationship Id="rId9" Type="http://schemas.openxmlformats.org/officeDocument/2006/relationships/hyperlink" Target="https://mz-filemanager.s3.amazonaws.com/7055e766-fc6d-42b3-9911-c19f8e89875a/atas-de-assembleias-de-acionistas-ago-age-e-agd/01705b0880a4e5cf10e91dff2de601754271c87b31edd1c4857b435e08c0fe52/ata_da_assembleia_geral_ordinaria_e_extraordinaria_de_20.04.2016." TargetMode="External"/><Relationship Id="rId14" Type="http://schemas.openxmlformats.org/officeDocument/2006/relationships/hyperlink" Target="https://api.mziq.com/mzfilemanager/v2/d/7055e766-fc6d-42b3-9911-c19f8e89875a/80266cb4-c9ec-75fd-384a-08c9654ddfc8?origin=1" TargetMode="External"/><Relationship Id="rId22" Type="http://schemas.openxmlformats.org/officeDocument/2006/relationships/hyperlink" Target="https://api.mziq.com/mzfilemanager/v2/d/7055e766-fc6d-42b3-9911-c19f8e89875a/01f9bfd6-48ae-2e89-e473-f6f7931e03f4?origin=2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showGridLines="0" tabSelected="1" zoomScaleNormal="100" workbookViewId="0">
      <pane ySplit="4" topLeftCell="A5" activePane="bottomLeft" state="frozen"/>
      <selection pane="bottomLeft" activeCell="F7" sqref="F7"/>
    </sheetView>
  </sheetViews>
  <sheetFormatPr defaultColWidth="9.1796875" defaultRowHeight="13" x14ac:dyDescent="0.3"/>
  <cols>
    <col min="1" max="1" width="0.81640625" style="2" customWidth="1"/>
    <col min="2" max="2" width="10.81640625" style="2" customWidth="1"/>
    <col min="3" max="3" width="27.54296875" style="2" customWidth="1"/>
    <col min="4" max="4" width="12.26953125" style="2" bestFit="1" customWidth="1"/>
    <col min="5" max="5" width="12.1796875" style="2" customWidth="1"/>
    <col min="6" max="6" width="11" style="2" customWidth="1"/>
    <col min="7" max="7" width="20.26953125" style="2" customWidth="1"/>
    <col min="8" max="8" width="22.453125" style="2" customWidth="1"/>
    <col min="9" max="9" width="16.54296875" style="2" customWidth="1"/>
    <col min="10" max="10" width="13.54296875" style="53" bestFit="1" customWidth="1"/>
    <col min="11" max="11" width="13.54296875" style="2" bestFit="1" customWidth="1"/>
    <col min="12" max="12" width="12.54296875" style="53" customWidth="1"/>
    <col min="13" max="13" width="11.453125" style="53" customWidth="1"/>
    <col min="14" max="16384" width="9.1796875" style="1"/>
  </cols>
  <sheetData>
    <row r="1" spans="1:13" ht="50.25" customHeight="1" x14ac:dyDescent="0.3">
      <c r="B1" s="46" t="s">
        <v>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5.25" customHeight="1" x14ac:dyDescent="0.3">
      <c r="B2" s="9"/>
      <c r="C2" s="9"/>
      <c r="D2" s="9"/>
      <c r="E2" s="9"/>
      <c r="F2" s="9"/>
      <c r="G2" s="9"/>
      <c r="H2" s="9"/>
      <c r="I2" s="9"/>
      <c r="J2" s="10"/>
      <c r="K2" s="9"/>
      <c r="L2" s="10"/>
      <c r="M2" s="10"/>
    </row>
    <row r="3" spans="1:13" ht="13.5" thickBot="1" x14ac:dyDescent="0.35"/>
    <row r="4" spans="1:13" ht="42" customHeight="1" x14ac:dyDescent="0.3">
      <c r="B4" s="8" t="s">
        <v>1</v>
      </c>
      <c r="C4" s="3" t="s">
        <v>41</v>
      </c>
      <c r="D4" s="4" t="s">
        <v>3</v>
      </c>
      <c r="E4" s="15" t="s">
        <v>4</v>
      </c>
      <c r="F4" s="3" t="s">
        <v>43</v>
      </c>
      <c r="G4" s="5" t="s">
        <v>5</v>
      </c>
      <c r="H4" s="5" t="s">
        <v>6</v>
      </c>
      <c r="I4" s="6" t="s">
        <v>7</v>
      </c>
      <c r="J4" s="4" t="s">
        <v>8</v>
      </c>
      <c r="K4" s="7" t="s">
        <v>9</v>
      </c>
      <c r="L4" s="6" t="s">
        <v>10</v>
      </c>
      <c r="M4" s="5" t="s">
        <v>44</v>
      </c>
    </row>
    <row r="5" spans="1:13" ht="6" customHeight="1" x14ac:dyDescent="0.3">
      <c r="B5" s="11"/>
      <c r="C5" s="11"/>
      <c r="D5" s="12"/>
      <c r="E5" s="12"/>
      <c r="F5" s="12"/>
      <c r="G5" s="13"/>
      <c r="H5" s="13"/>
      <c r="I5" s="13"/>
      <c r="J5" s="12"/>
      <c r="K5" s="12"/>
      <c r="L5" s="13"/>
      <c r="M5" s="14"/>
    </row>
    <row r="6" spans="1:13" s="58" customFormat="1" ht="6" customHeight="1" x14ac:dyDescent="0.3">
      <c r="A6" s="57"/>
      <c r="B6" s="63"/>
      <c r="C6" s="63"/>
      <c r="D6" s="64"/>
      <c r="E6" s="64"/>
      <c r="F6" s="64"/>
      <c r="G6" s="65"/>
      <c r="H6" s="65"/>
      <c r="I6" s="65"/>
      <c r="J6" s="64"/>
      <c r="K6" s="64"/>
      <c r="L6" s="65"/>
      <c r="M6" s="81"/>
    </row>
    <row r="7" spans="1:13" s="58" customFormat="1" ht="26.5" customHeight="1" x14ac:dyDescent="0.3">
      <c r="A7" s="57"/>
      <c r="B7" s="127">
        <v>2025</v>
      </c>
      <c r="C7" s="80" t="s">
        <v>56</v>
      </c>
      <c r="D7" s="77">
        <v>45846</v>
      </c>
      <c r="E7" s="72" t="s">
        <v>91</v>
      </c>
      <c r="F7" s="77" t="s">
        <v>90</v>
      </c>
      <c r="G7" s="125" t="s">
        <v>85</v>
      </c>
      <c r="H7" s="125" t="s">
        <v>89</v>
      </c>
      <c r="I7" s="109">
        <v>69221.642070000002</v>
      </c>
      <c r="J7" s="106">
        <v>7.0000000000000007E-2</v>
      </c>
      <c r="K7" s="106">
        <v>0.21</v>
      </c>
      <c r="L7" s="71">
        <v>144867</v>
      </c>
      <c r="M7" s="126">
        <v>7.1186440677966098E-3</v>
      </c>
    </row>
    <row r="8" spans="1:13" s="58" customFormat="1" ht="6" customHeight="1" x14ac:dyDescent="0.3">
      <c r="A8" s="57"/>
      <c r="B8" s="63"/>
      <c r="C8" s="63"/>
      <c r="D8" s="64"/>
      <c r="E8" s="64"/>
      <c r="F8" s="64"/>
      <c r="G8" s="65"/>
      <c r="H8" s="65"/>
      <c r="I8" s="65"/>
      <c r="J8" s="64"/>
      <c r="K8" s="64"/>
      <c r="L8" s="65"/>
      <c r="M8" s="81"/>
    </row>
    <row r="9" spans="1:13" s="58" customFormat="1" ht="26.5" customHeight="1" x14ac:dyDescent="0.3">
      <c r="A9" s="57"/>
      <c r="B9" s="121">
        <v>2025</v>
      </c>
      <c r="C9" s="80" t="s">
        <v>56</v>
      </c>
      <c r="D9" s="77">
        <v>45874</v>
      </c>
      <c r="E9" s="72" t="s">
        <v>87</v>
      </c>
      <c r="F9" s="77" t="s">
        <v>88</v>
      </c>
      <c r="G9" s="122">
        <v>45876</v>
      </c>
      <c r="H9" s="122" t="s">
        <v>86</v>
      </c>
      <c r="I9" s="109">
        <v>69221.642070000002</v>
      </c>
      <c r="J9" s="106">
        <v>7.0000000000000007E-2</v>
      </c>
      <c r="K9" s="106">
        <v>0.21</v>
      </c>
      <c r="L9" s="71">
        <v>298777</v>
      </c>
      <c r="M9" s="123">
        <v>7.0446159007044613E-3</v>
      </c>
    </row>
    <row r="10" spans="1:13" s="58" customFormat="1" ht="16" customHeight="1" x14ac:dyDescent="0.3">
      <c r="A10" s="57"/>
      <c r="B10" s="102"/>
      <c r="C10" s="102"/>
      <c r="D10" s="103"/>
      <c r="E10" s="103"/>
      <c r="F10" s="103"/>
      <c r="G10" s="104"/>
      <c r="H10" s="104"/>
      <c r="I10" s="124">
        <f>SUM(I7:I9)</f>
        <v>138443.28414</v>
      </c>
      <c r="J10" s="128">
        <f>SUM(J7:J9)</f>
        <v>0.14000000000000001</v>
      </c>
      <c r="K10" s="128">
        <f>SUM(K7:K9)</f>
        <v>0.42</v>
      </c>
      <c r="L10" s="124">
        <f>SUM(L7:L9)</f>
        <v>443644</v>
      </c>
      <c r="M10" s="105"/>
    </row>
    <row r="11" spans="1:13" s="58" customFormat="1" ht="28" customHeight="1" x14ac:dyDescent="0.3">
      <c r="A11" s="57"/>
      <c r="B11" s="118">
        <v>2025</v>
      </c>
      <c r="C11" s="80" t="s">
        <v>16</v>
      </c>
      <c r="D11" s="77" t="s">
        <v>82</v>
      </c>
      <c r="E11" s="72" t="s">
        <v>83</v>
      </c>
      <c r="F11" s="72" t="s">
        <v>82</v>
      </c>
      <c r="G11" s="119">
        <v>45967</v>
      </c>
      <c r="H11" s="119" t="s">
        <v>84</v>
      </c>
      <c r="I11" s="109">
        <v>76068</v>
      </c>
      <c r="J11" s="106">
        <v>0.08</v>
      </c>
      <c r="K11" s="106">
        <v>0.24</v>
      </c>
      <c r="L11" s="71">
        <v>230322</v>
      </c>
      <c r="M11" s="120">
        <v>8.4656084656084644E-3</v>
      </c>
    </row>
    <row r="12" spans="1:13" s="58" customFormat="1" ht="6" customHeight="1" x14ac:dyDescent="0.3">
      <c r="A12" s="57"/>
      <c r="B12" s="63"/>
      <c r="C12" s="63"/>
      <c r="D12" s="64"/>
      <c r="E12" s="64"/>
      <c r="F12" s="64"/>
      <c r="G12" s="65"/>
      <c r="H12" s="65"/>
      <c r="I12" s="65"/>
      <c r="J12" s="64"/>
      <c r="K12" s="64"/>
      <c r="L12" s="65"/>
      <c r="M12" s="81"/>
    </row>
    <row r="13" spans="1:13" s="58" customFormat="1" ht="12.75" customHeight="1" x14ac:dyDescent="0.3">
      <c r="A13" s="57"/>
      <c r="B13" s="115">
        <v>2025</v>
      </c>
      <c r="C13" s="80" t="s">
        <v>56</v>
      </c>
      <c r="D13" s="77">
        <v>45484</v>
      </c>
      <c r="E13" s="72" t="s">
        <v>80</v>
      </c>
      <c r="F13" s="72" t="s">
        <v>81</v>
      </c>
      <c r="G13" s="116">
        <v>45809</v>
      </c>
      <c r="H13" s="116" t="s">
        <v>79</v>
      </c>
      <c r="I13" s="109">
        <v>76068</v>
      </c>
      <c r="J13" s="106">
        <v>0.08</v>
      </c>
      <c r="K13" s="107">
        <v>0.24</v>
      </c>
      <c r="L13" s="71">
        <v>363754</v>
      </c>
      <c r="M13" s="117">
        <v>8.0000000000000002E-3</v>
      </c>
    </row>
    <row r="14" spans="1:13" s="58" customFormat="1" ht="6" customHeight="1" x14ac:dyDescent="0.3">
      <c r="A14" s="57"/>
      <c r="B14" s="63"/>
      <c r="C14" s="63"/>
      <c r="D14" s="64"/>
      <c r="E14" s="64"/>
      <c r="F14" s="64"/>
      <c r="G14" s="65"/>
      <c r="H14" s="65"/>
      <c r="I14" s="65"/>
      <c r="J14" s="64"/>
      <c r="K14" s="64"/>
      <c r="L14" s="65"/>
      <c r="M14" s="81"/>
    </row>
    <row r="15" spans="1:13" s="58" customFormat="1" ht="12.75" customHeight="1" x14ac:dyDescent="0.3">
      <c r="A15" s="57"/>
      <c r="B15" s="114">
        <v>2024</v>
      </c>
      <c r="C15" s="80" t="s">
        <v>56</v>
      </c>
      <c r="D15" s="77">
        <v>45512</v>
      </c>
      <c r="E15" s="72" t="s">
        <v>76</v>
      </c>
      <c r="F15" s="72" t="s">
        <v>77</v>
      </c>
      <c r="G15" s="112">
        <v>45568</v>
      </c>
      <c r="H15" s="112" t="s">
        <v>78</v>
      </c>
      <c r="I15" s="109">
        <v>57051</v>
      </c>
      <c r="J15" s="106">
        <v>0.06</v>
      </c>
      <c r="K15" s="107">
        <v>0.18</v>
      </c>
      <c r="L15" s="71">
        <v>237070</v>
      </c>
      <c r="M15" s="113">
        <v>6.0000000000000001E-3</v>
      </c>
    </row>
    <row r="16" spans="1:13" s="58" customFormat="1" ht="6" customHeight="1" x14ac:dyDescent="0.3">
      <c r="A16" s="57"/>
      <c r="B16" s="63"/>
      <c r="C16" s="63"/>
      <c r="D16" s="64"/>
      <c r="E16" s="64"/>
      <c r="F16" s="64"/>
      <c r="G16" s="65"/>
      <c r="H16" s="65"/>
      <c r="I16" s="65"/>
      <c r="J16" s="64"/>
      <c r="K16" s="64"/>
      <c r="L16" s="65"/>
      <c r="M16" s="81"/>
    </row>
    <row r="17" spans="1:13" s="58" customFormat="1" ht="12.75" customHeight="1" x14ac:dyDescent="0.3">
      <c r="A17" s="57"/>
      <c r="B17" s="97">
        <v>2024</v>
      </c>
      <c r="C17" s="80" t="s">
        <v>56</v>
      </c>
      <c r="D17" s="77">
        <v>45540</v>
      </c>
      <c r="E17" s="72" t="s">
        <v>73</v>
      </c>
      <c r="F17" s="72" t="s">
        <v>74</v>
      </c>
      <c r="G17" s="99">
        <v>45481</v>
      </c>
      <c r="H17" s="99" t="s">
        <v>75</v>
      </c>
      <c r="I17" s="109">
        <v>66559.271240000002</v>
      </c>
      <c r="J17" s="106">
        <v>7.0000000000000007E-2</v>
      </c>
      <c r="K17" s="107">
        <v>0.21</v>
      </c>
      <c r="L17" s="71">
        <v>254944</v>
      </c>
      <c r="M17" s="98">
        <v>7.0000000000000001E-3</v>
      </c>
    </row>
    <row r="18" spans="1:13" s="58" customFormat="1" ht="12" customHeight="1" x14ac:dyDescent="0.3">
      <c r="A18" s="57"/>
      <c r="B18" s="63"/>
      <c r="C18" s="63"/>
      <c r="D18" s="64"/>
      <c r="E18" s="64"/>
      <c r="F18" s="64"/>
      <c r="G18" s="65"/>
      <c r="H18" s="65"/>
      <c r="I18" s="110">
        <f>SUM(I11:I17)</f>
        <v>275746.27124000003</v>
      </c>
      <c r="J18" s="108">
        <f>SUM(J11:J17)</f>
        <v>0.29000000000000004</v>
      </c>
      <c r="K18" s="108">
        <f>SUM(K11:K17)</f>
        <v>0.86999999999999988</v>
      </c>
      <c r="L18" s="111">
        <f>SUM(L11:L17)</f>
        <v>1086090</v>
      </c>
      <c r="M18" s="101"/>
    </row>
    <row r="19" spans="1:13" s="58" customFormat="1" ht="6" customHeight="1" x14ac:dyDescent="0.3">
      <c r="A19" s="57"/>
      <c r="B19" s="102"/>
      <c r="C19" s="102"/>
      <c r="D19" s="103"/>
      <c r="E19" s="103"/>
      <c r="F19" s="103"/>
      <c r="G19" s="104"/>
      <c r="H19" s="104"/>
      <c r="I19" s="104"/>
      <c r="J19" s="103"/>
      <c r="K19" s="103"/>
      <c r="L19" s="104"/>
      <c r="M19" s="105"/>
    </row>
    <row r="20" spans="1:13" s="58" customFormat="1" ht="17.5" customHeight="1" x14ac:dyDescent="0.3">
      <c r="A20" s="57"/>
      <c r="B20" s="129">
        <v>2024</v>
      </c>
      <c r="C20" s="80" t="s">
        <v>16</v>
      </c>
      <c r="D20" s="77" t="s">
        <v>69</v>
      </c>
      <c r="E20" s="72" t="s">
        <v>70</v>
      </c>
      <c r="F20" s="72" t="s">
        <v>69</v>
      </c>
      <c r="G20" s="99">
        <v>45474</v>
      </c>
      <c r="H20" s="73" t="s">
        <v>68</v>
      </c>
      <c r="I20" s="20">
        <v>237711.68304</v>
      </c>
      <c r="J20" s="21">
        <v>0.26</v>
      </c>
      <c r="K20" s="2">
        <v>0.78</v>
      </c>
      <c r="L20" s="71">
        <v>141162</v>
      </c>
      <c r="M20" s="95">
        <v>2.5999999999999999E-2</v>
      </c>
    </row>
    <row r="21" spans="1:13" s="58" customFormat="1" ht="12.75" customHeight="1" x14ac:dyDescent="0.3">
      <c r="A21" s="57"/>
      <c r="B21" s="129"/>
      <c r="C21" s="64"/>
      <c r="D21" s="64"/>
      <c r="E21" s="64"/>
      <c r="F21" s="64"/>
      <c r="G21" s="61"/>
      <c r="H21" s="61"/>
      <c r="I21" s="20"/>
      <c r="J21" s="21"/>
      <c r="K21" s="57"/>
      <c r="L21" s="65"/>
      <c r="M21" s="62"/>
    </row>
    <row r="22" spans="1:13" s="58" customFormat="1" ht="12.75" customHeight="1" x14ac:dyDescent="0.3">
      <c r="A22" s="57"/>
      <c r="B22" s="129"/>
      <c r="C22" s="80" t="s">
        <v>56</v>
      </c>
      <c r="D22" s="77">
        <v>45180</v>
      </c>
      <c r="E22" s="72" t="s">
        <v>62</v>
      </c>
      <c r="F22" s="72" t="s">
        <v>66</v>
      </c>
      <c r="G22" s="116">
        <v>45383</v>
      </c>
      <c r="H22" s="73" t="s">
        <v>67</v>
      </c>
      <c r="I22" s="20">
        <v>36571</v>
      </c>
      <c r="J22" s="21">
        <v>0.04</v>
      </c>
      <c r="K22" s="2">
        <v>0.12</v>
      </c>
      <c r="L22" s="71">
        <v>100005</v>
      </c>
      <c r="M22" s="74" t="s">
        <v>60</v>
      </c>
    </row>
    <row r="23" spans="1:13" s="58" customFormat="1" ht="12.75" customHeight="1" x14ac:dyDescent="0.3">
      <c r="A23" s="57"/>
      <c r="B23" s="100"/>
      <c r="C23" s="64"/>
      <c r="D23" s="64"/>
      <c r="E23" s="64"/>
      <c r="F23" s="64"/>
      <c r="G23" s="116"/>
      <c r="H23" s="73"/>
      <c r="I23" s="20"/>
      <c r="J23" s="21"/>
      <c r="K23" s="57"/>
      <c r="L23" s="65"/>
      <c r="M23" s="74"/>
    </row>
    <row r="24" spans="1:13" s="58" customFormat="1" ht="12.75" customHeight="1" x14ac:dyDescent="0.3">
      <c r="A24" s="57"/>
      <c r="B24" s="129">
        <v>2023</v>
      </c>
      <c r="C24" s="80" t="s">
        <v>56</v>
      </c>
      <c r="D24" s="77" t="s">
        <v>65</v>
      </c>
      <c r="E24" s="72" t="s">
        <v>64</v>
      </c>
      <c r="F24" s="72" t="s">
        <v>58</v>
      </c>
      <c r="G24" s="116">
        <v>45056</v>
      </c>
      <c r="H24" s="73" t="s">
        <v>63</v>
      </c>
      <c r="I24" s="20">
        <v>36571</v>
      </c>
      <c r="J24" s="21">
        <v>0.04</v>
      </c>
      <c r="K24" s="2">
        <v>0.12</v>
      </c>
      <c r="L24" s="71">
        <v>222186</v>
      </c>
      <c r="M24" s="74" t="s">
        <v>60</v>
      </c>
    </row>
    <row r="25" spans="1:13" s="58" customFormat="1" ht="12.75" customHeight="1" x14ac:dyDescent="0.3">
      <c r="A25" s="57"/>
      <c r="B25" s="129"/>
      <c r="C25" s="64"/>
      <c r="D25" s="64"/>
      <c r="E25" s="64"/>
      <c r="F25" s="64"/>
      <c r="G25" s="116"/>
      <c r="H25" s="73"/>
      <c r="I25" s="20"/>
      <c r="J25" s="21"/>
      <c r="K25" s="57"/>
      <c r="L25" s="65"/>
      <c r="M25" s="74"/>
    </row>
    <row r="26" spans="1:13" s="58" customFormat="1" ht="12.75" customHeight="1" x14ac:dyDescent="0.3">
      <c r="A26" s="57"/>
      <c r="B26" s="129"/>
      <c r="C26" s="76" t="s">
        <v>56</v>
      </c>
      <c r="D26" s="77">
        <v>45204</v>
      </c>
      <c r="E26" s="72" t="s">
        <v>57</v>
      </c>
      <c r="F26" s="72" t="s">
        <v>58</v>
      </c>
      <c r="G26" s="116">
        <v>45053</v>
      </c>
      <c r="H26" s="61" t="s">
        <v>59</v>
      </c>
      <c r="I26" s="20">
        <v>36571</v>
      </c>
      <c r="J26" s="21">
        <v>0.04</v>
      </c>
      <c r="K26" s="2">
        <v>0.12</v>
      </c>
      <c r="L26" s="71">
        <v>230710</v>
      </c>
      <c r="M26" s="62" t="s">
        <v>60</v>
      </c>
    </row>
    <row r="27" spans="1:13" s="58" customFormat="1" ht="12.75" customHeight="1" x14ac:dyDescent="0.3">
      <c r="A27" s="57"/>
      <c r="B27" s="100"/>
      <c r="C27" s="38" t="s">
        <v>0</v>
      </c>
      <c r="D27" s="83"/>
      <c r="E27" s="84"/>
      <c r="F27" s="84"/>
      <c r="G27" s="85"/>
      <c r="H27" s="86"/>
      <c r="I27" s="88">
        <f>SUM(I20:I26)</f>
        <v>347424.68304000003</v>
      </c>
      <c r="J27" s="89">
        <f>SUM(J20:J26)</f>
        <v>0.37999999999999995</v>
      </c>
      <c r="K27" s="89">
        <f>SUM(K20:K26)</f>
        <v>1.1400000000000001</v>
      </c>
      <c r="L27" s="96">
        <f>SUM(L20:L26)</f>
        <v>694063</v>
      </c>
      <c r="M27" s="87"/>
    </row>
    <row r="28" spans="1:13" s="58" customFormat="1" ht="12.75" customHeight="1" x14ac:dyDescent="0.3">
      <c r="A28" s="57"/>
      <c r="B28" s="82"/>
      <c r="C28" s="76"/>
      <c r="D28" s="77"/>
      <c r="E28" s="72"/>
      <c r="F28" s="72"/>
      <c r="G28" s="75"/>
      <c r="H28" s="78"/>
      <c r="I28" s="20"/>
      <c r="J28" s="21"/>
      <c r="K28" s="2"/>
      <c r="L28" s="71"/>
      <c r="M28" s="79"/>
    </row>
    <row r="29" spans="1:13" s="58" customFormat="1" ht="12.75" customHeight="1" x14ac:dyDescent="0.3">
      <c r="A29" s="57"/>
      <c r="B29" s="129">
        <v>2023</v>
      </c>
      <c r="C29" s="136" t="s">
        <v>16</v>
      </c>
      <c r="D29" s="64"/>
      <c r="E29" s="64"/>
      <c r="F29" s="64"/>
      <c r="G29" s="75"/>
      <c r="H29" s="61" t="s">
        <v>51</v>
      </c>
      <c r="I29" s="20"/>
      <c r="J29" s="21"/>
      <c r="K29" s="57"/>
      <c r="L29" s="65"/>
      <c r="M29" s="62"/>
    </row>
    <row r="30" spans="1:13" s="58" customFormat="1" ht="12.75" customHeight="1" x14ac:dyDescent="0.3">
      <c r="A30" s="57"/>
      <c r="B30" s="129"/>
      <c r="C30" s="136"/>
      <c r="D30" s="72" t="s">
        <v>54</v>
      </c>
      <c r="E30" s="72" t="s">
        <v>55</v>
      </c>
      <c r="F30" s="72" t="s">
        <v>54</v>
      </c>
      <c r="G30" s="134" t="s">
        <v>61</v>
      </c>
      <c r="H30" s="59" t="s">
        <v>52</v>
      </c>
      <c r="I30" s="20">
        <v>421973</v>
      </c>
      <c r="J30" s="21">
        <v>0.48</v>
      </c>
      <c r="K30" s="2">
        <v>1.44</v>
      </c>
      <c r="L30" s="71">
        <v>918465</v>
      </c>
      <c r="M30" s="60" t="s">
        <v>53</v>
      </c>
    </row>
    <row r="31" spans="1:13" s="58" customFormat="1" ht="12.75" customHeight="1" x14ac:dyDescent="0.3">
      <c r="A31" s="57"/>
      <c r="B31" s="129"/>
      <c r="C31" s="136"/>
      <c r="D31" s="64"/>
      <c r="E31" s="64"/>
      <c r="F31" s="64"/>
      <c r="G31" s="134"/>
      <c r="H31" s="59" t="s">
        <v>50</v>
      </c>
      <c r="I31" s="20"/>
      <c r="J31" s="21"/>
      <c r="K31" s="57"/>
      <c r="L31" s="65"/>
      <c r="M31" s="60"/>
    </row>
    <row r="32" spans="1:13" s="58" customFormat="1" ht="12.75" customHeight="1" x14ac:dyDescent="0.3">
      <c r="A32" s="57"/>
      <c r="B32" s="130"/>
      <c r="C32" s="38" t="s">
        <v>0</v>
      </c>
      <c r="D32" s="64"/>
      <c r="E32" s="64"/>
      <c r="F32" s="64"/>
      <c r="G32" s="59"/>
      <c r="H32" s="59"/>
      <c r="I32" s="28">
        <f>I30</f>
        <v>421973</v>
      </c>
      <c r="J32" s="94">
        <f>J30</f>
        <v>0.48</v>
      </c>
      <c r="K32" s="94">
        <f>K30</f>
        <v>1.44</v>
      </c>
      <c r="L32" s="65"/>
      <c r="M32" s="60"/>
    </row>
    <row r="33" spans="1:13" s="58" customFormat="1" ht="12.75" customHeight="1" x14ac:dyDescent="0.3">
      <c r="A33" s="57"/>
      <c r="B33" s="138">
        <v>2022</v>
      </c>
      <c r="C33" s="139" t="s">
        <v>16</v>
      </c>
      <c r="D33" s="140">
        <v>44869</v>
      </c>
      <c r="E33" s="140">
        <v>44899</v>
      </c>
      <c r="F33" s="140">
        <v>44869</v>
      </c>
      <c r="G33" s="66" t="s">
        <v>47</v>
      </c>
      <c r="H33" s="66" t="s">
        <v>50</v>
      </c>
      <c r="I33" s="67">
        <v>131867</v>
      </c>
      <c r="J33" s="68">
        <v>0.15</v>
      </c>
      <c r="K33" s="69">
        <v>0.45</v>
      </c>
      <c r="L33" s="137">
        <v>1115400</v>
      </c>
      <c r="M33" s="70"/>
    </row>
    <row r="34" spans="1:13" s="58" customFormat="1" ht="12.75" customHeight="1" x14ac:dyDescent="0.3">
      <c r="A34" s="57"/>
      <c r="B34" s="132"/>
      <c r="C34" s="136"/>
      <c r="D34" s="134"/>
      <c r="E34" s="134"/>
      <c r="F34" s="134"/>
      <c r="G34" s="59" t="s">
        <v>48</v>
      </c>
      <c r="H34" s="59" t="s">
        <v>50</v>
      </c>
      <c r="I34" s="20">
        <v>131867</v>
      </c>
      <c r="J34" s="21">
        <v>0.15</v>
      </c>
      <c r="K34" s="2">
        <v>0.45</v>
      </c>
      <c r="L34" s="135"/>
      <c r="M34" s="60">
        <v>4.5793048986393838E-2</v>
      </c>
    </row>
    <row r="35" spans="1:13" s="58" customFormat="1" ht="12.75" customHeight="1" x14ac:dyDescent="0.3">
      <c r="A35" s="57"/>
      <c r="B35" s="132"/>
      <c r="C35" s="136"/>
      <c r="D35" s="134"/>
      <c r="E35" s="134"/>
      <c r="F35" s="134"/>
      <c r="G35" s="59" t="s">
        <v>49</v>
      </c>
      <c r="H35" s="59" t="s">
        <v>50</v>
      </c>
      <c r="I35" s="20">
        <v>96702</v>
      </c>
      <c r="J35" s="2">
        <v>0.11</v>
      </c>
      <c r="K35" s="2">
        <v>0.33</v>
      </c>
      <c r="L35" s="135"/>
      <c r="M35" s="60"/>
    </row>
    <row r="36" spans="1:13" ht="12.75" customHeight="1" x14ac:dyDescent="0.3">
      <c r="B36" s="49"/>
      <c r="C36" s="38" t="s">
        <v>0</v>
      </c>
      <c r="D36" s="39"/>
      <c r="E36" s="39"/>
      <c r="F36" s="39"/>
      <c r="G36" s="39"/>
      <c r="H36" s="39"/>
      <c r="I36" s="44">
        <v>360436</v>
      </c>
      <c r="J36" s="41">
        <f>J5+J33+J34+J35</f>
        <v>0.41</v>
      </c>
      <c r="K36" s="41">
        <v>1.23</v>
      </c>
      <c r="L36" s="45"/>
      <c r="M36" s="42"/>
    </row>
    <row r="37" spans="1:13" ht="13.5" customHeight="1" x14ac:dyDescent="0.3">
      <c r="B37" s="132">
        <v>2021</v>
      </c>
      <c r="C37" s="133" t="s">
        <v>16</v>
      </c>
      <c r="D37" s="134" t="s">
        <v>25</v>
      </c>
      <c r="E37" s="134" t="s">
        <v>33</v>
      </c>
      <c r="F37" s="50"/>
      <c r="J37" s="2"/>
      <c r="L37" s="135">
        <v>942086</v>
      </c>
      <c r="M37" s="131">
        <v>3.160270880361174E-2</v>
      </c>
    </row>
    <row r="38" spans="1:13" ht="13.5" customHeight="1" x14ac:dyDescent="0.3">
      <c r="B38" s="132"/>
      <c r="C38" s="133"/>
      <c r="D38" s="134"/>
      <c r="E38" s="134"/>
      <c r="F38" s="50"/>
      <c r="G38" s="50" t="s">
        <v>27</v>
      </c>
      <c r="H38" s="50" t="s">
        <v>11</v>
      </c>
      <c r="I38" s="20">
        <v>87911.126900000003</v>
      </c>
      <c r="J38" s="21">
        <v>0.1</v>
      </c>
      <c r="K38" s="21">
        <v>0.3</v>
      </c>
      <c r="L38" s="135"/>
      <c r="M38" s="131"/>
    </row>
    <row r="39" spans="1:13" ht="13.5" customHeight="1" x14ac:dyDescent="0.3">
      <c r="B39" s="132"/>
      <c r="C39" s="133"/>
      <c r="D39" s="134"/>
      <c r="E39" s="134"/>
      <c r="F39" s="50" t="s">
        <v>25</v>
      </c>
      <c r="G39" s="50" t="s">
        <v>28</v>
      </c>
      <c r="H39" s="50" t="s">
        <v>11</v>
      </c>
      <c r="I39" s="20">
        <v>87911.126900000003</v>
      </c>
      <c r="J39" s="21">
        <v>0.1</v>
      </c>
      <c r="K39" s="21">
        <v>0.3</v>
      </c>
      <c r="L39" s="135"/>
      <c r="M39" s="131"/>
    </row>
    <row r="40" spans="1:13" ht="13.5" customHeight="1" x14ac:dyDescent="0.3">
      <c r="B40" s="132"/>
      <c r="C40" s="133"/>
      <c r="D40" s="134"/>
      <c r="E40" s="134"/>
      <c r="F40" s="50"/>
      <c r="G40" s="50" t="s">
        <v>29</v>
      </c>
      <c r="H40" s="50" t="s">
        <v>11</v>
      </c>
      <c r="I40" s="20">
        <v>44867.009940000004</v>
      </c>
      <c r="J40" s="21">
        <v>5.1036781715967261E-2</v>
      </c>
      <c r="K40" s="21">
        <v>0.15311034514790178</v>
      </c>
      <c r="L40" s="135"/>
      <c r="M40" s="131"/>
    </row>
    <row r="41" spans="1:13" ht="13.5" customHeight="1" x14ac:dyDescent="0.3">
      <c r="B41" s="132"/>
      <c r="C41" s="133"/>
      <c r="D41" s="134"/>
      <c r="E41" s="134"/>
      <c r="F41" s="50"/>
      <c r="G41" s="50" t="s">
        <v>29</v>
      </c>
      <c r="H41" s="50" t="s">
        <v>12</v>
      </c>
      <c r="I41" s="20">
        <v>25461.89158</v>
      </c>
      <c r="J41" s="21">
        <v>2.8963218284032727E-2</v>
      </c>
      <c r="K41" s="21">
        <v>8.688965485209818E-2</v>
      </c>
      <c r="L41" s="135"/>
      <c r="M41" s="131"/>
    </row>
    <row r="42" spans="1:13" ht="13.5" customHeight="1" x14ac:dyDescent="0.3">
      <c r="B42" s="49"/>
      <c r="C42" s="37" t="s">
        <v>0</v>
      </c>
      <c r="D42" s="39"/>
      <c r="E42" s="39"/>
      <c r="F42" s="39"/>
      <c r="G42" s="39"/>
      <c r="H42" s="39"/>
      <c r="I42" s="44">
        <f>I38+I39+I40+I41</f>
        <v>246151.15532000002</v>
      </c>
      <c r="J42" s="41">
        <f>J38+J39+J40+J41</f>
        <v>0.28000000000000003</v>
      </c>
      <c r="K42" s="41">
        <f>K38+K39+K40+K41</f>
        <v>0.84</v>
      </c>
      <c r="L42" s="45"/>
      <c r="M42" s="42"/>
    </row>
    <row r="43" spans="1:13" ht="7.5" customHeight="1" x14ac:dyDescent="0.3">
      <c r="B43" s="142">
        <v>2020</v>
      </c>
      <c r="C43" s="145" t="s">
        <v>16</v>
      </c>
      <c r="D43" s="140" t="s">
        <v>26</v>
      </c>
      <c r="E43" s="140" t="s">
        <v>32</v>
      </c>
      <c r="F43" s="140" t="s">
        <v>26</v>
      </c>
      <c r="G43" s="22"/>
      <c r="H43" s="22"/>
      <c r="I43" s="28"/>
      <c r="J43" s="27"/>
      <c r="K43" s="27"/>
      <c r="L43" s="144">
        <v>890283.90654999996</v>
      </c>
      <c r="M43" s="141">
        <v>2.9613733905579396E-2</v>
      </c>
    </row>
    <row r="44" spans="1:13" ht="13.5" customHeight="1" x14ac:dyDescent="0.3">
      <c r="B44" s="143"/>
      <c r="C44" s="133"/>
      <c r="D44" s="134"/>
      <c r="E44" s="134"/>
      <c r="F44" s="134"/>
      <c r="G44" s="50" t="s">
        <v>30</v>
      </c>
      <c r="H44" s="50" t="s">
        <v>13</v>
      </c>
      <c r="I44" s="20">
        <v>96702.239589999997</v>
      </c>
      <c r="J44" s="17">
        <f>K44/3</f>
        <v>0.11</v>
      </c>
      <c r="K44" s="17">
        <v>0.33</v>
      </c>
      <c r="L44" s="135"/>
      <c r="M44" s="131"/>
    </row>
    <row r="45" spans="1:13" ht="13.5" customHeight="1" x14ac:dyDescent="0.3">
      <c r="B45" s="143"/>
      <c r="C45" s="133"/>
      <c r="D45" s="134"/>
      <c r="E45" s="134"/>
      <c r="F45" s="134"/>
      <c r="G45" s="50" t="s">
        <v>31</v>
      </c>
      <c r="H45" s="50" t="s">
        <v>13</v>
      </c>
      <c r="I45" s="20">
        <v>105493.35228000001</v>
      </c>
      <c r="J45" s="17">
        <f>K45/3</f>
        <v>0.12</v>
      </c>
      <c r="K45" s="17">
        <v>0.36</v>
      </c>
      <c r="L45" s="135"/>
      <c r="M45" s="131"/>
    </row>
    <row r="46" spans="1:13" ht="13.5" customHeight="1" x14ac:dyDescent="0.3">
      <c r="B46" s="37"/>
      <c r="C46" s="38" t="s">
        <v>0</v>
      </c>
      <c r="D46" s="39"/>
      <c r="E46" s="39"/>
      <c r="F46" s="39"/>
      <c r="G46" s="40"/>
      <c r="H46" s="40"/>
      <c r="I46" s="35">
        <f>I44+I45</f>
        <v>202195.59187</v>
      </c>
      <c r="J46" s="40">
        <f>J44+J45</f>
        <v>0.22999999999999998</v>
      </c>
      <c r="K46" s="41">
        <f>K44+K45</f>
        <v>0.69</v>
      </c>
      <c r="L46" s="42"/>
      <c r="M46" s="43"/>
    </row>
    <row r="47" spans="1:13" ht="5.25" customHeight="1" x14ac:dyDescent="0.3">
      <c r="B47" s="142">
        <v>2019</v>
      </c>
      <c r="C47" s="23"/>
      <c r="D47" s="24"/>
      <c r="E47" s="24"/>
      <c r="F47" s="24"/>
      <c r="G47" s="25"/>
      <c r="H47" s="25"/>
      <c r="I47" s="25"/>
      <c r="J47" s="24"/>
      <c r="K47" s="24"/>
      <c r="L47" s="144">
        <v>386750.07053000003</v>
      </c>
      <c r="M47" s="26"/>
    </row>
    <row r="48" spans="1:13" ht="13.5" customHeight="1" x14ac:dyDescent="0.3">
      <c r="B48" s="143"/>
      <c r="C48" s="52" t="s">
        <v>17</v>
      </c>
      <c r="D48" s="55">
        <v>43437</v>
      </c>
      <c r="E48" s="55">
        <v>43441</v>
      </c>
      <c r="F48" s="55">
        <v>43440</v>
      </c>
      <c r="G48" s="55">
        <v>43453</v>
      </c>
      <c r="H48" s="50" t="s">
        <v>14</v>
      </c>
      <c r="I48" s="30">
        <v>52746.676140000003</v>
      </c>
      <c r="J48" s="17">
        <v>0.06</v>
      </c>
      <c r="K48" s="17">
        <v>0.18</v>
      </c>
      <c r="L48" s="135"/>
      <c r="M48" s="51">
        <v>9.6256684491978616E-3</v>
      </c>
    </row>
    <row r="49" spans="2:13" ht="13.5" customHeight="1" x14ac:dyDescent="0.3">
      <c r="B49" s="143"/>
      <c r="C49" s="52" t="s">
        <v>16</v>
      </c>
      <c r="D49" s="55">
        <v>43584</v>
      </c>
      <c r="E49" s="55">
        <v>43585</v>
      </c>
      <c r="F49" s="55">
        <v>43584</v>
      </c>
      <c r="G49" s="55">
        <v>43676</v>
      </c>
      <c r="H49" s="50" t="s">
        <v>15</v>
      </c>
      <c r="I49" s="30">
        <v>131866.69034999999</v>
      </c>
      <c r="J49" s="17">
        <v>0.15</v>
      </c>
      <c r="K49" s="17">
        <v>0.45</v>
      </c>
      <c r="L49" s="135"/>
      <c r="M49" s="51">
        <v>1.9230769230769232E-2</v>
      </c>
    </row>
    <row r="50" spans="2:13" ht="13.5" customHeight="1" x14ac:dyDescent="0.3">
      <c r="B50" s="32"/>
      <c r="C50" s="37" t="s">
        <v>0</v>
      </c>
      <c r="D50" s="33"/>
      <c r="E50" s="33"/>
      <c r="F50" s="33"/>
      <c r="G50" s="34"/>
      <c r="H50" s="34"/>
      <c r="I50" s="35">
        <f>I48+I49</f>
        <v>184613.36648999999</v>
      </c>
      <c r="J50" s="40">
        <f>J48+J49</f>
        <v>0.21</v>
      </c>
      <c r="K50" s="41">
        <f>K48+K49</f>
        <v>0.63</v>
      </c>
      <c r="L50" s="34"/>
      <c r="M50" s="36"/>
    </row>
    <row r="51" spans="2:13" ht="4.5" customHeight="1" x14ac:dyDescent="0.3">
      <c r="B51" s="142">
        <v>2018</v>
      </c>
      <c r="C51" s="29"/>
      <c r="D51" s="54"/>
      <c r="E51" s="54"/>
      <c r="F51" s="54"/>
      <c r="G51" s="30"/>
      <c r="H51" s="30"/>
      <c r="I51" s="30"/>
      <c r="J51" s="54"/>
      <c r="K51" s="54"/>
      <c r="L51" s="144">
        <v>330885.85317999998</v>
      </c>
      <c r="M51" s="31"/>
    </row>
    <row r="52" spans="2:13" ht="13.5" customHeight="1" x14ac:dyDescent="0.3">
      <c r="B52" s="143"/>
      <c r="C52" s="52" t="s">
        <v>17</v>
      </c>
      <c r="D52" s="55">
        <v>43129</v>
      </c>
      <c r="E52" s="55">
        <v>43133</v>
      </c>
      <c r="F52" s="56" t="s">
        <v>46</v>
      </c>
      <c r="G52" s="55">
        <v>43147</v>
      </c>
      <c r="H52" s="50" t="s">
        <v>19</v>
      </c>
      <c r="I52" s="30">
        <v>61537.788829999998</v>
      </c>
      <c r="J52" s="17">
        <f>K52/3</f>
        <v>6.9999999999999993E-2</v>
      </c>
      <c r="K52" s="17">
        <v>0.21</v>
      </c>
      <c r="L52" s="135"/>
      <c r="M52" s="51">
        <v>1.1290322580645161E-2</v>
      </c>
    </row>
    <row r="53" spans="2:13" ht="13.5" customHeight="1" x14ac:dyDescent="0.3">
      <c r="B53" s="143"/>
      <c r="C53" s="52" t="s">
        <v>16</v>
      </c>
      <c r="D53" s="55">
        <v>43216</v>
      </c>
      <c r="E53" s="55">
        <v>43217</v>
      </c>
      <c r="F53" s="55">
        <v>43216</v>
      </c>
      <c r="G53" s="55">
        <v>43271</v>
      </c>
      <c r="H53" s="50" t="s">
        <v>20</v>
      </c>
      <c r="I53" s="30">
        <v>96702.239589999997</v>
      </c>
      <c r="J53" s="17">
        <f>K53/3</f>
        <v>0.11</v>
      </c>
      <c r="K53" s="17">
        <v>0.33</v>
      </c>
      <c r="L53" s="135"/>
      <c r="M53" s="51">
        <v>1.8675721561969439E-2</v>
      </c>
    </row>
    <row r="54" spans="2:13" ht="13.5" customHeight="1" x14ac:dyDescent="0.3">
      <c r="B54" s="32"/>
      <c r="C54" s="37" t="s">
        <v>0</v>
      </c>
      <c r="D54" s="33"/>
      <c r="E54" s="33"/>
      <c r="F54" s="33"/>
      <c r="G54" s="34"/>
      <c r="H54" s="34"/>
      <c r="I54" s="35">
        <f>I52+I53</f>
        <v>158240.02841999999</v>
      </c>
      <c r="J54" s="40">
        <f>J52+J53</f>
        <v>0.18</v>
      </c>
      <c r="K54" s="41">
        <f>K52+K53</f>
        <v>0.54</v>
      </c>
      <c r="L54" s="34"/>
      <c r="M54" s="36"/>
    </row>
    <row r="55" spans="2:13" ht="7.5" customHeight="1" x14ac:dyDescent="0.3">
      <c r="B55" s="142">
        <v>2017</v>
      </c>
      <c r="C55" s="145" t="s">
        <v>16</v>
      </c>
      <c r="D55" s="140" t="s">
        <v>34</v>
      </c>
      <c r="E55" s="140" t="s">
        <v>35</v>
      </c>
      <c r="F55" s="140" t="s">
        <v>36</v>
      </c>
      <c r="G55" s="30"/>
      <c r="H55" s="30"/>
      <c r="I55" s="30"/>
      <c r="J55" s="54"/>
      <c r="K55" s="54"/>
      <c r="L55" s="144">
        <v>310812</v>
      </c>
      <c r="M55" s="141">
        <v>2.6356589147286821E-2</v>
      </c>
    </row>
    <row r="56" spans="2:13" ht="13.5" customHeight="1" x14ac:dyDescent="0.3">
      <c r="B56" s="143"/>
      <c r="C56" s="133"/>
      <c r="D56" s="134"/>
      <c r="E56" s="134"/>
      <c r="F56" s="134"/>
      <c r="G56" s="55">
        <v>42912</v>
      </c>
      <c r="H56" s="50" t="s">
        <v>21</v>
      </c>
      <c r="I56" s="30">
        <v>90106.352400000003</v>
      </c>
      <c r="J56" s="17">
        <f>K56/3</f>
        <v>0.10333333333333333</v>
      </c>
      <c r="K56" s="17">
        <v>0.31</v>
      </c>
      <c r="L56" s="135"/>
      <c r="M56" s="131"/>
    </row>
    <row r="57" spans="2:13" ht="13.5" customHeight="1" x14ac:dyDescent="0.3">
      <c r="B57" s="143"/>
      <c r="C57" s="133"/>
      <c r="D57" s="134"/>
      <c r="E57" s="134"/>
      <c r="F57" s="134"/>
      <c r="G57" s="55">
        <v>42940</v>
      </c>
      <c r="H57" s="50" t="s">
        <v>21</v>
      </c>
      <c r="I57" s="30">
        <v>60070.901599999997</v>
      </c>
      <c r="J57" s="17">
        <f>K57/3</f>
        <v>6.6666666666666666E-2</v>
      </c>
      <c r="K57" s="17">
        <v>0.2</v>
      </c>
      <c r="L57" s="135"/>
      <c r="M57" s="131"/>
    </row>
    <row r="58" spans="2:13" ht="13.5" customHeight="1" x14ac:dyDescent="0.3">
      <c r="B58" s="32"/>
      <c r="C58" s="37" t="s">
        <v>0</v>
      </c>
      <c r="D58" s="33"/>
      <c r="E58" s="33"/>
      <c r="F58" s="33"/>
      <c r="G58" s="34"/>
      <c r="H58" s="34"/>
      <c r="I58" s="35">
        <f>I56+I57</f>
        <v>150177.25400000002</v>
      </c>
      <c r="J58" s="40">
        <f>J56+J57</f>
        <v>0.16999999999999998</v>
      </c>
      <c r="K58" s="41">
        <f>K56+K57</f>
        <v>0.51</v>
      </c>
      <c r="L58" s="34"/>
      <c r="M58" s="36"/>
    </row>
    <row r="59" spans="2:13" ht="6" customHeight="1" x14ac:dyDescent="0.3">
      <c r="B59" s="146">
        <v>2016</v>
      </c>
      <c r="C59" s="145" t="s">
        <v>16</v>
      </c>
      <c r="D59" s="140" t="s">
        <v>37</v>
      </c>
      <c r="E59" s="140" t="s">
        <v>38</v>
      </c>
      <c r="F59" s="140" t="s">
        <v>37</v>
      </c>
      <c r="G59" s="30"/>
      <c r="H59" s="30"/>
      <c r="I59" s="30"/>
      <c r="J59" s="54"/>
      <c r="K59" s="54"/>
      <c r="L59" s="144">
        <v>209169</v>
      </c>
      <c r="M59" s="141">
        <v>5.562913907284768E-2</v>
      </c>
    </row>
    <row r="60" spans="2:13" ht="13.5" customHeight="1" x14ac:dyDescent="0.3">
      <c r="B60" s="147"/>
      <c r="C60" s="133"/>
      <c r="D60" s="134"/>
      <c r="E60" s="134"/>
      <c r="F60" s="134"/>
      <c r="G60" s="55">
        <v>42580</v>
      </c>
      <c r="H60" s="50" t="s">
        <v>20</v>
      </c>
      <c r="I60" s="30">
        <v>99984.288</v>
      </c>
      <c r="J60" s="17">
        <f>K60/3</f>
        <v>0.16</v>
      </c>
      <c r="K60" s="17">
        <v>0.48</v>
      </c>
      <c r="L60" s="135"/>
      <c r="M60" s="131"/>
    </row>
    <row r="61" spans="2:13" ht="13.5" customHeight="1" x14ac:dyDescent="0.3">
      <c r="B61" s="147"/>
      <c r="C61" s="133"/>
      <c r="D61" s="134"/>
      <c r="E61" s="134"/>
      <c r="F61" s="134"/>
      <c r="G61" s="55">
        <v>42688</v>
      </c>
      <c r="H61" s="50" t="s">
        <v>20</v>
      </c>
      <c r="I61" s="30">
        <v>74988.216</v>
      </c>
      <c r="J61" s="17">
        <f>K61/3</f>
        <v>0.12</v>
      </c>
      <c r="K61" s="17">
        <v>0.36</v>
      </c>
      <c r="L61" s="135"/>
      <c r="M61" s="131"/>
    </row>
    <row r="62" spans="2:13" ht="13.5" customHeight="1" x14ac:dyDescent="0.3">
      <c r="B62" s="32"/>
      <c r="C62" s="37" t="s">
        <v>0</v>
      </c>
      <c r="D62" s="33"/>
      <c r="E62" s="33"/>
      <c r="F62" s="33"/>
      <c r="G62" s="34"/>
      <c r="H62" s="34"/>
      <c r="I62" s="47">
        <f>I60+I61</f>
        <v>174972.50400000002</v>
      </c>
      <c r="J62" s="40">
        <f>J60+J61</f>
        <v>0.28000000000000003</v>
      </c>
      <c r="K62" s="41">
        <f>K60+K61</f>
        <v>0.84</v>
      </c>
      <c r="L62" s="34"/>
      <c r="M62" s="36"/>
    </row>
    <row r="63" spans="2:13" ht="5.25" customHeight="1" x14ac:dyDescent="0.3">
      <c r="B63" s="146">
        <v>2015</v>
      </c>
      <c r="C63" s="29"/>
      <c r="D63" s="54"/>
      <c r="E63" s="54"/>
      <c r="F63" s="54"/>
      <c r="G63" s="30"/>
      <c r="H63" s="30"/>
      <c r="I63" s="30"/>
      <c r="J63" s="54"/>
      <c r="K63" s="54"/>
      <c r="L63" s="144">
        <v>362785</v>
      </c>
      <c r="M63" s="31"/>
    </row>
    <row r="64" spans="2:13" ht="13.5" customHeight="1" x14ac:dyDescent="0.3">
      <c r="B64" s="147"/>
      <c r="C64" s="52" t="s">
        <v>18</v>
      </c>
      <c r="D64" s="55">
        <v>41897</v>
      </c>
      <c r="E64" s="55">
        <v>41915</v>
      </c>
      <c r="F64" s="55">
        <v>41914</v>
      </c>
      <c r="G64" s="55">
        <v>41929</v>
      </c>
      <c r="H64" s="50" t="s">
        <v>22</v>
      </c>
      <c r="I64" s="30">
        <v>99984.288</v>
      </c>
      <c r="J64" s="17">
        <f>K64/3</f>
        <v>0.16</v>
      </c>
      <c r="K64" s="17">
        <v>0.48</v>
      </c>
      <c r="L64" s="135"/>
      <c r="M64" s="51">
        <v>2.7507163323782235E-2</v>
      </c>
    </row>
    <row r="65" spans="2:15" ht="13.5" customHeight="1" x14ac:dyDescent="0.3">
      <c r="B65" s="147"/>
      <c r="C65" s="52" t="s">
        <v>16</v>
      </c>
      <c r="D65" s="55">
        <v>42109</v>
      </c>
      <c r="E65" s="55">
        <v>42110</v>
      </c>
      <c r="F65" s="55">
        <v>42109</v>
      </c>
      <c r="G65" s="55">
        <v>42128</v>
      </c>
      <c r="H65" s="50" t="s">
        <v>23</v>
      </c>
      <c r="I65" s="30">
        <v>249960.72</v>
      </c>
      <c r="J65" s="17">
        <f>K65/3</f>
        <v>0.39999999999999997</v>
      </c>
      <c r="K65" s="17">
        <v>1.2</v>
      </c>
      <c r="L65" s="135"/>
      <c r="M65" s="51">
        <v>5.8536585365853655E-2</v>
      </c>
    </row>
    <row r="66" spans="2:15" ht="13.5" customHeight="1" x14ac:dyDescent="0.3">
      <c r="B66" s="32"/>
      <c r="C66" s="37" t="s">
        <v>0</v>
      </c>
      <c r="D66" s="33"/>
      <c r="E66" s="33"/>
      <c r="F66" s="33"/>
      <c r="G66" s="34"/>
      <c r="H66" s="34"/>
      <c r="I66" s="47">
        <f>I64+I65</f>
        <v>349945.00800000003</v>
      </c>
      <c r="J66" s="40">
        <f>J64+J65</f>
        <v>0.55999999999999994</v>
      </c>
      <c r="K66" s="41">
        <f>K64+K65</f>
        <v>1.68</v>
      </c>
      <c r="L66" s="48"/>
      <c r="M66" s="36"/>
    </row>
    <row r="67" spans="2:15" ht="6.75" customHeight="1" x14ac:dyDescent="0.3">
      <c r="B67" s="146">
        <v>2014</v>
      </c>
      <c r="D67" s="24"/>
      <c r="E67" s="140" t="s">
        <v>39</v>
      </c>
      <c r="F67" s="140" t="s">
        <v>40</v>
      </c>
      <c r="G67" s="25"/>
      <c r="H67" s="25"/>
      <c r="I67" s="25"/>
      <c r="J67" s="24"/>
      <c r="K67" s="24"/>
      <c r="L67" s="144">
        <v>289851</v>
      </c>
      <c r="M67" s="26"/>
    </row>
    <row r="68" spans="2:15" ht="13.5" customHeight="1" x14ac:dyDescent="0.3">
      <c r="B68" s="147"/>
      <c r="C68" s="52" t="s">
        <v>18</v>
      </c>
      <c r="D68" s="55">
        <v>41697</v>
      </c>
      <c r="E68" s="134"/>
      <c r="F68" s="134"/>
      <c r="G68" s="55">
        <v>41761</v>
      </c>
      <c r="H68" s="50" t="s">
        <v>22</v>
      </c>
      <c r="I68" s="30">
        <v>156225.45000000001</v>
      </c>
      <c r="J68" s="18">
        <f>K68/3</f>
        <v>0.25</v>
      </c>
      <c r="K68" s="2">
        <v>0.75</v>
      </c>
      <c r="L68" s="135"/>
      <c r="M68" s="51">
        <v>4.3453070683661645E-2</v>
      </c>
    </row>
    <row r="69" spans="2:15" ht="12.75" customHeight="1" x14ac:dyDescent="0.3">
      <c r="B69" s="147"/>
      <c r="C69" s="52" t="s">
        <v>16</v>
      </c>
      <c r="D69" s="55">
        <v>41745</v>
      </c>
      <c r="E69" s="134"/>
      <c r="F69" s="134"/>
      <c r="G69" s="55">
        <v>41761</v>
      </c>
      <c r="H69" s="50" t="s">
        <v>24</v>
      </c>
      <c r="I69" s="30">
        <v>193719.55799999999</v>
      </c>
      <c r="J69" s="18">
        <f>K69/3</f>
        <v>0.31</v>
      </c>
      <c r="K69" s="19">
        <v>0.93</v>
      </c>
      <c r="L69" s="135"/>
      <c r="M69" s="51">
        <v>5.1098901098901105E-2</v>
      </c>
    </row>
    <row r="70" spans="2:15" ht="13.5" customHeight="1" x14ac:dyDescent="0.3">
      <c r="B70" s="48"/>
      <c r="C70" s="37" t="s">
        <v>0</v>
      </c>
      <c r="D70" s="48"/>
      <c r="E70" s="48"/>
      <c r="F70" s="48"/>
      <c r="G70" s="48"/>
      <c r="H70" s="48"/>
      <c r="I70" s="47">
        <f>I68+I69</f>
        <v>349945.00800000003</v>
      </c>
      <c r="J70" s="40">
        <f>J68+J69</f>
        <v>0.56000000000000005</v>
      </c>
      <c r="K70" s="41">
        <f>K68+K69</f>
        <v>1.6800000000000002</v>
      </c>
      <c r="L70" s="48"/>
      <c r="M70" s="48"/>
    </row>
    <row r="71" spans="2:15" ht="13.5" customHeight="1" x14ac:dyDescent="0.3">
      <c r="B71" s="90"/>
      <c r="C71" s="91" t="s">
        <v>71</v>
      </c>
      <c r="D71" s="90"/>
      <c r="E71" s="90"/>
      <c r="F71" s="90"/>
      <c r="G71" s="90"/>
      <c r="H71" s="90"/>
      <c r="I71" s="92">
        <f>SUM(I70,I66,I62,I58,I54,I50,I46,I42,I36,I32,I27,I18,I10)</f>
        <v>3360263.1545200003</v>
      </c>
      <c r="J71" s="93">
        <f t="shared" ref="J71:K71" si="0">SUM(J70,J66,J62,J58,J54,J50,J46,J42,J36,J32,J27,J18,J10)</f>
        <v>4.169999999999999</v>
      </c>
      <c r="K71" s="93">
        <f t="shared" si="0"/>
        <v>12.51</v>
      </c>
      <c r="L71" s="90"/>
      <c r="M71" s="90"/>
      <c r="N71" s="57"/>
      <c r="O71" s="57"/>
    </row>
    <row r="72" spans="2:15" x14ac:dyDescent="0.3">
      <c r="B72" s="2" t="s">
        <v>42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5" x14ac:dyDescent="0.3">
      <c r="B73" s="2" t="s">
        <v>72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5" ht="12.75" customHeight="1" x14ac:dyDescent="0.3">
      <c r="B74" s="1" t="s">
        <v>45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5" ht="12.7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5" ht="12.7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5" ht="12.7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5" x14ac:dyDescent="0.3">
      <c r="B78" s="1"/>
    </row>
  </sheetData>
  <mergeCells count="48">
    <mergeCell ref="F33:F35"/>
    <mergeCell ref="B63:B65"/>
    <mergeCell ref="L63:L65"/>
    <mergeCell ref="B67:B69"/>
    <mergeCell ref="E67:E69"/>
    <mergeCell ref="F67:F69"/>
    <mergeCell ref="L67:L69"/>
    <mergeCell ref="M55:M57"/>
    <mergeCell ref="B59:B61"/>
    <mergeCell ref="C59:C61"/>
    <mergeCell ref="D59:D61"/>
    <mergeCell ref="E59:E61"/>
    <mergeCell ref="F59:F61"/>
    <mergeCell ref="L59:L61"/>
    <mergeCell ref="M59:M61"/>
    <mergeCell ref="B55:B57"/>
    <mergeCell ref="C55:C57"/>
    <mergeCell ref="D55:D57"/>
    <mergeCell ref="E55:E57"/>
    <mergeCell ref="F55:F57"/>
    <mergeCell ref="L55:L57"/>
    <mergeCell ref="M43:M45"/>
    <mergeCell ref="B47:B49"/>
    <mergeCell ref="L47:L49"/>
    <mergeCell ref="B51:B53"/>
    <mergeCell ref="L51:L53"/>
    <mergeCell ref="B43:B45"/>
    <mergeCell ref="C43:C45"/>
    <mergeCell ref="D43:D45"/>
    <mergeCell ref="E43:E45"/>
    <mergeCell ref="F43:F45"/>
    <mergeCell ref="L43:L45"/>
    <mergeCell ref="B24:B26"/>
    <mergeCell ref="B20:B22"/>
    <mergeCell ref="B29:B32"/>
    <mergeCell ref="M37:M41"/>
    <mergeCell ref="B37:B41"/>
    <mergeCell ref="C37:C41"/>
    <mergeCell ref="D37:D41"/>
    <mergeCell ref="E37:E41"/>
    <mergeCell ref="L37:L41"/>
    <mergeCell ref="C29:C31"/>
    <mergeCell ref="G30:G31"/>
    <mergeCell ref="L33:L35"/>
    <mergeCell ref="B33:B35"/>
    <mergeCell ref="C33:C35"/>
    <mergeCell ref="D33:D35"/>
    <mergeCell ref="E33:E35"/>
  </mergeCells>
  <hyperlinks>
    <hyperlink ref="C37" r:id="rId1" display="AGOE" xr:uid="{00000000-0004-0000-0000-000000000000}"/>
    <hyperlink ref="C43" r:id="rId2" display="AGOE" xr:uid="{00000000-0004-0000-0000-000001000000}"/>
    <hyperlink ref="C49" r:id="rId3" display="AGOE" xr:uid="{00000000-0004-0000-0000-000002000000}"/>
    <hyperlink ref="C48" r:id="rId4" display="RCA - Dividendos Intercalares" xr:uid="{00000000-0004-0000-0000-000003000000}"/>
    <hyperlink ref="C53" r:id="rId5" display="AGOE" xr:uid="{00000000-0004-0000-0000-000004000000}"/>
    <hyperlink ref="C69" r:id="rId6" display="AGOE" xr:uid="{00000000-0004-0000-0000-000005000000}"/>
    <hyperlink ref="C52" r:id="rId7" display="RCA - Dividendos Intercalares" xr:uid="{00000000-0004-0000-0000-000006000000}"/>
    <hyperlink ref="C55" r:id="rId8" display="AGOE" xr:uid="{00000000-0004-0000-0000-000007000000}"/>
    <hyperlink ref="C59" r:id="rId9" display="AGOE" xr:uid="{00000000-0004-0000-0000-000008000000}"/>
    <hyperlink ref="C65" r:id="rId10" display="AGOE" xr:uid="{00000000-0004-0000-0000-000009000000}"/>
    <hyperlink ref="C64" r:id="rId11" display="RCA - Dividendos Intercalares" xr:uid="{00000000-0004-0000-0000-00000A000000}"/>
    <hyperlink ref="C68" r:id="rId12" display="RCA - Dividendos Intermediários" xr:uid="{00000000-0004-0000-0000-00000B000000}"/>
    <hyperlink ref="C33" r:id="rId13" display="AGOE" xr:uid="{00000000-0004-0000-0000-00000C000000}"/>
    <hyperlink ref="C33:C35" r:id="rId14" display="AGEM" xr:uid="{00000000-0004-0000-0000-00000D000000}"/>
    <hyperlink ref="C29" r:id="rId15" display="AGOE" xr:uid="{0B556DE2-2EDA-49B3-9A9C-CE2350607F6A}"/>
    <hyperlink ref="C29:C31" r:id="rId16" display="AGEM" xr:uid="{A2597091-85DD-49AC-B4BD-AF6CF146C971}"/>
    <hyperlink ref="C26" r:id="rId17" display="https://api.mziq.com/mzfilemanager/v2/d/7055e766-fc6d-42b3-9911-c19f8e89875a/ca523743-d614-b059-bceb-1d02d6515c1c?origin=1" xr:uid="{EF98F2F7-F196-470E-B85D-CE077C0B6971}"/>
    <hyperlink ref="C24" r:id="rId18" xr:uid="{D86BDF61-4129-4FA5-A331-F302D477237A}"/>
    <hyperlink ref="C22" r:id="rId19" xr:uid="{C403980E-0857-4DBE-BCB9-4F1FB5EDD5B4}"/>
    <hyperlink ref="C20" r:id="rId20" xr:uid="{4941B0BE-5B9F-4C12-A15B-216E53BFD339}"/>
    <hyperlink ref="C17" r:id="rId21" xr:uid="{419C2EC5-BEE4-4EFE-B263-D462555DE6BD}"/>
    <hyperlink ref="C15" r:id="rId22" xr:uid="{81F797A7-99FD-4265-AF24-E570CCD8D3A2}"/>
    <hyperlink ref="C13" r:id="rId23" xr:uid="{C8994F44-B12E-433B-A209-18AF9D698DB6}"/>
    <hyperlink ref="C11" r:id="rId24" display="AGOE" xr:uid="{4684A32A-A1B2-4816-89CC-3D08D4946A1C}"/>
    <hyperlink ref="C9" r:id="rId25" xr:uid="{98E8515B-3BFA-427A-94A5-AA2BDD2B26D8}"/>
    <hyperlink ref="C7" r:id="rId26" xr:uid="{597BDE05-AABB-4B68-B463-FB03ECACF918}"/>
  </hyperlinks>
  <pageMargins left="0.78740157499999996" right="0.78740157499999996" top="0.984251969" bottom="0.984251969" header="0.49212598499999999" footer="0.49212598499999999"/>
  <pageSetup paperSize="9" scale="80" orientation="portrait" r:id="rId27"/>
  <headerFooter alignWithMargins="0"/>
  <ignoredErrors>
    <ignoredError sqref="F5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Alupar</vt:lpstr>
    </vt:vector>
  </TitlesOfParts>
  <Company>AES Eletropaulo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nadia.harada</dc:creator>
  <cp:lastModifiedBy>Luis Eduardo Molon</cp:lastModifiedBy>
  <cp:lastPrinted>2010-08-27T14:16:25Z</cp:lastPrinted>
  <dcterms:created xsi:type="dcterms:W3CDTF">2010-08-27T14:15:57Z</dcterms:created>
  <dcterms:modified xsi:type="dcterms:W3CDTF">2025-08-07T22:11:17Z</dcterms:modified>
</cp:coreProperties>
</file>