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RI\Balanços\Balanços_2025\4T25\4. Planilhas para o Site\Endividamento\"/>
    </mc:Choice>
  </mc:AlternateContent>
  <xr:revisionPtr revIDLastSave="0" documentId="13_ncr:1_{1F35B75C-6BDC-4EE5-8069-1A328DFE5934}" xr6:coauthVersionLast="47" xr6:coauthVersionMax="47" xr10:uidLastSave="{00000000-0000-0000-0000-000000000000}"/>
  <bookViews>
    <workbookView xWindow="20370" yWindow="-120" windowWidth="29040" windowHeight="15720" xr2:uid="{4591E0CB-096E-4B33-9BEC-861DED4B97FD}"/>
  </bookViews>
  <sheets>
    <sheet name="Endividamento 4T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2" i="1" l="1"/>
  <c r="E22" i="1"/>
  <c r="E19" i="1"/>
  <c r="E69" i="1"/>
  <c r="E23" i="1" l="1"/>
  <c r="E73" i="1" s="1"/>
  <c r="E101" i="1" l="1"/>
  <c r="E103" i="1" l="1"/>
</calcChain>
</file>

<file path=xl/sharedStrings.xml><?xml version="1.0" encoding="utf-8"?>
<sst xmlns="http://schemas.openxmlformats.org/spreadsheetml/2006/main" count="250" uniqueCount="154">
  <si>
    <t>Holdings</t>
  </si>
  <si>
    <t>Empresa</t>
  </si>
  <si>
    <t>Contrato</t>
  </si>
  <si>
    <t>Taxa</t>
  </si>
  <si>
    <t>Data de Emissão</t>
  </si>
  <si>
    <t>Vencimento</t>
  </si>
  <si>
    <t>Alupar</t>
  </si>
  <si>
    <t>7ª Emissão de Debêntures</t>
  </si>
  <si>
    <t>Alupar Colômbia</t>
  </si>
  <si>
    <t>Banco BTG Pactual Colombia</t>
  </si>
  <si>
    <t>Alupar Perú</t>
  </si>
  <si>
    <t>Itau Coprbanca New York Branch</t>
  </si>
  <si>
    <t>Windepar</t>
  </si>
  <si>
    <t>1ª Emissão de Debêntures</t>
  </si>
  <si>
    <t>Total Holdings</t>
  </si>
  <si>
    <t>AETE</t>
  </si>
  <si>
    <t>EATE</t>
  </si>
  <si>
    <t>9ª Emissão de Debêntures</t>
  </si>
  <si>
    <t>10ª Emissão de Debêntures</t>
  </si>
  <si>
    <t>11ª Emissão de Debêntures</t>
  </si>
  <si>
    <t>EBTE</t>
  </si>
  <si>
    <t>2ª Emissão de Debêntures</t>
  </si>
  <si>
    <t>3ª Emissão de Debêntures</t>
  </si>
  <si>
    <t>ECTE</t>
  </si>
  <si>
    <t>5ª Emissão de Debêntures</t>
  </si>
  <si>
    <t>6ª Emissão de Debêntures</t>
  </si>
  <si>
    <t>EDTE</t>
  </si>
  <si>
    <t>ELTE</t>
  </si>
  <si>
    <t>ENTE</t>
  </si>
  <si>
    <t>4ª Emissão de Debêntures</t>
  </si>
  <si>
    <t>ESTE</t>
  </si>
  <si>
    <t>ETAP</t>
  </si>
  <si>
    <t>ETB</t>
  </si>
  <si>
    <t>ETC</t>
  </si>
  <si>
    <t>ETEM</t>
  </si>
  <si>
    <t>ETEP</t>
  </si>
  <si>
    <t>TCC</t>
  </si>
  <si>
    <t>TCE</t>
  </si>
  <si>
    <t>MUFG BANK</t>
  </si>
  <si>
    <t>TME</t>
  </si>
  <si>
    <t>TPE</t>
  </si>
  <si>
    <t>Transirapé</t>
  </si>
  <si>
    <t>BDMG (FINEM) -  nº 193.292</t>
  </si>
  <si>
    <t>TSM</t>
  </si>
  <si>
    <t>Total Transmissão Consolidado</t>
  </si>
  <si>
    <t>Ferreira Gomes</t>
  </si>
  <si>
    <t>BNDES -  A -  nº 12.2.1390.1</t>
  </si>
  <si>
    <t>BNDES -  B -  nº 12.2.1390.1</t>
  </si>
  <si>
    <t>BNDES -  C -  nº 12.2.1390.1</t>
  </si>
  <si>
    <t>BNDES -  E -   nº 12.2.1390.1</t>
  </si>
  <si>
    <t>TJLP</t>
  </si>
  <si>
    <t>Ijuí</t>
  </si>
  <si>
    <t>BNDES -  nº 08.2.0071.1</t>
  </si>
  <si>
    <t>La Virgen</t>
  </si>
  <si>
    <t>BTG Chile</t>
  </si>
  <si>
    <t>Risaralda</t>
  </si>
  <si>
    <t>Itau Corpbanca Colombia</t>
  </si>
  <si>
    <t>Verde 08</t>
  </si>
  <si>
    <t>EDV I</t>
  </si>
  <si>
    <t>BNDES -  nº  15.2.0778.1</t>
  </si>
  <si>
    <t>BNDES -  nº  19.2.0598.1</t>
  </si>
  <si>
    <t xml:space="preserve">EDV II </t>
  </si>
  <si>
    <t>EDV III</t>
  </si>
  <si>
    <t>EDV IV</t>
  </si>
  <si>
    <t>EDV X</t>
  </si>
  <si>
    <t>EAP I</t>
  </si>
  <si>
    <t>EAP II</t>
  </si>
  <si>
    <t>Pitombeira</t>
  </si>
  <si>
    <t>CDI + 1%</t>
  </si>
  <si>
    <t>ETES</t>
  </si>
  <si>
    <t>ETVG</t>
  </si>
  <si>
    <t>12ª Emissão de Debêntures</t>
  </si>
  <si>
    <t>TECP</t>
  </si>
  <si>
    <t>BNB -  nº 35.2024.1100.31158</t>
  </si>
  <si>
    <t>8ª Emissão de Debêntures</t>
  </si>
  <si>
    <t>Banco Santander S.A</t>
  </si>
  <si>
    <t>TEL</t>
  </si>
  <si>
    <t>TSA</t>
  </si>
  <si>
    <t>Itaú</t>
  </si>
  <si>
    <t>TPC</t>
  </si>
  <si>
    <t>Santander España</t>
  </si>
  <si>
    <t>TBO</t>
  </si>
  <si>
    <t>BNB</t>
  </si>
  <si>
    <t>SED</t>
  </si>
  <si>
    <t>Banco BTG Chile</t>
  </si>
  <si>
    <t>TES</t>
  </si>
  <si>
    <t>BNB -  nº 35.2023.9396.30266</t>
  </si>
  <si>
    <t>BNB -  nº 35.2023.9396.30267</t>
  </si>
  <si>
    <t>Foz</t>
  </si>
  <si>
    <t>HAITONG BANK (BTG Caiman)</t>
  </si>
  <si>
    <t>Saldo Final 4T25 (R$ MM)</t>
  </si>
  <si>
    <t>IPCA + 6.5%</t>
  </si>
  <si>
    <t>IBR + 1.95%</t>
  </si>
  <si>
    <t>IBR + 1.6%</t>
  </si>
  <si>
    <t>SOFR 3M + 2.8%</t>
  </si>
  <si>
    <t>SOFR 3M + 2.45%</t>
  </si>
  <si>
    <t>SOFR 3M + 2.35%</t>
  </si>
  <si>
    <t>Citibank Del Peru S.A.</t>
  </si>
  <si>
    <t>SOFR 3M + 5.1%</t>
  </si>
  <si>
    <t>CDI + 1.8%</t>
  </si>
  <si>
    <t>CDI + 1.65%</t>
  </si>
  <si>
    <t>CDI + 0.89%</t>
  </si>
  <si>
    <t>14ª Emissão de Debêntures</t>
  </si>
  <si>
    <t>CDI + 0.47%</t>
  </si>
  <si>
    <t>13ª Emissão - I de Debêntures</t>
  </si>
  <si>
    <t>CDI + 0.67%</t>
  </si>
  <si>
    <t>13ª Emissão - II de Debêntures</t>
  </si>
  <si>
    <t>IPCA + 7.45%</t>
  </si>
  <si>
    <t>CDI + 0.39%</t>
  </si>
  <si>
    <t>IPCA + 5.29%</t>
  </si>
  <si>
    <t>IPCA + 6.42%</t>
  </si>
  <si>
    <t>IPCA + 4.5%</t>
  </si>
  <si>
    <t>CDI + 0.49%</t>
  </si>
  <si>
    <t>IPCA + 5.34%</t>
  </si>
  <si>
    <t>CDI + 0.18%</t>
  </si>
  <si>
    <t>SOFR 3M + 1.65%</t>
  </si>
  <si>
    <t>BNDES - Subcrédito Ana</t>
  </si>
  <si>
    <t>5.16%</t>
  </si>
  <si>
    <t>BNDES - Subcrédito Illapa</t>
  </si>
  <si>
    <t>IPCA + 3.96%</t>
  </si>
  <si>
    <t>IPCA + 6.53%</t>
  </si>
  <si>
    <t>SOFR 6M + 2.65%</t>
  </si>
  <si>
    <t>CDI + 0.62%</t>
  </si>
  <si>
    <t>CDI + 0.7%</t>
  </si>
  <si>
    <t>Citibank - Nota Promissória</t>
  </si>
  <si>
    <t>IBR + 1.7%</t>
  </si>
  <si>
    <t>CDI + 1.9%</t>
  </si>
  <si>
    <t>TJLP + 3.5%</t>
  </si>
  <si>
    <t>SOFR 3M + 2.04%</t>
  </si>
  <si>
    <t>IPCA + 6.4%</t>
  </si>
  <si>
    <t>IPCA + 4.55%</t>
  </si>
  <si>
    <t>TJLP + 2.18%</t>
  </si>
  <si>
    <t>IPCA + 3.7%</t>
  </si>
  <si>
    <t>IPCA + 6.47%</t>
  </si>
  <si>
    <t>FGE</t>
  </si>
  <si>
    <t>TJLP + 2.34%</t>
  </si>
  <si>
    <t>CDI + 0.54%</t>
  </si>
  <si>
    <t>TJLP + 3.17%</t>
  </si>
  <si>
    <t>SOFR 3M + 3.45%</t>
  </si>
  <si>
    <t>IPCA + 5.03%</t>
  </si>
  <si>
    <t>IBR + 3.5%</t>
  </si>
  <si>
    <t>CDI + 0.59%</t>
  </si>
  <si>
    <t>Company</t>
  </si>
  <si>
    <t>Contract</t>
  </si>
  <si>
    <t>Balance 4Q25 (R$ MM)</t>
  </si>
  <si>
    <t>Cost</t>
  </si>
  <si>
    <t>Term</t>
  </si>
  <si>
    <t xml:space="preserve">Issuance Date </t>
  </si>
  <si>
    <t>Transmissão (Transmission)</t>
  </si>
  <si>
    <t>Geração (Generation)</t>
  </si>
  <si>
    <t>Total Geração (Generation)</t>
  </si>
  <si>
    <t>Dívida Total ( Total Debt)</t>
  </si>
  <si>
    <t>(*) Indicador Bancario de Referencia (IBR). A taxa do IBR é mensal. (IBR (Indicador Bancario de Referencia). The IBR rate is calculated on a monthly basis.)</t>
  </si>
  <si>
    <t>(**) SOFR (Secured Overnight Financing Rate) é uma taxa de juros publicada pelo Federal Reserve Bank de Nova York (Federal Reserve Bank of New York). (SOFR (Secured Overnight Financing Rate) is an interest rate published by the Federal Reserve Bank of 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</si>
</sst>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9" x14ac:knownFonts="1">
    <font>
      <sz val="11"/>
      <color theme="1"/>
      <name val="Calibri"/>
      <family val="2"/>
      <scheme val="minor"/>
    </font>
    <font>
      <sz val="11"/>
      <color theme="1"/>
      <name val="Calibri"/>
      <family val="2"/>
      <scheme val="minor"/>
    </font>
    <font>
      <sz val="10"/>
      <color theme="1"/>
      <name val="Segoe UI"/>
      <family val="2"/>
    </font>
    <font>
      <sz val="11"/>
      <color rgb="FF003594"/>
      <name val="Segoe UI"/>
      <family val="2"/>
    </font>
    <font>
      <sz val="9"/>
      <color rgb="FF003594"/>
      <name val="Segoe UI"/>
      <family val="2"/>
    </font>
    <font>
      <b/>
      <i/>
      <sz val="24"/>
      <color rgb="FF003594"/>
      <name val="Segoe UI"/>
      <family val="2"/>
    </font>
    <font>
      <sz val="11"/>
      <color theme="1"/>
      <name val="Segoe UI"/>
      <family val="2"/>
    </font>
    <font>
      <b/>
      <sz val="11"/>
      <color theme="0"/>
      <name val="Segoe UI"/>
      <family val="2"/>
    </font>
    <font>
      <sz val="11"/>
      <name val="Segoe UI"/>
      <family val="2"/>
    </font>
  </fonts>
  <fills count="10">
    <fill>
      <patternFill patternType="none"/>
    </fill>
    <fill>
      <patternFill patternType="gray125"/>
    </fill>
    <fill>
      <patternFill patternType="solid">
        <fgColor rgb="FF003594"/>
        <bgColor indexed="64"/>
      </patternFill>
    </fill>
    <fill>
      <patternFill patternType="solid">
        <fgColor rgb="FF009F4D"/>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rgb="FF92D050"/>
        <bgColor indexed="64"/>
      </patternFill>
    </fill>
    <fill>
      <patternFill patternType="solid">
        <fgColor theme="1"/>
        <bgColor indexed="64"/>
      </patternFill>
    </fill>
    <fill>
      <patternFill patternType="solid">
        <fgColor theme="0" tint="-4.9989318521683403E-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2" borderId="0" xfId="0" applyFont="1" applyFill="1" applyAlignment="1" applyProtection="1">
      <alignment horizontal="left" indent="1"/>
    </xf>
    <xf numFmtId="0" fontId="3" fillId="2" borderId="0" xfId="0" applyFont="1" applyFill="1" applyAlignment="1" applyProtection="1">
      <alignment horizontal="center"/>
    </xf>
    <xf numFmtId="0" fontId="3" fillId="2" borderId="0" xfId="0" applyFont="1" applyFill="1" applyProtection="1"/>
    <xf numFmtId="0" fontId="4" fillId="2" borderId="0" xfId="0" applyFont="1" applyFill="1" applyProtection="1"/>
    <xf numFmtId="0" fontId="3" fillId="2" borderId="0" xfId="0" applyFont="1" applyFill="1"/>
    <xf numFmtId="0" fontId="5" fillId="2" borderId="0" xfId="0" applyFont="1" applyFill="1" applyAlignment="1" applyProtection="1">
      <alignment horizontal="right"/>
    </xf>
    <xf numFmtId="0" fontId="5" fillId="2" borderId="0" xfId="0" applyFont="1" applyFill="1" applyAlignment="1" applyProtection="1">
      <alignment horizontal="center"/>
    </xf>
    <xf numFmtId="0" fontId="6" fillId="3" borderId="0" xfId="0" applyFont="1" applyFill="1" applyAlignment="1" applyProtection="1">
      <alignment horizontal="right"/>
    </xf>
    <xf numFmtId="0" fontId="6" fillId="3" borderId="0" xfId="0" applyFont="1" applyFill="1" applyAlignment="1" applyProtection="1">
      <alignment horizontal="center"/>
    </xf>
    <xf numFmtId="0" fontId="6" fillId="3" borderId="0" xfId="0" applyFont="1" applyFill="1" applyProtection="1"/>
    <xf numFmtId="0" fontId="6" fillId="3" borderId="0" xfId="0" applyFont="1" applyFill="1"/>
    <xf numFmtId="0" fontId="6" fillId="4" borderId="0" xfId="0" applyFont="1" applyFill="1"/>
    <xf numFmtId="0" fontId="6" fillId="4" borderId="0" xfId="0" applyFont="1" applyFill="1" applyAlignment="1">
      <alignment horizontal="center"/>
    </xf>
    <xf numFmtId="0" fontId="7" fillId="5" borderId="0" xfId="0" applyFont="1" applyFill="1" applyBorder="1" applyAlignment="1">
      <alignment horizontal="center"/>
    </xf>
    <xf numFmtId="0" fontId="6" fillId="0" borderId="0" xfId="0" applyFont="1" applyFill="1" applyBorder="1" applyAlignment="1">
      <alignment vertical="center"/>
    </xf>
    <xf numFmtId="0" fontId="6" fillId="0" borderId="0" xfId="0" applyFont="1" applyFill="1" applyBorder="1" applyAlignment="1">
      <alignment horizontal="center"/>
    </xf>
    <xf numFmtId="165" fontId="6" fillId="0" borderId="0" xfId="0" applyNumberFormat="1" applyFont="1" applyFill="1"/>
    <xf numFmtId="0" fontId="6" fillId="0" borderId="0" xfId="0" applyFont="1" applyFill="1"/>
    <xf numFmtId="0" fontId="6" fillId="0" borderId="0" xfId="0" applyFont="1" applyFill="1" applyAlignment="1">
      <alignment horizontal="center"/>
    </xf>
    <xf numFmtId="0" fontId="6" fillId="0" borderId="0" xfId="0" applyFont="1" applyFill="1" applyAlignment="1">
      <alignment vertical="center"/>
    </xf>
    <xf numFmtId="0" fontId="8" fillId="0" borderId="0" xfId="0" applyFont="1" applyFill="1" applyAlignment="1">
      <alignment vertical="center"/>
    </xf>
    <xf numFmtId="166" fontId="6" fillId="0" borderId="0" xfId="2" applyNumberFormat="1" applyFont="1" applyFill="1"/>
    <xf numFmtId="0" fontId="8" fillId="0" borderId="0" xfId="0" applyFont="1" applyFill="1" applyBorder="1" applyAlignment="1">
      <alignment horizontal="center"/>
    </xf>
    <xf numFmtId="0" fontId="6" fillId="0" borderId="0" xfId="0" applyFont="1" applyFill="1" applyAlignment="1">
      <alignment horizontal="center" vertical="center"/>
    </xf>
    <xf numFmtId="0" fontId="7" fillId="6" borderId="0" xfId="0" applyFont="1" applyFill="1" applyAlignment="1">
      <alignment horizontal="center"/>
    </xf>
    <xf numFmtId="165" fontId="6" fillId="4" borderId="0" xfId="1" applyNumberFormat="1" applyFont="1" applyFill="1" applyAlignment="1">
      <alignment horizontal="center"/>
    </xf>
    <xf numFmtId="164" fontId="6" fillId="0" borderId="0" xfId="1" applyNumberFormat="1" applyFont="1" applyFill="1" applyBorder="1" applyAlignment="1">
      <alignment horizontal="center"/>
    </xf>
    <xf numFmtId="165" fontId="6" fillId="4" borderId="0" xfId="0" applyNumberFormat="1" applyFont="1" applyFill="1" applyAlignment="1">
      <alignment horizontal="center"/>
    </xf>
    <xf numFmtId="10" fontId="6" fillId="0" borderId="0" xfId="2" applyNumberFormat="1" applyFont="1" applyFill="1" applyBorder="1" applyAlignment="1">
      <alignment horizontal="center"/>
    </xf>
    <xf numFmtId="10" fontId="6" fillId="0" borderId="0" xfId="0" applyNumberFormat="1" applyFont="1" applyFill="1" applyBorder="1" applyAlignment="1">
      <alignment horizontal="center"/>
    </xf>
    <xf numFmtId="165" fontId="7" fillId="6" borderId="0" xfId="0" applyNumberFormat="1" applyFont="1" applyFill="1" applyAlignment="1">
      <alignment horizontal="center"/>
    </xf>
    <xf numFmtId="0" fontId="6" fillId="6" borderId="0" xfId="0" applyFont="1" applyFill="1" applyAlignment="1">
      <alignment horizontal="center"/>
    </xf>
    <xf numFmtId="0" fontId="6" fillId="7" borderId="0" xfId="0" applyFont="1" applyFill="1" applyAlignment="1">
      <alignment horizontal="center"/>
    </xf>
    <xf numFmtId="17" fontId="6" fillId="0" borderId="0" xfId="0" applyNumberFormat="1" applyFont="1" applyFill="1" applyBorder="1" applyAlignment="1">
      <alignment horizontal="center"/>
    </xf>
    <xf numFmtId="0" fontId="6" fillId="0" borderId="0" xfId="0" applyFont="1" applyFill="1" applyBorder="1" applyAlignment="1">
      <alignment horizontal="center" vertical="center"/>
    </xf>
    <xf numFmtId="17" fontId="8" fillId="0" borderId="0" xfId="0" applyNumberFormat="1" applyFont="1" applyFill="1" applyBorder="1" applyAlignment="1">
      <alignment horizontal="center"/>
    </xf>
    <xf numFmtId="165" fontId="7" fillId="7" borderId="0" xfId="1" applyNumberFormat="1" applyFont="1" applyFill="1" applyAlignment="1">
      <alignment horizontal="center"/>
    </xf>
    <xf numFmtId="165" fontId="6" fillId="0" borderId="0" xfId="0" applyNumberFormat="1" applyFont="1" applyFill="1" applyAlignment="1">
      <alignment horizontal="center"/>
    </xf>
    <xf numFmtId="165" fontId="6" fillId="0" borderId="0" xfId="1" applyNumberFormat="1" applyFont="1" applyFill="1" applyAlignment="1">
      <alignment horizontal="center"/>
    </xf>
    <xf numFmtId="165" fontId="6" fillId="0" borderId="0" xfId="1" applyNumberFormat="1" applyFont="1" applyFill="1" applyBorder="1" applyAlignment="1">
      <alignment horizontal="center"/>
    </xf>
    <xf numFmtId="17" fontId="6" fillId="0" borderId="0" xfId="0" applyNumberFormat="1" applyFont="1" applyFill="1" applyAlignment="1">
      <alignment horizontal="center"/>
    </xf>
    <xf numFmtId="0" fontId="7" fillId="8" borderId="0" xfId="0" applyFont="1" applyFill="1" applyAlignment="1">
      <alignment horizontal="center"/>
    </xf>
    <xf numFmtId="165" fontId="7" fillId="8" borderId="0" xfId="1" applyNumberFormat="1" applyFont="1" applyFill="1" applyAlignment="1">
      <alignment horizontal="center"/>
    </xf>
    <xf numFmtId="166" fontId="6" fillId="0" borderId="0" xfId="0" applyNumberFormat="1" applyFont="1" applyFill="1" applyBorder="1" applyAlignment="1">
      <alignment horizontal="center"/>
    </xf>
    <xf numFmtId="0" fontId="6" fillId="9" borderId="0" xfId="0" applyFont="1" applyFill="1" applyBorder="1" applyAlignment="1">
      <alignment horizontal="center"/>
    </xf>
    <xf numFmtId="164" fontId="6" fillId="9" borderId="0" xfId="1" applyNumberFormat="1" applyFont="1" applyFill="1" applyBorder="1" applyAlignment="1">
      <alignment horizontal="center"/>
    </xf>
    <xf numFmtId="17" fontId="6" fillId="9" borderId="0" xfId="0" applyNumberFormat="1" applyFont="1" applyFill="1" applyBorder="1" applyAlignment="1">
      <alignment horizontal="center"/>
    </xf>
    <xf numFmtId="0" fontId="6" fillId="9" borderId="0" xfId="0" applyFont="1" applyFill="1" applyBorder="1" applyAlignment="1">
      <alignment horizontal="center" vertical="center"/>
    </xf>
    <xf numFmtId="17" fontId="6" fillId="9" borderId="0" xfId="0" applyNumberFormat="1" applyFont="1" applyFill="1" applyBorder="1" applyAlignment="1">
      <alignment horizontal="center" vertical="center"/>
    </xf>
    <xf numFmtId="10" fontId="6" fillId="9" borderId="0" xfId="2" applyNumberFormat="1" applyFont="1" applyFill="1" applyBorder="1" applyAlignment="1">
      <alignment horizontal="center"/>
    </xf>
    <xf numFmtId="10" fontId="6" fillId="9" borderId="0" xfId="0" applyNumberFormat="1" applyFont="1" applyFill="1" applyBorder="1" applyAlignment="1">
      <alignment horizontal="center"/>
    </xf>
    <xf numFmtId="0" fontId="6" fillId="9"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9" borderId="0" xfId="0" applyFont="1" applyFill="1" applyBorder="1" applyAlignment="1">
      <alignment horizontal="center"/>
    </xf>
    <xf numFmtId="164" fontId="8" fillId="0" borderId="0" xfId="1" applyNumberFormat="1" applyFont="1" applyFill="1" applyBorder="1" applyAlignment="1">
      <alignment horizontal="center"/>
    </xf>
    <xf numFmtId="164" fontId="7" fillId="8" borderId="0" xfId="1" applyNumberFormat="1" applyFont="1" applyFill="1" applyAlignment="1">
      <alignment horizontal="center"/>
    </xf>
    <xf numFmtId="0" fontId="7" fillId="8" borderId="0" xfId="0" applyFont="1" applyFill="1" applyAlignment="1">
      <alignment horizontal="center"/>
    </xf>
    <xf numFmtId="0" fontId="7" fillId="2" borderId="0" xfId="0" applyFont="1" applyFill="1" applyAlignment="1">
      <alignment horizontal="center"/>
    </xf>
    <xf numFmtId="0" fontId="6" fillId="0" borderId="0" xfId="0" applyFont="1" applyFill="1" applyBorder="1" applyAlignment="1">
      <alignment horizontal="center" vertical="center"/>
    </xf>
    <xf numFmtId="0" fontId="7" fillId="7" borderId="0" xfId="0" applyFont="1" applyFill="1" applyAlignment="1">
      <alignment horizontal="center"/>
    </xf>
    <xf numFmtId="0" fontId="6" fillId="9" borderId="0" xfId="0" applyFont="1" applyFill="1" applyBorder="1" applyAlignment="1">
      <alignment horizontal="center" vertical="center"/>
    </xf>
    <xf numFmtId="0" fontId="8" fillId="0" borderId="0" xfId="0" applyFont="1" applyFill="1" applyBorder="1" applyAlignment="1">
      <alignment horizontal="center" vertical="center"/>
    </xf>
    <xf numFmtId="0" fontId="2" fillId="4" borderId="0" xfId="0" applyFont="1" applyFill="1" applyBorder="1" applyAlignment="1">
      <alignment horizontal="left"/>
    </xf>
    <xf numFmtId="0" fontId="7" fillId="7" borderId="0" xfId="0" applyFont="1" applyFill="1" applyAlignment="1">
      <alignment horizontal="left"/>
    </xf>
    <xf numFmtId="0" fontId="7" fillId="6" borderId="0" xfId="0" applyFont="1" applyFill="1" applyAlignment="1">
      <alignment horizontal="left"/>
    </xf>
    <xf numFmtId="0" fontId="7" fillId="8" borderId="0" xfId="0" applyFont="1" applyFill="1" applyAlignment="1">
      <alignment horizontal="left"/>
    </xf>
    <xf numFmtId="164" fontId="7" fillId="7" borderId="0" xfId="1" applyNumberFormat="1" applyFont="1" applyFill="1" applyAlignment="1">
      <alignment horizontal="center"/>
    </xf>
    <xf numFmtId="164" fontId="6" fillId="4" borderId="0" xfId="0" applyNumberFormat="1" applyFont="1" applyFill="1" applyAlignment="1">
      <alignment horizontal="center"/>
    </xf>
    <xf numFmtId="164" fontId="7" fillId="6" borderId="0" xfId="0" applyNumberFormat="1" applyFont="1" applyFill="1" applyAlignment="1">
      <alignment horizontal="center"/>
    </xf>
  </cellXfs>
  <cellStyles count="3">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114300</xdr:rowOff>
    </xdr:from>
    <xdr:to>
      <xdr:col>2</xdr:col>
      <xdr:colOff>1209676</xdr:colOff>
      <xdr:row>2</xdr:row>
      <xdr:rowOff>87401</xdr:rowOff>
    </xdr:to>
    <xdr:pic>
      <xdr:nvPicPr>
        <xdr:cNvPr id="2" name="Imagem 1">
          <a:extLst>
            <a:ext uri="{FF2B5EF4-FFF2-40B4-BE49-F238E27FC236}">
              <a16:creationId xmlns:a16="http://schemas.microsoft.com/office/drawing/2014/main" id="{100EB036-32B5-48C6-9B62-F67A55037E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14300"/>
          <a:ext cx="1266826" cy="41054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68E3-38AE-4C84-98AE-03829ACC5581}">
  <sheetPr>
    <outlinePr summaryBelow="0" summaryRight="0"/>
  </sheetPr>
  <dimension ref="B1:GL108"/>
  <sheetViews>
    <sheetView showGridLines="0" tabSelected="1" topLeftCell="A4" zoomScale="85" zoomScaleNormal="85" workbookViewId="0">
      <selection activeCell="I6" sqref="I6"/>
    </sheetView>
  </sheetViews>
  <sheetFormatPr defaultColWidth="9.140625" defaultRowHeight="16.5" x14ac:dyDescent="0.3"/>
  <cols>
    <col min="1" max="1" width="2.140625" style="12" customWidth="1"/>
    <col min="2" max="2" width="3.42578125" style="12" customWidth="1"/>
    <col min="3" max="3" width="23.140625" style="13" bestFit="1" customWidth="1"/>
    <col min="4" max="4" width="46.42578125" style="13" customWidth="1"/>
    <col min="5" max="5" width="24.42578125" style="13" customWidth="1"/>
    <col min="6" max="6" width="21.85546875" style="13" customWidth="1"/>
    <col min="7" max="7" width="27.28515625" style="13" bestFit="1" customWidth="1"/>
    <col min="8" max="8" width="23.140625" style="13" bestFit="1" customWidth="1"/>
    <col min="9" max="9" width="18.42578125" style="12" customWidth="1"/>
    <col min="10" max="10" width="15.140625" style="12" bestFit="1" customWidth="1"/>
    <col min="11" max="11" width="14.28515625" style="12" bestFit="1" customWidth="1"/>
    <col min="12" max="12" width="26.7109375" style="12" bestFit="1" customWidth="1"/>
    <col min="13" max="13" width="19.85546875" style="12" bestFit="1" customWidth="1"/>
    <col min="14" max="16384" width="9.140625" style="12"/>
  </cols>
  <sheetData>
    <row r="1" spans="2:194" s="5" customFormat="1" x14ac:dyDescent="0.3">
      <c r="B1" s="1"/>
      <c r="C1" s="2"/>
      <c r="D1" s="2"/>
      <c r="E1" s="2"/>
      <c r="F1" s="2"/>
      <c r="G1" s="2"/>
      <c r="H1" s="2"/>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3"/>
      <c r="DI1" s="3"/>
      <c r="DJ1" s="3"/>
      <c r="DK1" s="3"/>
      <c r="DL1" s="3"/>
      <c r="DM1" s="3"/>
      <c r="DN1" s="4"/>
      <c r="DO1" s="4"/>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row>
    <row r="2" spans="2:194" s="5" customFormat="1" x14ac:dyDescent="0.3">
      <c r="B2" s="1"/>
      <c r="C2" s="2"/>
      <c r="D2" s="2"/>
      <c r="E2" s="2"/>
      <c r="F2" s="2"/>
      <c r="G2" s="2"/>
      <c r="H2" s="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3"/>
      <c r="DI2" s="3"/>
      <c r="DJ2" s="3"/>
      <c r="DK2" s="3"/>
      <c r="DL2" s="3"/>
      <c r="DM2" s="3"/>
      <c r="DN2" s="4"/>
      <c r="DO2" s="4"/>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row>
    <row r="3" spans="2:194" s="5" customFormat="1" ht="15.75" customHeight="1" x14ac:dyDescent="0.7">
      <c r="B3" s="6"/>
      <c r="C3" s="7"/>
      <c r="D3" s="7"/>
      <c r="E3" s="7"/>
      <c r="F3" s="7"/>
      <c r="G3" s="7"/>
      <c r="H3" s="7"/>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row>
    <row r="4" spans="2:194" s="11" customFormat="1" ht="6" customHeight="1" x14ac:dyDescent="0.3">
      <c r="B4" s="8"/>
      <c r="C4" s="9"/>
      <c r="D4" s="9"/>
      <c r="E4" s="9"/>
      <c r="F4" s="9"/>
      <c r="G4" s="9"/>
      <c r="H4" s="9"/>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row>
    <row r="5" spans="2:194" ht="16.5" customHeight="1" x14ac:dyDescent="0.3"/>
    <row r="6" spans="2:194" ht="16.5" customHeight="1" x14ac:dyDescent="0.3">
      <c r="C6" s="57" t="s">
        <v>0</v>
      </c>
      <c r="D6" s="57"/>
      <c r="E6" s="57"/>
      <c r="F6" s="57"/>
      <c r="G6" s="57"/>
      <c r="H6" s="57"/>
    </row>
    <row r="7" spans="2:194" ht="16.5" customHeight="1" x14ac:dyDescent="0.3">
      <c r="C7" s="14" t="s">
        <v>142</v>
      </c>
      <c r="D7" s="14" t="s">
        <v>143</v>
      </c>
      <c r="E7" s="14" t="s">
        <v>144</v>
      </c>
      <c r="F7" s="14" t="s">
        <v>145</v>
      </c>
      <c r="G7" s="14" t="s">
        <v>147</v>
      </c>
      <c r="H7" s="14" t="s">
        <v>146</v>
      </c>
    </row>
    <row r="8" spans="2:194" ht="16.5" customHeight="1" collapsed="1" x14ac:dyDescent="0.3">
      <c r="C8" s="14" t="s">
        <v>1</v>
      </c>
      <c r="D8" s="14" t="s">
        <v>2</v>
      </c>
      <c r="E8" s="14" t="s">
        <v>90</v>
      </c>
      <c r="F8" s="14" t="s">
        <v>3</v>
      </c>
      <c r="G8" s="14" t="s">
        <v>4</v>
      </c>
      <c r="H8" s="14" t="s">
        <v>5</v>
      </c>
    </row>
    <row r="9" spans="2:194" s="18" customFormat="1" ht="16.5" customHeight="1" x14ac:dyDescent="0.3">
      <c r="B9" s="15"/>
      <c r="C9" s="35" t="s">
        <v>6</v>
      </c>
      <c r="D9" s="16" t="s">
        <v>74</v>
      </c>
      <c r="E9" s="27">
        <v>884.82399999999996</v>
      </c>
      <c r="F9" s="16" t="s">
        <v>91</v>
      </c>
      <c r="G9" s="34">
        <v>45566</v>
      </c>
      <c r="H9" s="34">
        <v>49218</v>
      </c>
      <c r="I9" s="17"/>
      <c r="J9" s="17"/>
    </row>
    <row r="10" spans="2:194" s="18" customFormat="1" ht="16.5" customHeight="1" x14ac:dyDescent="0.3">
      <c r="B10" s="19"/>
      <c r="C10" s="59" t="s">
        <v>8</v>
      </c>
      <c r="D10" s="16" t="s">
        <v>75</v>
      </c>
      <c r="E10" s="27">
        <v>130.554</v>
      </c>
      <c r="F10" s="30" t="s">
        <v>92</v>
      </c>
      <c r="G10" s="34">
        <v>45992</v>
      </c>
      <c r="H10" s="34">
        <v>46357</v>
      </c>
      <c r="I10" s="17"/>
      <c r="J10" s="17"/>
    </row>
    <row r="11" spans="2:194" s="18" customFormat="1" ht="16.5" customHeight="1" collapsed="1" x14ac:dyDescent="0.3">
      <c r="B11" s="15"/>
      <c r="C11" s="59"/>
      <c r="D11" s="16" t="s">
        <v>9</v>
      </c>
      <c r="E11" s="27">
        <v>28.908999999999999</v>
      </c>
      <c r="F11" s="30" t="s">
        <v>93</v>
      </c>
      <c r="G11" s="34">
        <v>45931</v>
      </c>
      <c r="H11" s="34">
        <v>46296</v>
      </c>
      <c r="I11" s="17"/>
      <c r="J11" s="17"/>
    </row>
    <row r="12" spans="2:194" s="18" customFormat="1" ht="16.5" customHeight="1" x14ac:dyDescent="0.3">
      <c r="B12" s="15"/>
      <c r="C12" s="59" t="s">
        <v>10</v>
      </c>
      <c r="D12" s="16" t="s">
        <v>11</v>
      </c>
      <c r="E12" s="27">
        <v>41.481000000000002</v>
      </c>
      <c r="F12" s="44" t="s">
        <v>94</v>
      </c>
      <c r="G12" s="34">
        <v>45231</v>
      </c>
      <c r="H12" s="34">
        <v>46327</v>
      </c>
      <c r="I12" s="17"/>
      <c r="J12" s="17"/>
    </row>
    <row r="13" spans="2:194" s="18" customFormat="1" ht="16.5" customHeight="1" x14ac:dyDescent="0.3">
      <c r="B13" s="15"/>
      <c r="C13" s="59"/>
      <c r="D13" s="16" t="s">
        <v>80</v>
      </c>
      <c r="E13" s="27">
        <v>192.92</v>
      </c>
      <c r="F13" s="44" t="s">
        <v>95</v>
      </c>
      <c r="G13" s="34">
        <v>45627</v>
      </c>
      <c r="H13" s="34">
        <v>46722</v>
      </c>
      <c r="I13" s="17"/>
      <c r="J13" s="17"/>
    </row>
    <row r="14" spans="2:194" s="18" customFormat="1" ht="16.5" customHeight="1" x14ac:dyDescent="0.3">
      <c r="B14" s="15"/>
      <c r="C14" s="59"/>
      <c r="D14" s="16" t="s">
        <v>80</v>
      </c>
      <c r="E14" s="27">
        <v>19.09</v>
      </c>
      <c r="F14" s="44" t="s">
        <v>96</v>
      </c>
      <c r="G14" s="34">
        <v>45658</v>
      </c>
      <c r="H14" s="34">
        <v>46753</v>
      </c>
      <c r="I14" s="17"/>
      <c r="J14" s="17"/>
    </row>
    <row r="15" spans="2:194" s="18" customFormat="1" ht="16.5" customHeight="1" x14ac:dyDescent="0.3">
      <c r="B15" s="15"/>
      <c r="C15" s="59"/>
      <c r="D15" s="16" t="s">
        <v>80</v>
      </c>
      <c r="E15" s="27">
        <v>33.378999999999998</v>
      </c>
      <c r="F15" s="44" t="s">
        <v>96</v>
      </c>
      <c r="G15" s="34">
        <v>45839</v>
      </c>
      <c r="H15" s="34">
        <v>46753</v>
      </c>
      <c r="I15" s="17"/>
      <c r="J15" s="17"/>
    </row>
    <row r="16" spans="2:194" s="18" customFormat="1" ht="16.5" customHeight="1" x14ac:dyDescent="0.3">
      <c r="B16" s="15"/>
      <c r="C16" s="59"/>
      <c r="D16" s="16" t="s">
        <v>80</v>
      </c>
      <c r="E16" s="27">
        <v>27.632000000000001</v>
      </c>
      <c r="F16" s="44" t="s">
        <v>96</v>
      </c>
      <c r="G16" s="34">
        <v>45962</v>
      </c>
      <c r="H16" s="34">
        <v>46753</v>
      </c>
      <c r="I16" s="17"/>
      <c r="J16" s="17"/>
    </row>
    <row r="17" spans="2:10" s="18" customFormat="1" ht="16.5" customHeight="1" x14ac:dyDescent="0.3">
      <c r="B17" s="15"/>
      <c r="C17" s="59"/>
      <c r="D17" s="16" t="s">
        <v>97</v>
      </c>
      <c r="E17" s="27">
        <v>55.484000000000002</v>
      </c>
      <c r="F17" s="44" t="s">
        <v>98</v>
      </c>
      <c r="G17" s="34">
        <v>45962</v>
      </c>
      <c r="H17" s="34">
        <v>46327</v>
      </c>
      <c r="I17" s="17"/>
      <c r="J17" s="17"/>
    </row>
    <row r="18" spans="2:10" s="18" customFormat="1" ht="16.5" customHeight="1" x14ac:dyDescent="0.3">
      <c r="B18" s="15"/>
      <c r="C18" s="35" t="s">
        <v>12</v>
      </c>
      <c r="D18" s="16" t="s">
        <v>13</v>
      </c>
      <c r="E18" s="27">
        <v>51.790999999999997</v>
      </c>
      <c r="F18" s="44" t="s">
        <v>98</v>
      </c>
      <c r="G18" s="34">
        <v>45962</v>
      </c>
      <c r="H18" s="34">
        <v>46327</v>
      </c>
      <c r="I18" s="17"/>
      <c r="J18" s="17"/>
    </row>
    <row r="19" spans="2:10" x14ac:dyDescent="0.3">
      <c r="C19" s="66" t="s">
        <v>14</v>
      </c>
      <c r="D19" s="66"/>
      <c r="E19" s="56">
        <f>SUM(E9:E18)</f>
        <v>1466.0639999999999</v>
      </c>
      <c r="F19" s="42"/>
      <c r="G19" s="43"/>
      <c r="H19" s="43"/>
    </row>
    <row r="20" spans="2:10" ht="16.5" customHeight="1" collapsed="1" x14ac:dyDescent="0.3">
      <c r="E20" s="28"/>
    </row>
    <row r="21" spans="2:10" x14ac:dyDescent="0.3">
      <c r="C21" s="58" t="s">
        <v>148</v>
      </c>
      <c r="D21" s="58"/>
      <c r="E21" s="58"/>
      <c r="F21" s="58"/>
      <c r="G21" s="58"/>
      <c r="H21" s="58"/>
    </row>
    <row r="22" spans="2:10" ht="16.5" customHeight="1" x14ac:dyDescent="0.3">
      <c r="C22" s="14" t="s">
        <v>142</v>
      </c>
      <c r="D22" s="14" t="s">
        <v>143</v>
      </c>
      <c r="E22" s="14" t="str">
        <f>$E$7</f>
        <v>Balance 4Q25 (R$ MM)</v>
      </c>
      <c r="F22" s="14" t="s">
        <v>145</v>
      </c>
      <c r="G22" s="14" t="s">
        <v>147</v>
      </c>
      <c r="H22" s="14" t="s">
        <v>146</v>
      </c>
    </row>
    <row r="23" spans="2:10" x14ac:dyDescent="0.3">
      <c r="C23" s="14" t="s">
        <v>1</v>
      </c>
      <c r="D23" s="14" t="s">
        <v>2</v>
      </c>
      <c r="E23" s="14" t="str">
        <f>E8</f>
        <v>Saldo Final 4T25 (R$ MM)</v>
      </c>
      <c r="F23" s="14" t="s">
        <v>3</v>
      </c>
      <c r="G23" s="14" t="s">
        <v>4</v>
      </c>
      <c r="H23" s="14" t="s">
        <v>5</v>
      </c>
    </row>
    <row r="24" spans="2:10" s="18" customFormat="1" x14ac:dyDescent="0.3">
      <c r="B24" s="20"/>
      <c r="C24" s="53" t="s">
        <v>15</v>
      </c>
      <c r="D24" s="16" t="s">
        <v>21</v>
      </c>
      <c r="E24" s="27">
        <v>94.122</v>
      </c>
      <c r="F24" s="19" t="s">
        <v>68</v>
      </c>
      <c r="G24" s="34">
        <v>45444</v>
      </c>
      <c r="H24" s="34">
        <v>47635</v>
      </c>
      <c r="I24" s="17"/>
      <c r="J24" s="17"/>
    </row>
    <row r="25" spans="2:10" s="18" customFormat="1" x14ac:dyDescent="0.3">
      <c r="B25" s="20"/>
      <c r="C25" s="61" t="s">
        <v>16</v>
      </c>
      <c r="D25" s="45" t="s">
        <v>18</v>
      </c>
      <c r="E25" s="46">
        <v>1.2999999999999999E-2</v>
      </c>
      <c r="F25" s="45" t="s">
        <v>99</v>
      </c>
      <c r="G25" s="47">
        <v>44682</v>
      </c>
      <c r="H25" s="47">
        <v>46508</v>
      </c>
      <c r="I25" s="17"/>
      <c r="J25" s="17"/>
    </row>
    <row r="26" spans="2:10" s="18" customFormat="1" x14ac:dyDescent="0.3">
      <c r="B26" s="20"/>
      <c r="C26" s="61"/>
      <c r="D26" s="45" t="s">
        <v>19</v>
      </c>
      <c r="E26" s="46">
        <v>209.08600000000001</v>
      </c>
      <c r="F26" s="45" t="s">
        <v>100</v>
      </c>
      <c r="G26" s="47">
        <v>45261</v>
      </c>
      <c r="H26" s="47">
        <v>47088</v>
      </c>
      <c r="I26" s="17"/>
      <c r="J26" s="17"/>
    </row>
    <row r="27" spans="2:10" s="18" customFormat="1" x14ac:dyDescent="0.3">
      <c r="B27" s="20"/>
      <c r="C27" s="61"/>
      <c r="D27" s="45" t="s">
        <v>71</v>
      </c>
      <c r="E27" s="46">
        <v>369.81900000000002</v>
      </c>
      <c r="F27" s="45" t="s">
        <v>101</v>
      </c>
      <c r="G27" s="47">
        <v>45536</v>
      </c>
      <c r="H27" s="47">
        <v>47362</v>
      </c>
      <c r="I27" s="17"/>
      <c r="J27" s="17"/>
    </row>
    <row r="28" spans="2:10" s="18" customFormat="1" x14ac:dyDescent="0.3">
      <c r="B28" s="20"/>
      <c r="C28" s="61"/>
      <c r="D28" s="45" t="s">
        <v>102</v>
      </c>
      <c r="E28" s="46">
        <v>152.74299999999999</v>
      </c>
      <c r="F28" s="45" t="s">
        <v>103</v>
      </c>
      <c r="G28" s="47">
        <v>45962</v>
      </c>
      <c r="H28" s="47">
        <v>47604</v>
      </c>
      <c r="I28" s="17"/>
      <c r="J28" s="17"/>
    </row>
    <row r="29" spans="2:10" s="18" customFormat="1" x14ac:dyDescent="0.3">
      <c r="B29" s="20"/>
      <c r="C29" s="61"/>
      <c r="D29" s="54" t="s">
        <v>104</v>
      </c>
      <c r="E29" s="46">
        <v>87.287000000000006</v>
      </c>
      <c r="F29" s="54" t="s">
        <v>105</v>
      </c>
      <c r="G29" s="47">
        <v>45809</v>
      </c>
      <c r="H29" s="47">
        <v>47635</v>
      </c>
      <c r="I29" s="17"/>
      <c r="J29" s="17"/>
    </row>
    <row r="30" spans="2:10" s="18" customFormat="1" x14ac:dyDescent="0.3">
      <c r="B30" s="20"/>
      <c r="C30" s="61"/>
      <c r="D30" s="45" t="s">
        <v>106</v>
      </c>
      <c r="E30" s="46">
        <v>250.036</v>
      </c>
      <c r="F30" s="45" t="s">
        <v>107</v>
      </c>
      <c r="G30" s="47">
        <v>45809</v>
      </c>
      <c r="H30" s="47">
        <v>47635</v>
      </c>
      <c r="I30" s="17"/>
      <c r="J30" s="17"/>
    </row>
    <row r="31" spans="2:10" s="18" customFormat="1" x14ac:dyDescent="0.3">
      <c r="B31" s="20"/>
      <c r="C31" s="59" t="s">
        <v>20</v>
      </c>
      <c r="D31" s="16" t="s">
        <v>29</v>
      </c>
      <c r="E31" s="27">
        <v>83.206000000000003</v>
      </c>
      <c r="F31" s="16" t="s">
        <v>105</v>
      </c>
      <c r="G31" s="34">
        <v>45809</v>
      </c>
      <c r="H31" s="34">
        <v>47635</v>
      </c>
      <c r="I31" s="17"/>
      <c r="J31" s="17"/>
    </row>
    <row r="32" spans="2:10" s="18" customFormat="1" x14ac:dyDescent="0.3">
      <c r="B32" s="20"/>
      <c r="C32" s="59"/>
      <c r="D32" s="16" t="s">
        <v>24</v>
      </c>
      <c r="E32" s="27">
        <v>45.750999999999998</v>
      </c>
      <c r="F32" s="16" t="s">
        <v>108</v>
      </c>
      <c r="G32" s="34">
        <v>45962</v>
      </c>
      <c r="H32" s="34">
        <v>47788</v>
      </c>
      <c r="I32" s="17"/>
      <c r="J32" s="17"/>
    </row>
    <row r="33" spans="2:10" s="18" customFormat="1" x14ac:dyDescent="0.3">
      <c r="B33" s="20"/>
      <c r="C33" s="61" t="s">
        <v>23</v>
      </c>
      <c r="D33" s="45" t="s">
        <v>74</v>
      </c>
      <c r="E33" s="46">
        <v>183.22900000000001</v>
      </c>
      <c r="F33" s="45" t="s">
        <v>101</v>
      </c>
      <c r="G33" s="47">
        <v>45536</v>
      </c>
      <c r="H33" s="47">
        <v>47362</v>
      </c>
      <c r="I33" s="17"/>
      <c r="J33" s="17"/>
    </row>
    <row r="34" spans="2:10" s="18" customFormat="1" x14ac:dyDescent="0.3">
      <c r="B34" s="20"/>
      <c r="C34" s="61"/>
      <c r="D34" s="45" t="s">
        <v>18</v>
      </c>
      <c r="E34" s="46">
        <v>61.04</v>
      </c>
      <c r="F34" s="45" t="s">
        <v>103</v>
      </c>
      <c r="G34" s="47">
        <v>45962</v>
      </c>
      <c r="H34" s="47">
        <v>47604</v>
      </c>
      <c r="I34" s="17"/>
      <c r="J34" s="17"/>
    </row>
    <row r="35" spans="2:10" s="18" customFormat="1" x14ac:dyDescent="0.3">
      <c r="B35" s="20"/>
      <c r="C35" s="61"/>
      <c r="D35" s="45" t="s">
        <v>17</v>
      </c>
      <c r="E35" s="46">
        <v>50.094000000000001</v>
      </c>
      <c r="F35" s="45" t="s">
        <v>105</v>
      </c>
      <c r="G35" s="47">
        <v>45809</v>
      </c>
      <c r="H35" s="47">
        <v>47635</v>
      </c>
      <c r="I35" s="17"/>
      <c r="J35" s="17"/>
    </row>
    <row r="36" spans="2:10" s="18" customFormat="1" x14ac:dyDescent="0.3">
      <c r="B36" s="20"/>
      <c r="C36" s="53" t="s">
        <v>26</v>
      </c>
      <c r="D36" s="16" t="s">
        <v>21</v>
      </c>
      <c r="E36" s="27">
        <v>340.94499999999999</v>
      </c>
      <c r="F36" s="16" t="s">
        <v>109</v>
      </c>
      <c r="G36" s="34">
        <v>43435</v>
      </c>
      <c r="H36" s="34">
        <v>47088</v>
      </c>
      <c r="I36" s="17"/>
      <c r="J36" s="17"/>
    </row>
    <row r="37" spans="2:10" s="18" customFormat="1" x14ac:dyDescent="0.3">
      <c r="B37" s="20"/>
      <c r="C37" s="52" t="s">
        <v>27</v>
      </c>
      <c r="D37" s="45" t="s">
        <v>21</v>
      </c>
      <c r="E37" s="46">
        <v>649.65499999999997</v>
      </c>
      <c r="F37" s="45" t="s">
        <v>110</v>
      </c>
      <c r="G37" s="47">
        <v>45474</v>
      </c>
      <c r="H37" s="47">
        <v>50952</v>
      </c>
      <c r="I37" s="17"/>
      <c r="J37" s="17"/>
    </row>
    <row r="38" spans="2:10" s="18" customFormat="1" x14ac:dyDescent="0.3">
      <c r="B38" s="20"/>
      <c r="C38" s="59" t="s">
        <v>28</v>
      </c>
      <c r="D38" s="16" t="s">
        <v>24</v>
      </c>
      <c r="E38" s="27">
        <v>5.0000000000000001E-3</v>
      </c>
      <c r="F38" s="16" t="s">
        <v>99</v>
      </c>
      <c r="G38" s="34">
        <v>44682</v>
      </c>
      <c r="H38" s="34">
        <v>46508</v>
      </c>
      <c r="I38" s="17"/>
      <c r="J38" s="17"/>
    </row>
    <row r="39" spans="2:10" s="18" customFormat="1" x14ac:dyDescent="0.3">
      <c r="B39" s="20"/>
      <c r="C39" s="59"/>
      <c r="D39" s="16" t="s">
        <v>25</v>
      </c>
      <c r="E39" s="27">
        <v>50.350999999999999</v>
      </c>
      <c r="F39" s="16" t="s">
        <v>100</v>
      </c>
      <c r="G39" s="34">
        <v>45261</v>
      </c>
      <c r="H39" s="34">
        <v>47088</v>
      </c>
      <c r="I39" s="17"/>
      <c r="J39" s="17"/>
    </row>
    <row r="40" spans="2:10" s="18" customFormat="1" x14ac:dyDescent="0.3">
      <c r="B40" s="20"/>
      <c r="C40" s="59"/>
      <c r="D40" s="53" t="s">
        <v>7</v>
      </c>
      <c r="E40" s="16">
        <v>48.871000000000002</v>
      </c>
      <c r="F40" s="27" t="s">
        <v>101</v>
      </c>
      <c r="G40" s="16">
        <v>45536</v>
      </c>
      <c r="H40" s="34">
        <v>47362</v>
      </c>
      <c r="I40" s="17"/>
      <c r="J40" s="17"/>
    </row>
    <row r="41" spans="2:10" s="18" customFormat="1" x14ac:dyDescent="0.3">
      <c r="B41" s="20"/>
      <c r="C41" s="59"/>
      <c r="D41" s="23" t="s">
        <v>74</v>
      </c>
      <c r="E41" s="55">
        <v>30.47</v>
      </c>
      <c r="F41" s="23" t="s">
        <v>103</v>
      </c>
      <c r="G41" s="36">
        <v>45962</v>
      </c>
      <c r="H41" s="36">
        <v>47788</v>
      </c>
      <c r="I41" s="17"/>
      <c r="J41" s="17"/>
    </row>
    <row r="42" spans="2:10" s="18" customFormat="1" x14ac:dyDescent="0.3">
      <c r="B42" s="20"/>
      <c r="C42" s="52" t="s">
        <v>30</v>
      </c>
      <c r="D42" s="54" t="s">
        <v>13</v>
      </c>
      <c r="E42" s="46">
        <v>615.20699999999999</v>
      </c>
      <c r="F42" s="54" t="s">
        <v>111</v>
      </c>
      <c r="G42" s="47">
        <v>43800</v>
      </c>
      <c r="H42" s="47">
        <v>52932</v>
      </c>
      <c r="I42" s="17"/>
      <c r="J42" s="17"/>
    </row>
    <row r="43" spans="2:10" s="18" customFormat="1" x14ac:dyDescent="0.3">
      <c r="B43" s="20"/>
      <c r="C43" s="59" t="s">
        <v>31</v>
      </c>
      <c r="D43" s="16" t="s">
        <v>29</v>
      </c>
      <c r="E43" s="27">
        <v>105.896</v>
      </c>
      <c r="F43" s="16" t="s">
        <v>112</v>
      </c>
      <c r="G43" s="34">
        <v>45839</v>
      </c>
      <c r="H43" s="34">
        <v>11140</v>
      </c>
      <c r="I43" s="17"/>
      <c r="J43" s="17"/>
    </row>
    <row r="44" spans="2:10" s="18" customFormat="1" x14ac:dyDescent="0.3">
      <c r="B44" s="19"/>
      <c r="C44" s="59"/>
      <c r="D44" s="16" t="s">
        <v>22</v>
      </c>
      <c r="E44" s="27">
        <v>147.298</v>
      </c>
      <c r="F44" s="16" t="s">
        <v>68</v>
      </c>
      <c r="G44" s="34">
        <v>45444</v>
      </c>
      <c r="H44" s="34">
        <v>47635</v>
      </c>
      <c r="I44" s="17"/>
      <c r="J44" s="17"/>
    </row>
    <row r="45" spans="2:10" s="18" customFormat="1" x14ac:dyDescent="0.3">
      <c r="B45" s="21"/>
      <c r="C45" s="52" t="s">
        <v>32</v>
      </c>
      <c r="D45" s="54" t="s">
        <v>13</v>
      </c>
      <c r="E45" s="46">
        <v>860.96199999999999</v>
      </c>
      <c r="F45" s="54" t="s">
        <v>113</v>
      </c>
      <c r="G45" s="47">
        <v>43435</v>
      </c>
      <c r="H45" s="47">
        <v>47150</v>
      </c>
      <c r="I45" s="17"/>
      <c r="J45" s="17"/>
    </row>
    <row r="46" spans="2:10" s="18" customFormat="1" x14ac:dyDescent="0.3">
      <c r="B46" s="21"/>
      <c r="C46" s="53" t="s">
        <v>33</v>
      </c>
      <c r="D46" s="16" t="s">
        <v>22</v>
      </c>
      <c r="E46" s="27">
        <v>95.299000000000007</v>
      </c>
      <c r="F46" s="16" t="s">
        <v>68</v>
      </c>
      <c r="G46" s="34">
        <v>45444</v>
      </c>
      <c r="H46" s="34">
        <v>47635</v>
      </c>
      <c r="I46" s="17"/>
      <c r="J46" s="22"/>
    </row>
    <row r="47" spans="2:10" s="18" customFormat="1" x14ac:dyDescent="0.3">
      <c r="B47" s="20"/>
      <c r="C47" s="52" t="s">
        <v>34</v>
      </c>
      <c r="D47" s="54" t="s">
        <v>13</v>
      </c>
      <c r="E47" s="46">
        <v>22.577999999999999</v>
      </c>
      <c r="F47" s="54" t="s">
        <v>68</v>
      </c>
      <c r="G47" s="47">
        <v>45444</v>
      </c>
      <c r="H47" s="47">
        <v>47635</v>
      </c>
      <c r="I47" s="17"/>
      <c r="J47" s="17"/>
    </row>
    <row r="48" spans="2:10" s="18" customFormat="1" x14ac:dyDescent="0.3">
      <c r="B48" s="19"/>
      <c r="C48" s="62" t="s">
        <v>35</v>
      </c>
      <c r="D48" s="23" t="s">
        <v>7</v>
      </c>
      <c r="E48" s="27">
        <v>35.587000000000003</v>
      </c>
      <c r="F48" s="16" t="s">
        <v>114</v>
      </c>
      <c r="G48" s="36">
        <v>45962</v>
      </c>
      <c r="H48" s="36">
        <v>46508</v>
      </c>
      <c r="I48" s="17"/>
      <c r="J48" s="17"/>
    </row>
    <row r="49" spans="2:10" s="18" customFormat="1" x14ac:dyDescent="0.3">
      <c r="B49" s="24"/>
      <c r="C49" s="62"/>
      <c r="D49" s="23" t="s">
        <v>25</v>
      </c>
      <c r="E49" s="27">
        <v>102.35599999999999</v>
      </c>
      <c r="F49" s="16" t="s">
        <v>101</v>
      </c>
      <c r="G49" s="34">
        <v>45536</v>
      </c>
      <c r="H49" s="34">
        <v>47362</v>
      </c>
      <c r="I49" s="17"/>
      <c r="J49" s="17"/>
    </row>
    <row r="50" spans="2:10" s="18" customFormat="1" x14ac:dyDescent="0.3">
      <c r="B50" s="20"/>
      <c r="C50" s="52" t="s">
        <v>69</v>
      </c>
      <c r="D50" s="48" t="s">
        <v>21</v>
      </c>
      <c r="E50" s="48">
        <v>37.631999999999998</v>
      </c>
      <c r="F50" s="48" t="s">
        <v>68</v>
      </c>
      <c r="G50" s="49">
        <v>45444</v>
      </c>
      <c r="H50" s="49">
        <v>47635</v>
      </c>
      <c r="I50" s="17"/>
      <c r="J50" s="17"/>
    </row>
    <row r="51" spans="2:10" s="18" customFormat="1" x14ac:dyDescent="0.3">
      <c r="B51" s="20"/>
      <c r="C51" s="53" t="s">
        <v>70</v>
      </c>
      <c r="D51" s="16" t="s">
        <v>21</v>
      </c>
      <c r="E51" s="27">
        <v>37.624000000000002</v>
      </c>
      <c r="F51" s="16" t="s">
        <v>68</v>
      </c>
      <c r="G51" s="34">
        <v>45444</v>
      </c>
      <c r="H51" s="34">
        <v>47635</v>
      </c>
      <c r="I51" s="17"/>
      <c r="J51" s="17"/>
    </row>
    <row r="52" spans="2:10" s="18" customFormat="1" x14ac:dyDescent="0.3">
      <c r="B52" s="20"/>
      <c r="C52" s="61" t="s">
        <v>83</v>
      </c>
      <c r="D52" s="45" t="s">
        <v>84</v>
      </c>
      <c r="E52" s="46">
        <v>31.382999999999999</v>
      </c>
      <c r="F52" s="50" t="s">
        <v>115</v>
      </c>
      <c r="G52" s="47">
        <v>45839</v>
      </c>
      <c r="H52" s="47">
        <v>46204</v>
      </c>
      <c r="I52" s="17"/>
      <c r="J52" s="17"/>
    </row>
    <row r="53" spans="2:10" s="18" customFormat="1" x14ac:dyDescent="0.3">
      <c r="B53" s="20"/>
      <c r="C53" s="61"/>
      <c r="D53" s="54" t="s">
        <v>116</v>
      </c>
      <c r="E53" s="46">
        <v>18.486000000000001</v>
      </c>
      <c r="F53" s="50" t="s">
        <v>117</v>
      </c>
      <c r="G53" s="47">
        <v>45962</v>
      </c>
      <c r="H53" s="47">
        <v>51441</v>
      </c>
      <c r="I53" s="17"/>
      <c r="J53" s="17"/>
    </row>
    <row r="54" spans="2:10" s="18" customFormat="1" x14ac:dyDescent="0.3">
      <c r="B54" s="19"/>
      <c r="C54" s="61"/>
      <c r="D54" s="54" t="s">
        <v>118</v>
      </c>
      <c r="E54" s="46">
        <v>12.866</v>
      </c>
      <c r="F54" s="50" t="s">
        <v>117</v>
      </c>
      <c r="G54" s="47">
        <v>47423</v>
      </c>
      <c r="H54" s="47">
        <v>51441</v>
      </c>
      <c r="I54" s="17"/>
      <c r="J54" s="17"/>
    </row>
    <row r="55" spans="2:10" s="18" customFormat="1" x14ac:dyDescent="0.3">
      <c r="B55" s="19"/>
      <c r="C55" s="53" t="s">
        <v>81</v>
      </c>
      <c r="D55" s="16" t="s">
        <v>82</v>
      </c>
      <c r="E55" s="27">
        <v>92.724999999999994</v>
      </c>
      <c r="F55" s="29" t="s">
        <v>119</v>
      </c>
      <c r="G55" s="34">
        <v>45383</v>
      </c>
      <c r="H55" s="34">
        <v>53083</v>
      </c>
      <c r="I55" s="17"/>
      <c r="J55" s="17"/>
    </row>
    <row r="56" spans="2:10" s="18" customFormat="1" x14ac:dyDescent="0.3">
      <c r="B56" s="19"/>
      <c r="C56" s="52" t="s">
        <v>36</v>
      </c>
      <c r="D56" s="45" t="s">
        <v>13</v>
      </c>
      <c r="E56" s="46">
        <v>738.90700000000004</v>
      </c>
      <c r="F56" s="50" t="s">
        <v>120</v>
      </c>
      <c r="G56" s="47">
        <v>43344</v>
      </c>
      <c r="H56" s="47">
        <v>46997</v>
      </c>
      <c r="I56" s="17"/>
      <c r="J56" s="17"/>
    </row>
    <row r="57" spans="2:10" s="18" customFormat="1" x14ac:dyDescent="0.3">
      <c r="B57" s="19"/>
      <c r="C57" s="52" t="s">
        <v>37</v>
      </c>
      <c r="D57" s="45" t="s">
        <v>38</v>
      </c>
      <c r="E57" s="46">
        <v>609.57100000000003</v>
      </c>
      <c r="F57" s="51" t="s">
        <v>121</v>
      </c>
      <c r="G57" s="47">
        <v>44743</v>
      </c>
      <c r="H57" s="47">
        <v>46569</v>
      </c>
      <c r="I57" s="17"/>
      <c r="J57" s="17"/>
    </row>
    <row r="58" spans="2:10" collapsed="1" x14ac:dyDescent="0.3">
      <c r="C58" s="59" t="s">
        <v>72</v>
      </c>
      <c r="D58" s="16" t="s">
        <v>13</v>
      </c>
      <c r="E58" s="27">
        <v>50.201000000000001</v>
      </c>
      <c r="F58" s="16" t="s">
        <v>122</v>
      </c>
      <c r="G58" s="34">
        <v>45474</v>
      </c>
      <c r="H58" s="34">
        <v>46539</v>
      </c>
    </row>
    <row r="59" spans="2:10" x14ac:dyDescent="0.3">
      <c r="C59" s="59"/>
      <c r="D59" s="16" t="s">
        <v>21</v>
      </c>
      <c r="E59" s="27">
        <v>222.82499999999999</v>
      </c>
      <c r="F59" s="30" t="s">
        <v>123</v>
      </c>
      <c r="G59" s="34">
        <v>45717</v>
      </c>
      <c r="H59" s="34">
        <v>46813</v>
      </c>
    </row>
    <row r="60" spans="2:10" x14ac:dyDescent="0.3">
      <c r="C60" s="52" t="s">
        <v>76</v>
      </c>
      <c r="D60" s="54" t="s">
        <v>124</v>
      </c>
      <c r="E60" s="46">
        <v>30.196000000000002</v>
      </c>
      <c r="F60" s="51" t="s">
        <v>125</v>
      </c>
      <c r="G60" s="47">
        <v>45992</v>
      </c>
      <c r="H60" s="47">
        <v>46357</v>
      </c>
    </row>
    <row r="61" spans="2:10" x14ac:dyDescent="0.3">
      <c r="C61" s="53" t="s">
        <v>85</v>
      </c>
      <c r="D61" s="16" t="s">
        <v>84</v>
      </c>
      <c r="E61" s="27">
        <v>2.492</v>
      </c>
      <c r="F61" s="30" t="s">
        <v>115</v>
      </c>
      <c r="G61" s="34">
        <v>45839</v>
      </c>
      <c r="H61" s="34">
        <v>46204</v>
      </c>
    </row>
    <row r="62" spans="2:10" x14ac:dyDescent="0.3">
      <c r="C62" s="52" t="s">
        <v>39</v>
      </c>
      <c r="D62" s="45" t="s">
        <v>21</v>
      </c>
      <c r="E62" s="46">
        <v>296.76799999999997</v>
      </c>
      <c r="F62" s="45" t="s">
        <v>112</v>
      </c>
      <c r="G62" s="47">
        <v>45839</v>
      </c>
      <c r="H62" s="47">
        <v>47665</v>
      </c>
    </row>
    <row r="63" spans="2:10" x14ac:dyDescent="0.3">
      <c r="C63" s="53" t="s">
        <v>79</v>
      </c>
      <c r="D63" s="16" t="s">
        <v>13</v>
      </c>
      <c r="E63" s="27">
        <v>55.689</v>
      </c>
      <c r="F63" s="16" t="s">
        <v>123</v>
      </c>
      <c r="G63" s="34">
        <v>45717</v>
      </c>
      <c r="H63" s="34">
        <v>46813</v>
      </c>
    </row>
    <row r="64" spans="2:10" x14ac:dyDescent="0.3">
      <c r="C64" s="52" t="s">
        <v>40</v>
      </c>
      <c r="D64" s="45" t="s">
        <v>13</v>
      </c>
      <c r="E64" s="46">
        <v>1162.7159999999999</v>
      </c>
      <c r="F64" s="45" t="s">
        <v>120</v>
      </c>
      <c r="G64" s="47">
        <v>43344</v>
      </c>
      <c r="H64" s="47">
        <v>46997</v>
      </c>
    </row>
    <row r="65" spans="3:10" s="18" customFormat="1" x14ac:dyDescent="0.3">
      <c r="C65" s="59" t="s">
        <v>41</v>
      </c>
      <c r="D65" s="16" t="s">
        <v>22</v>
      </c>
      <c r="E65" s="27">
        <v>25.948</v>
      </c>
      <c r="F65" s="16" t="s">
        <v>126</v>
      </c>
      <c r="G65" s="34">
        <v>44287</v>
      </c>
      <c r="H65" s="34">
        <v>46113</v>
      </c>
    </row>
    <row r="66" spans="3:10" s="18" customFormat="1" x14ac:dyDescent="0.3">
      <c r="C66" s="59"/>
      <c r="D66" s="16" t="s">
        <v>42</v>
      </c>
      <c r="E66" s="27">
        <v>1.772</v>
      </c>
      <c r="F66" s="16" t="s">
        <v>127</v>
      </c>
      <c r="G66" s="34">
        <v>41913</v>
      </c>
      <c r="H66" s="34">
        <v>47392</v>
      </c>
    </row>
    <row r="67" spans="3:10" s="18" customFormat="1" x14ac:dyDescent="0.3">
      <c r="C67" s="53" t="s">
        <v>77</v>
      </c>
      <c r="D67" s="16" t="s">
        <v>78</v>
      </c>
      <c r="E67" s="27">
        <v>110.745</v>
      </c>
      <c r="F67" s="16" t="s">
        <v>128</v>
      </c>
      <c r="G67" s="34">
        <v>45931</v>
      </c>
      <c r="H67" s="34">
        <v>46661</v>
      </c>
    </row>
    <row r="68" spans="3:10" s="18" customFormat="1" x14ac:dyDescent="0.3">
      <c r="C68" s="52" t="s">
        <v>43</v>
      </c>
      <c r="D68" s="45" t="s">
        <v>13</v>
      </c>
      <c r="E68" s="46">
        <v>766.11500000000001</v>
      </c>
      <c r="F68" s="45" t="s">
        <v>111</v>
      </c>
      <c r="G68" s="47">
        <v>43800</v>
      </c>
      <c r="H68" s="47">
        <v>52932</v>
      </c>
    </row>
    <row r="69" spans="3:10" x14ac:dyDescent="0.3">
      <c r="C69" s="65" t="s">
        <v>44</v>
      </c>
      <c r="D69" s="65"/>
      <c r="E69" s="69">
        <f>SUM(E24:E68)</f>
        <v>8996.5669999999991</v>
      </c>
      <c r="F69" s="31"/>
      <c r="G69" s="31"/>
      <c r="H69" s="32"/>
    </row>
    <row r="70" spans="3:10" collapsed="1" x14ac:dyDescent="0.3">
      <c r="E70" s="28"/>
    </row>
    <row r="71" spans="3:10" x14ac:dyDescent="0.3">
      <c r="C71" s="60" t="s">
        <v>149</v>
      </c>
      <c r="D71" s="60"/>
      <c r="E71" s="60"/>
      <c r="F71" s="60"/>
      <c r="G71" s="60"/>
      <c r="H71" s="60"/>
    </row>
    <row r="72" spans="3:10" ht="16.5" customHeight="1" x14ac:dyDescent="0.3">
      <c r="C72" s="14" t="s">
        <v>142</v>
      </c>
      <c r="D72" s="14" t="s">
        <v>143</v>
      </c>
      <c r="E72" s="14" t="str">
        <f>$E$7</f>
        <v>Balance 4Q25 (R$ MM)</v>
      </c>
      <c r="F72" s="14" t="s">
        <v>145</v>
      </c>
      <c r="G72" s="14" t="s">
        <v>147</v>
      </c>
      <c r="H72" s="14" t="s">
        <v>146</v>
      </c>
    </row>
    <row r="73" spans="3:10" x14ac:dyDescent="0.3">
      <c r="C73" s="14" t="s">
        <v>1</v>
      </c>
      <c r="D73" s="14" t="s">
        <v>2</v>
      </c>
      <c r="E73" s="14" t="str">
        <f>E23</f>
        <v>Saldo Final 4T25 (R$ MM)</v>
      </c>
      <c r="F73" s="14" t="s">
        <v>3</v>
      </c>
      <c r="G73" s="14" t="s">
        <v>4</v>
      </c>
      <c r="H73" s="14" t="s">
        <v>5</v>
      </c>
    </row>
    <row r="74" spans="3:10" s="18" customFormat="1" x14ac:dyDescent="0.3">
      <c r="C74" s="59" t="s">
        <v>65</v>
      </c>
      <c r="D74" s="16" t="s">
        <v>13</v>
      </c>
      <c r="E74" s="27">
        <v>26.244</v>
      </c>
      <c r="F74" s="30" t="s">
        <v>129</v>
      </c>
      <c r="G74" s="34">
        <v>45292</v>
      </c>
      <c r="H74" s="34">
        <v>51105</v>
      </c>
      <c r="I74" s="17"/>
      <c r="J74" s="17"/>
    </row>
    <row r="75" spans="3:10" s="18" customFormat="1" x14ac:dyDescent="0.3">
      <c r="C75" s="59"/>
      <c r="D75" s="16" t="s">
        <v>86</v>
      </c>
      <c r="E75" s="27">
        <v>67.721000000000004</v>
      </c>
      <c r="F75" s="30" t="s">
        <v>130</v>
      </c>
      <c r="G75" s="34">
        <v>45261</v>
      </c>
      <c r="H75" s="34">
        <v>53966</v>
      </c>
      <c r="I75" s="17"/>
      <c r="J75" s="17"/>
    </row>
    <row r="76" spans="3:10" s="18" customFormat="1" x14ac:dyDescent="0.3">
      <c r="C76" s="61" t="s">
        <v>66</v>
      </c>
      <c r="D76" s="45" t="s">
        <v>13</v>
      </c>
      <c r="E76" s="46">
        <v>54.363</v>
      </c>
      <c r="F76" s="51" t="s">
        <v>129</v>
      </c>
      <c r="G76" s="47">
        <v>45292</v>
      </c>
      <c r="H76" s="47">
        <v>50740</v>
      </c>
      <c r="I76" s="17"/>
      <c r="J76" s="17"/>
    </row>
    <row r="77" spans="3:10" s="18" customFormat="1" x14ac:dyDescent="0.3">
      <c r="C77" s="61"/>
      <c r="D77" s="45" t="s">
        <v>87</v>
      </c>
      <c r="E77" s="46">
        <v>94.570999999999998</v>
      </c>
      <c r="F77" s="51" t="s">
        <v>130</v>
      </c>
      <c r="G77" s="47">
        <v>45261</v>
      </c>
      <c r="H77" s="47">
        <v>53966</v>
      </c>
      <c r="I77" s="17"/>
      <c r="J77" s="17"/>
    </row>
    <row r="78" spans="3:10" s="18" customFormat="1" x14ac:dyDescent="0.3">
      <c r="C78" s="59" t="s">
        <v>58</v>
      </c>
      <c r="D78" s="16" t="s">
        <v>59</v>
      </c>
      <c r="E78" s="27">
        <v>39.506999999999998</v>
      </c>
      <c r="F78" s="30" t="s">
        <v>131</v>
      </c>
      <c r="G78" s="34">
        <v>42430</v>
      </c>
      <c r="H78" s="34">
        <v>48488</v>
      </c>
      <c r="I78" s="17"/>
      <c r="J78" s="17"/>
    </row>
    <row r="79" spans="3:10" s="18" customFormat="1" x14ac:dyDescent="0.3">
      <c r="C79" s="59"/>
      <c r="D79" s="16" t="s">
        <v>60</v>
      </c>
      <c r="E79" s="27">
        <v>11.715</v>
      </c>
      <c r="F79" s="30" t="s">
        <v>132</v>
      </c>
      <c r="G79" s="34">
        <v>43800</v>
      </c>
      <c r="H79" s="34">
        <v>48488</v>
      </c>
      <c r="I79" s="17"/>
      <c r="J79" s="17"/>
    </row>
    <row r="80" spans="3:10" s="18" customFormat="1" x14ac:dyDescent="0.3">
      <c r="C80" s="61" t="s">
        <v>61</v>
      </c>
      <c r="D80" s="45" t="s">
        <v>59</v>
      </c>
      <c r="E80" s="46">
        <v>21.581</v>
      </c>
      <c r="F80" s="51" t="s">
        <v>131</v>
      </c>
      <c r="G80" s="47">
        <v>42430</v>
      </c>
      <c r="H80" s="47">
        <v>48488</v>
      </c>
      <c r="I80" s="17"/>
      <c r="J80" s="17"/>
    </row>
    <row r="81" spans="3:10" s="18" customFormat="1" x14ac:dyDescent="0.3">
      <c r="C81" s="61"/>
      <c r="D81" s="45" t="s">
        <v>60</v>
      </c>
      <c r="E81" s="46">
        <v>6.6859999999999999</v>
      </c>
      <c r="F81" s="51" t="s">
        <v>132</v>
      </c>
      <c r="G81" s="47">
        <v>43800</v>
      </c>
      <c r="H81" s="47">
        <v>48488</v>
      </c>
      <c r="I81" s="17"/>
      <c r="J81" s="17"/>
    </row>
    <row r="82" spans="3:10" s="18" customFormat="1" x14ac:dyDescent="0.3">
      <c r="C82" s="59" t="s">
        <v>62</v>
      </c>
      <c r="D82" s="16" t="s">
        <v>59</v>
      </c>
      <c r="E82" s="27">
        <v>32.997</v>
      </c>
      <c r="F82" s="30" t="s">
        <v>131</v>
      </c>
      <c r="G82" s="34">
        <v>42430</v>
      </c>
      <c r="H82" s="34">
        <v>48488</v>
      </c>
      <c r="I82" s="17"/>
      <c r="J82" s="17"/>
    </row>
    <row r="83" spans="3:10" s="18" customFormat="1" x14ac:dyDescent="0.3">
      <c r="C83" s="59"/>
      <c r="D83" s="16" t="s">
        <v>60</v>
      </c>
      <c r="E83" s="27">
        <v>8.2799999999999994</v>
      </c>
      <c r="F83" s="30" t="s">
        <v>132</v>
      </c>
      <c r="G83" s="34">
        <v>43800</v>
      </c>
      <c r="H83" s="34">
        <v>48488</v>
      </c>
      <c r="I83" s="17"/>
      <c r="J83" s="17"/>
    </row>
    <row r="84" spans="3:10" s="18" customFormat="1" x14ac:dyDescent="0.3">
      <c r="C84" s="61" t="s">
        <v>63</v>
      </c>
      <c r="D84" s="45" t="s">
        <v>59</v>
      </c>
      <c r="E84" s="46">
        <v>50.633000000000003</v>
      </c>
      <c r="F84" s="51" t="s">
        <v>131</v>
      </c>
      <c r="G84" s="47">
        <v>42430</v>
      </c>
      <c r="H84" s="47">
        <v>48488</v>
      </c>
      <c r="I84" s="17"/>
      <c r="J84" s="17"/>
    </row>
    <row r="85" spans="3:10" s="18" customFormat="1" x14ac:dyDescent="0.3">
      <c r="C85" s="61"/>
      <c r="D85" s="45" t="s">
        <v>60</v>
      </c>
      <c r="E85" s="46">
        <v>9.1669999999999998</v>
      </c>
      <c r="F85" s="51" t="s">
        <v>132</v>
      </c>
      <c r="G85" s="47">
        <v>43800</v>
      </c>
      <c r="H85" s="47">
        <v>48488</v>
      </c>
      <c r="I85" s="17"/>
      <c r="J85" s="17"/>
    </row>
    <row r="86" spans="3:10" s="18" customFormat="1" x14ac:dyDescent="0.3">
      <c r="C86" s="59" t="s">
        <v>64</v>
      </c>
      <c r="D86" s="16" t="s">
        <v>59</v>
      </c>
      <c r="E86" s="27">
        <v>27.658999999999999</v>
      </c>
      <c r="F86" s="30" t="s">
        <v>131</v>
      </c>
      <c r="G86" s="34">
        <v>42430</v>
      </c>
      <c r="H86" s="34">
        <v>48488</v>
      </c>
      <c r="I86" s="17"/>
      <c r="J86" s="17"/>
    </row>
    <row r="87" spans="3:10" s="18" customFormat="1" x14ac:dyDescent="0.3">
      <c r="C87" s="59"/>
      <c r="D87" s="16" t="s">
        <v>60</v>
      </c>
      <c r="E87" s="27">
        <v>10.273999999999999</v>
      </c>
      <c r="F87" s="30" t="s">
        <v>132</v>
      </c>
      <c r="G87" s="34">
        <v>43800</v>
      </c>
      <c r="H87" s="34">
        <v>48488</v>
      </c>
      <c r="I87" s="17"/>
      <c r="J87" s="17"/>
    </row>
    <row r="88" spans="3:10" s="18" customFormat="1" x14ac:dyDescent="0.3">
      <c r="C88" s="52" t="s">
        <v>45</v>
      </c>
      <c r="D88" s="45" t="s">
        <v>22</v>
      </c>
      <c r="E88" s="46">
        <v>134.52199999999999</v>
      </c>
      <c r="F88" s="51" t="s">
        <v>133</v>
      </c>
      <c r="G88" s="47">
        <v>41791</v>
      </c>
      <c r="H88" s="47">
        <v>46722</v>
      </c>
      <c r="I88" s="17"/>
      <c r="J88" s="17"/>
    </row>
    <row r="89" spans="3:10" s="18" customFormat="1" x14ac:dyDescent="0.3">
      <c r="C89" s="61" t="s">
        <v>134</v>
      </c>
      <c r="D89" s="45" t="s">
        <v>46</v>
      </c>
      <c r="E89" s="46">
        <v>89.641999999999996</v>
      </c>
      <c r="F89" s="51" t="s">
        <v>135</v>
      </c>
      <c r="G89" s="47">
        <v>41244</v>
      </c>
      <c r="H89" s="47">
        <v>47939</v>
      </c>
      <c r="I89" s="17"/>
      <c r="J89" s="17"/>
    </row>
    <row r="90" spans="3:10" s="18" customFormat="1" x14ac:dyDescent="0.3">
      <c r="C90" s="61"/>
      <c r="D90" s="45" t="s">
        <v>47</v>
      </c>
      <c r="E90" s="46">
        <v>35.982999999999997</v>
      </c>
      <c r="F90" s="51" t="s">
        <v>135</v>
      </c>
      <c r="G90" s="47">
        <v>41244</v>
      </c>
      <c r="H90" s="47">
        <v>47939</v>
      </c>
      <c r="I90" s="17"/>
      <c r="J90" s="17"/>
    </row>
    <row r="91" spans="3:10" s="18" customFormat="1" x14ac:dyDescent="0.3">
      <c r="C91" s="61"/>
      <c r="D91" s="45" t="s">
        <v>48</v>
      </c>
      <c r="E91" s="46">
        <v>4.0599999999999996</v>
      </c>
      <c r="F91" s="51" t="s">
        <v>135</v>
      </c>
      <c r="G91" s="47">
        <v>41244</v>
      </c>
      <c r="H91" s="47">
        <v>47939</v>
      </c>
      <c r="I91" s="17"/>
      <c r="J91" s="17"/>
    </row>
    <row r="92" spans="3:10" s="18" customFormat="1" x14ac:dyDescent="0.3">
      <c r="C92" s="61"/>
      <c r="D92" s="45" t="s">
        <v>49</v>
      </c>
      <c r="E92" s="46">
        <v>1.141</v>
      </c>
      <c r="F92" s="51" t="s">
        <v>50</v>
      </c>
      <c r="G92" s="47">
        <v>41244</v>
      </c>
      <c r="H92" s="47">
        <v>47939</v>
      </c>
      <c r="I92" s="17"/>
      <c r="J92" s="17"/>
    </row>
    <row r="93" spans="3:10" s="18" customFormat="1" x14ac:dyDescent="0.3">
      <c r="C93" s="53" t="s">
        <v>88</v>
      </c>
      <c r="D93" s="16" t="s">
        <v>21</v>
      </c>
      <c r="E93" s="27">
        <v>598.08600000000001</v>
      </c>
      <c r="F93" s="30" t="s">
        <v>136</v>
      </c>
      <c r="G93" s="34">
        <v>45658</v>
      </c>
      <c r="H93" s="34">
        <v>47484</v>
      </c>
      <c r="I93" s="17"/>
      <c r="J93" s="17"/>
    </row>
    <row r="94" spans="3:10" s="18" customFormat="1" x14ac:dyDescent="0.3">
      <c r="C94" s="52" t="s">
        <v>51</v>
      </c>
      <c r="D94" s="45" t="s">
        <v>52</v>
      </c>
      <c r="E94" s="46">
        <v>27.425000000000001</v>
      </c>
      <c r="F94" s="51" t="s">
        <v>137</v>
      </c>
      <c r="G94" s="47">
        <v>39539</v>
      </c>
      <c r="H94" s="47">
        <v>46631</v>
      </c>
      <c r="I94" s="17"/>
      <c r="J94" s="17"/>
    </row>
    <row r="95" spans="3:10" s="18" customFormat="1" x14ac:dyDescent="0.3">
      <c r="C95" s="59" t="s">
        <v>53</v>
      </c>
      <c r="D95" s="16" t="s">
        <v>54</v>
      </c>
      <c r="E95" s="27">
        <v>303.447</v>
      </c>
      <c r="F95" s="30" t="s">
        <v>138</v>
      </c>
      <c r="G95" s="34">
        <v>44805</v>
      </c>
      <c r="H95" s="34">
        <v>47362</v>
      </c>
      <c r="I95" s="17"/>
      <c r="J95" s="17"/>
    </row>
    <row r="96" spans="3:10" s="18" customFormat="1" x14ac:dyDescent="0.3">
      <c r="C96" s="59"/>
      <c r="D96" s="16" t="s">
        <v>89</v>
      </c>
      <c r="E96" s="27">
        <v>100.01300000000001</v>
      </c>
      <c r="F96" s="30" t="s">
        <v>138</v>
      </c>
      <c r="G96" s="34">
        <v>44805</v>
      </c>
      <c r="H96" s="34">
        <v>47362</v>
      </c>
      <c r="I96" s="17"/>
      <c r="J96" s="17"/>
    </row>
    <row r="97" spans="2:10" s="18" customFormat="1" x14ac:dyDescent="0.3">
      <c r="C97" s="52" t="s">
        <v>67</v>
      </c>
      <c r="D97" s="45" t="s">
        <v>73</v>
      </c>
      <c r="E97" s="46">
        <v>123.58</v>
      </c>
      <c r="F97" s="51" t="s">
        <v>139</v>
      </c>
      <c r="G97" s="47">
        <v>45505</v>
      </c>
      <c r="H97" s="47">
        <v>54240</v>
      </c>
      <c r="I97" s="17"/>
      <c r="J97" s="17"/>
    </row>
    <row r="98" spans="2:10" s="18" customFormat="1" x14ac:dyDescent="0.3">
      <c r="C98" s="53" t="s">
        <v>55</v>
      </c>
      <c r="D98" s="16" t="s">
        <v>56</v>
      </c>
      <c r="E98" s="27">
        <v>105.086</v>
      </c>
      <c r="F98" s="30" t="s">
        <v>140</v>
      </c>
      <c r="G98" s="34">
        <v>45870</v>
      </c>
      <c r="H98" s="34">
        <v>48792</v>
      </c>
      <c r="I98" s="17"/>
      <c r="J98" s="17"/>
    </row>
    <row r="99" spans="2:10" s="18" customFormat="1" x14ac:dyDescent="0.3">
      <c r="C99" s="54" t="s">
        <v>57</v>
      </c>
      <c r="D99" s="45" t="s">
        <v>22</v>
      </c>
      <c r="E99" s="46">
        <v>140.33699999999999</v>
      </c>
      <c r="F99" s="51" t="s">
        <v>141</v>
      </c>
      <c r="G99" s="47">
        <v>45809</v>
      </c>
      <c r="H99" s="47">
        <v>47635</v>
      </c>
      <c r="I99" s="17"/>
      <c r="J99" s="17"/>
    </row>
    <row r="100" spans="2:10" ht="4.5" customHeight="1" x14ac:dyDescent="0.3">
      <c r="C100" s="19"/>
      <c r="D100" s="19"/>
      <c r="E100" s="39"/>
      <c r="F100" s="16"/>
      <c r="G100" s="40"/>
      <c r="H100" s="41"/>
    </row>
    <row r="101" spans="2:10" x14ac:dyDescent="0.3">
      <c r="C101" s="64" t="s">
        <v>150</v>
      </c>
      <c r="D101" s="64"/>
      <c r="E101" s="67">
        <f>SUM(E74:E99)</f>
        <v>2124.7199999999993</v>
      </c>
      <c r="F101" s="33"/>
      <c r="G101" s="37"/>
      <c r="H101" s="33"/>
    </row>
    <row r="102" spans="2:10" ht="9.9499999999999993" customHeight="1" x14ac:dyDescent="0.3">
      <c r="E102" s="68"/>
    </row>
    <row r="103" spans="2:10" x14ac:dyDescent="0.3">
      <c r="C103" s="25" t="s">
        <v>151</v>
      </c>
      <c r="D103" s="25"/>
      <c r="E103" s="69">
        <f>E101+E69+E19</f>
        <v>12587.350999999999</v>
      </c>
      <c r="F103" s="25"/>
      <c r="G103" s="31"/>
      <c r="H103" s="25"/>
    </row>
    <row r="104" spans="2:10" x14ac:dyDescent="0.3">
      <c r="C104" s="19"/>
      <c r="D104" s="19"/>
      <c r="E104" s="38"/>
      <c r="F104" s="19"/>
      <c r="G104" s="19"/>
      <c r="H104" s="19"/>
    </row>
    <row r="105" spans="2:10" x14ac:dyDescent="0.3">
      <c r="C105" s="63" t="s">
        <v>152</v>
      </c>
      <c r="D105" s="26"/>
      <c r="E105" s="28"/>
    </row>
    <row r="106" spans="2:10" x14ac:dyDescent="0.3">
      <c r="C106" s="63" t="s">
        <v>153</v>
      </c>
      <c r="E106" s="28"/>
    </row>
    <row r="107" spans="2:10" x14ac:dyDescent="0.3">
      <c r="B107"/>
      <c r="E107" s="28"/>
    </row>
    <row r="108" spans="2:10" x14ac:dyDescent="0.3">
      <c r="B108"/>
      <c r="E108" s="28"/>
    </row>
  </sheetData>
  <mergeCells count="26">
    <mergeCell ref="C52:C54"/>
    <mergeCell ref="C58:C59"/>
    <mergeCell ref="C65:C66"/>
    <mergeCell ref="C25:C30"/>
    <mergeCell ref="C31:C32"/>
    <mergeCell ref="C33:C35"/>
    <mergeCell ref="C48:C49"/>
    <mergeCell ref="C38:C41"/>
    <mergeCell ref="C43:C44"/>
    <mergeCell ref="C69:D69"/>
    <mergeCell ref="C71:H71"/>
    <mergeCell ref="C74:C75"/>
    <mergeCell ref="C101:D101"/>
    <mergeCell ref="C95:C96"/>
    <mergeCell ref="C86:C87"/>
    <mergeCell ref="C76:C77"/>
    <mergeCell ref="C78:C79"/>
    <mergeCell ref="C80:C81"/>
    <mergeCell ref="C82:C83"/>
    <mergeCell ref="C84:C85"/>
    <mergeCell ref="C89:C92"/>
    <mergeCell ref="C6:H6"/>
    <mergeCell ref="C19:D19"/>
    <mergeCell ref="C21:H21"/>
    <mergeCell ref="C10:C11"/>
    <mergeCell ref="C12:C17"/>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Endividamento 4T25</vt:lpstr>
    </vt:vector>
  </TitlesOfParts>
  <Company>Alupar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Tavares de Goes</dc:creator>
  <cp:lastModifiedBy>Rafael de Godoy Pereira</cp:lastModifiedBy>
  <dcterms:created xsi:type="dcterms:W3CDTF">2024-04-26T11:13:44Z</dcterms:created>
  <dcterms:modified xsi:type="dcterms:W3CDTF">2026-03-10T12:58:42Z</dcterms:modified>
</cp:coreProperties>
</file>