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0 e anos anteriores\2020\1 - Tabelas Release\Cemig Consolidado\2021\4T2021\"/>
    </mc:Choice>
  </mc:AlternateContent>
  <xr:revisionPtr revIDLastSave="0" documentId="13_ncr:1_{9C5EB57F-61C4-4E65-92AC-80956C3E7963}" xr6:coauthVersionLast="47" xr6:coauthVersionMax="47" xr10:uidLastSave="{00000000-0000-0000-0000-000000000000}"/>
  <bookViews>
    <workbookView xWindow="-120" yWindow="-120" windowWidth="20730" windowHeight="11040" tabRatio="827" xr2:uid="{00000000-000D-0000-FFFF-FFFF00000000}"/>
  </bookViews>
  <sheets>
    <sheet name="Cemig (Índice)" sheetId="1" r:id="rId1"/>
    <sheet name="1.1 RAP 2021-2022 " sheetId="3" r:id="rId2"/>
    <sheet name="1.2 Usinas" sheetId="4" r:id="rId3"/>
    <sheet name="1.3 Balanço de energia" sheetId="23" r:id="rId4"/>
    <sheet name="1.4 Mercado de Energia" sheetId="6" r:id="rId5"/>
    <sheet name="1.5 EE comprada para revenda" sheetId="19" r:id="rId6"/>
    <sheet name="1.6 Perdas Energia" sheetId="7" r:id="rId7"/>
    <sheet name="1.7 DEC _ FEC" sheetId="8" r:id="rId8"/>
    <sheet name="1.8 Taxa de arrecadação_Inad" sheetId="20" r:id="rId9"/>
    <sheet name="2.1 Receita" sheetId="9" r:id="rId10"/>
    <sheet name="2.2 Custos Despesas operaci" sheetId="10" r:id="rId11"/>
    <sheet name="2.3 LAJIDA" sheetId="11" r:id="rId12"/>
    <sheet name="2.4 Resultado Financeiro" sheetId="12" r:id="rId13"/>
    <sheet name="2.5 Endividamento" sheetId="13" r:id="rId14"/>
    <sheet name="2.6 Endividamento (Debêntures)" sheetId="21" r:id="rId15"/>
    <sheet name="2.7 Investimentos" sheetId="14" r:id="rId16"/>
    <sheet name="3.1 BP (Ativo)" sheetId="15" r:id="rId17"/>
    <sheet name="3.2 BP (Passivo)" sheetId="16" r:id="rId18"/>
    <sheet name="4.1 DRE" sheetId="17" r:id="rId19"/>
    <sheet name="5. Fluxo de caixa" sheetId="18" r:id="rId20"/>
    <sheet name="6. Desempenhos das ações" sheetId="22" r:id="rId21"/>
  </sheets>
  <externalReferences>
    <externalReference r:id="rId22"/>
    <externalReference r:id="rId23"/>
  </externalReferences>
  <definedNames>
    <definedName name="_Hlk160453777" localSheetId="10">'2.2 Custos Despesas operaci'!$B$11</definedName>
    <definedName name="_Toc223922453" localSheetId="5">'1.5 EE comprada para revenda'!$B$7</definedName>
    <definedName name="_Toc229977613" localSheetId="19">'5. Fluxo de caixa'!$B$7</definedName>
    <definedName name="_Toc229977613" localSheetId="20">'6. Desempenhos das ações'!$B$7</definedName>
    <definedName name="_Toc282006926" localSheetId="17">'3.2 BP (Passivo)'!$B$6</definedName>
    <definedName name="_Toc282006927" localSheetId="17">'3.2 BP (Passivo)'!$B$7</definedName>
    <definedName name="_Toc288721758" localSheetId="10">'2.2 Custos Despesas operaci'!#REF!</definedName>
    <definedName name="_Toc288721760" localSheetId="10">'2.2 Custos Despesas operaci'!#REF!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 l="1"/>
  <c r="C46" i="4"/>
  <c r="P50" i="23" l="1"/>
  <c r="P48" i="23"/>
  <c r="P46" i="23"/>
  <c r="P44" i="23"/>
  <c r="P42" i="23"/>
  <c r="P40" i="23"/>
  <c r="P38" i="23"/>
  <c r="P36" i="23"/>
  <c r="P34" i="23"/>
  <c r="V33" i="23"/>
  <c r="P32" i="23"/>
  <c r="V31" i="23"/>
  <c r="P30" i="23"/>
  <c r="V29" i="23"/>
  <c r="V27" i="23"/>
  <c r="P27" i="23"/>
  <c r="V25" i="23"/>
  <c r="P25" i="23"/>
  <c r="V23" i="23"/>
  <c r="S23" i="23"/>
  <c r="P23" i="23"/>
  <c r="V21" i="23"/>
  <c r="S21" i="23"/>
  <c r="P21" i="23"/>
  <c r="S19" i="23"/>
  <c r="P19" i="23"/>
  <c r="P17" i="23"/>
  <c r="S17" i="23" l="1"/>
  <c r="V19" i="23"/>
  <c r="E28" i="22" l="1"/>
  <c r="E27" i="22"/>
  <c r="E25" i="22"/>
  <c r="E24" i="22"/>
  <c r="E23" i="22"/>
  <c r="E21" i="22"/>
  <c r="E20" i="22"/>
  <c r="E19" i="22"/>
  <c r="E18" i="22"/>
  <c r="E16" i="22"/>
  <c r="E15" i="22"/>
  <c r="E14" i="22"/>
  <c r="E13" i="22"/>
  <c r="E12" i="22"/>
</calcChain>
</file>

<file path=xl/sharedStrings.xml><?xml version="1.0" encoding="utf-8"?>
<sst xmlns="http://schemas.openxmlformats.org/spreadsheetml/2006/main" count="746" uniqueCount="506">
  <si>
    <t>Cemig</t>
  </si>
  <si>
    <t>% Cemig</t>
  </si>
  <si>
    <t xml:space="preserve">RAP </t>
  </si>
  <si>
    <t>Receita Anual Permitida - RAP</t>
  </si>
  <si>
    <t>Total</t>
  </si>
  <si>
    <t>Tipo de 
Usina</t>
  </si>
  <si>
    <t xml:space="preserve">Fim da 
Concessão </t>
  </si>
  <si>
    <t>Garantia Física 
Cemig H</t>
  </si>
  <si>
    <t>Potência 
Cemig H</t>
  </si>
  <si>
    <t>Usina</t>
  </si>
  <si>
    <t>Valores em MW</t>
  </si>
  <si>
    <t>R$</t>
  </si>
  <si>
    <t>MWh</t>
  </si>
  <si>
    <t>Preço Médio MWh Faturado  (R$/MWh)
(1)</t>
  </si>
  <si>
    <t>MWh
(2)</t>
  </si>
  <si>
    <t>Variação %</t>
  </si>
  <si>
    <t>Ano</t>
  </si>
  <si>
    <t>FECi</t>
  </si>
  <si>
    <t>Limite</t>
  </si>
  <si>
    <t>DECi</t>
  </si>
  <si>
    <t>Receita operacional líquida</t>
  </si>
  <si>
    <t>(Em milhares de Reais)</t>
  </si>
  <si>
    <t>Var %</t>
  </si>
  <si>
    <t>Consolidado</t>
  </si>
  <si>
    <t>Realizado</t>
  </si>
  <si>
    <t>(Em milhares de Reais, exceto resultado por ação)</t>
  </si>
  <si>
    <t>R$ (milhões)</t>
  </si>
  <si>
    <t>LAJIDA - R$ milhões</t>
  </si>
  <si>
    <t>Denominação</t>
  </si>
  <si>
    <t>CMIG4 (PN) no fechamento (R$/ação)</t>
  </si>
  <si>
    <t>CMIG3 (ON) no fechamento (R$/ação)</t>
  </si>
  <si>
    <t>CIG (ADR PN) no fechamento (US$/ação)</t>
  </si>
  <si>
    <t>CIG.C (ADR ON) no fechamento (US$/ação)</t>
  </si>
  <si>
    <t>XCMIG (Cemig PN Latibex) no fechamento (Euro/ação)</t>
  </si>
  <si>
    <t>Valume médio diário</t>
  </si>
  <si>
    <t>CMIG4 (PN) (R$ milhões)</t>
  </si>
  <si>
    <t>CMIG3 (ON) (R$ milhões)</t>
  </si>
  <si>
    <t>CIG (ADR PN)  (US$ milhões)</t>
  </si>
  <si>
    <t>CIG.C (ADR ON)  (US$ milhões)</t>
  </si>
  <si>
    <t>Índices</t>
  </si>
  <si>
    <t>IEE</t>
  </si>
  <si>
    <t>IBOV</t>
  </si>
  <si>
    <t>DJIA</t>
  </si>
  <si>
    <t>Indicadores</t>
  </si>
  <si>
    <t>Valor de mercado no final do exercício (R$ milhões)</t>
  </si>
  <si>
    <t>(1) EV = Valor de mercado (R$/ação x quantidade de ações) + dívida líquida consolidada; 
(2) Cotações ajustadas por proventos, inclusive dividendos 
(3) Dividendos distribuídos nos últimos quatro trimestres / cotação de fechamento das ações</t>
  </si>
  <si>
    <r>
      <t xml:space="preserve">Cotação das ações </t>
    </r>
    <r>
      <rPr>
        <b/>
        <vertAlign val="superscript"/>
        <sz val="10"/>
        <color theme="9" tint="-0.499984740745262"/>
        <rFont val="Arial"/>
        <family val="2"/>
      </rPr>
      <t>(2)</t>
    </r>
  </si>
  <si>
    <r>
      <t>Enterprise value (EV - R$ milhões)</t>
    </r>
    <r>
      <rPr>
        <sz val="9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 xml:space="preserve">(1) </t>
    </r>
  </si>
  <si>
    <r>
      <t xml:space="preserve">Dividend Yield de CMIG4 (PN) (%) </t>
    </r>
    <r>
      <rPr>
        <sz val="11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(3)</t>
    </r>
  </si>
  <si>
    <r>
      <t xml:space="preserve">Dividend Yield de CMIG3 (ON) (%) </t>
    </r>
    <r>
      <rPr>
        <vertAlign val="superscript"/>
        <sz val="10"/>
        <color theme="1"/>
        <rFont val="Arial"/>
        <family val="2"/>
      </rPr>
      <t xml:space="preserve"> (3)</t>
    </r>
  </si>
  <si>
    <t xml:space="preserve">Cemig GT </t>
  </si>
  <si>
    <t>Cemig Itajuba</t>
  </si>
  <si>
    <t>Centroeste</t>
  </si>
  <si>
    <t>Taesa</t>
  </si>
  <si>
    <t>Munirah</t>
  </si>
  <si>
    <t>GTESA</t>
  </si>
  <si>
    <t>ETAU</t>
  </si>
  <si>
    <t>ETEO</t>
  </si>
  <si>
    <t xml:space="preserve">ATE I </t>
  </si>
  <si>
    <t xml:space="preserve">ATE II </t>
  </si>
  <si>
    <t xml:space="preserve">EATE </t>
  </si>
  <si>
    <t xml:space="preserve">ETEP </t>
  </si>
  <si>
    <t xml:space="preserve">ENTE </t>
  </si>
  <si>
    <t xml:space="preserve">ECTE </t>
  </si>
  <si>
    <t xml:space="preserve">ERTE </t>
  </si>
  <si>
    <t xml:space="preserve">Lumitrans </t>
  </si>
  <si>
    <t xml:space="preserve">Transleste </t>
  </si>
  <si>
    <t xml:space="preserve">Transirapé </t>
  </si>
  <si>
    <t xml:space="preserve">Transudeste </t>
  </si>
  <si>
    <t xml:space="preserve">ATE III </t>
  </si>
  <si>
    <t xml:space="preserve">São Gotardo </t>
  </si>
  <si>
    <t xml:space="preserve">Mariana </t>
  </si>
  <si>
    <t xml:space="preserve">Miracema </t>
  </si>
  <si>
    <t xml:space="preserve">Paraguaçu </t>
  </si>
  <si>
    <t xml:space="preserve">Brasnorte </t>
  </si>
  <si>
    <t xml:space="preserve">STC </t>
  </si>
  <si>
    <t xml:space="preserve">EBTE </t>
  </si>
  <si>
    <t xml:space="preserve">ETSE </t>
  </si>
  <si>
    <t xml:space="preserve">ESTE </t>
  </si>
  <si>
    <t xml:space="preserve">EDTE </t>
  </si>
  <si>
    <t>São Pedro</t>
  </si>
  <si>
    <t>Lagoa Nova</t>
  </si>
  <si>
    <t>TOTAL RAP CEMIG</t>
  </si>
  <si>
    <t>Valor de RAP proporcional a participação da Cemig</t>
  </si>
  <si>
    <t>Geração</t>
  </si>
  <si>
    <t>Aportes</t>
  </si>
  <si>
    <t>Volta do Rio</t>
  </si>
  <si>
    <t>Transmissão</t>
  </si>
  <si>
    <t>Distribuição</t>
  </si>
  <si>
    <t>Holding</t>
  </si>
  <si>
    <t>-</t>
  </si>
  <si>
    <t>TOTAL</t>
  </si>
  <si>
    <t>Recursos Totais</t>
  </si>
  <si>
    <t>Requisitos Totais</t>
  </si>
  <si>
    <t>Energia Produzida</t>
  </si>
  <si>
    <t>Energia Comercializada</t>
  </si>
  <si>
    <t>Geração Própria</t>
  </si>
  <si>
    <t>Perdas Rede de Distribuição</t>
  </si>
  <si>
    <t>Vendas CEMIG D no Mercado  Cativo</t>
  </si>
  <si>
    <t>Energia Autoprodução</t>
  </si>
  <si>
    <t>Perdas Rede Básica</t>
  </si>
  <si>
    <t>Vendas CEMIG GT no Mercado Livre</t>
  </si>
  <si>
    <t>Energia Empresas Coligadas</t>
  </si>
  <si>
    <t>Repasse aos Autoprodutores</t>
  </si>
  <si>
    <t>Perdas Geração Rede Básica</t>
  </si>
  <si>
    <t>Vendas Empresas Coligadas</t>
  </si>
  <si>
    <t>Vendas CEMIG GT às Distribuidoras</t>
  </si>
  <si>
    <t>Energia Comprada</t>
  </si>
  <si>
    <t>Vendas no MRE</t>
  </si>
  <si>
    <t>Itaipu</t>
  </si>
  <si>
    <t>Vendas na CCEE</t>
  </si>
  <si>
    <t>Contratos Regulados</t>
  </si>
  <si>
    <t>Compra no MRE</t>
  </si>
  <si>
    <t>Compra na CCEE</t>
  </si>
  <si>
    <t>Contratos Bilaterais</t>
  </si>
  <si>
    <t>CCEN</t>
  </si>
  <si>
    <t>CCGF</t>
  </si>
  <si>
    <t>Recebimento na RD</t>
  </si>
  <si>
    <t>PROINFA</t>
  </si>
  <si>
    <t>Cogeração</t>
  </si>
  <si>
    <t>Residencial</t>
  </si>
  <si>
    <t>Industrial</t>
  </si>
  <si>
    <t>Comércio, serviços e outros</t>
  </si>
  <si>
    <t>Rural</t>
  </si>
  <si>
    <t>Poder público</t>
  </si>
  <si>
    <t>Iluminação pública</t>
  </si>
  <si>
    <t>Serviço público</t>
  </si>
  <si>
    <t>Subtotal</t>
  </si>
  <si>
    <t>Consumo Próprio</t>
  </si>
  <si>
    <t>Fornecimento não faturado líquido</t>
  </si>
  <si>
    <t>Suprimento a outras concessionárias (3)</t>
  </si>
  <si>
    <t>Suprimento não faturado líquido</t>
  </si>
  <si>
    <t>- </t>
  </si>
  <si>
    <t xml:space="preserve">(1) O preço médio não inclui a receita de fornecimento não faturado.
(2) Informações, em MWh, não revisadas pelos auditores independentes.
(3) Inclui Contrato de Comercialização de Energia no Ambiente Regulado - CCEAR e contratos bilaterais com outros agentes.
</t>
  </si>
  <si>
    <t xml:space="preserve">Energia de Itaipu Binacional </t>
  </si>
  <si>
    <t xml:space="preserve">Contratos por cotas de garantia física </t>
  </si>
  <si>
    <t xml:space="preserve">Cotas das usinas de Angra I e II </t>
  </si>
  <si>
    <t xml:space="preserve">Energia de curto prazo </t>
  </si>
  <si>
    <t xml:space="preserve">PROINFA </t>
  </si>
  <si>
    <t xml:space="preserve">Contratos bilaterais </t>
  </si>
  <si>
    <t xml:space="preserve">Energia adquirida através de leilão em ambiente regulado </t>
  </si>
  <si>
    <t>Geração distribuída</t>
  </si>
  <si>
    <t>Créditos de PIS/Pasep e Cofins</t>
  </si>
  <si>
    <t>CIRCULANTE</t>
  </si>
  <si>
    <t>Caixa e equivalentes de caixa</t>
  </si>
  <si>
    <t>Títulos e valores mobiliários</t>
  </si>
  <si>
    <t>Consumidores, revendedores e concessionários  de transporte de energia</t>
  </si>
  <si>
    <t>Ativos financeiros e setoriais da concessão</t>
  </si>
  <si>
    <t>Ativos de contrato</t>
  </si>
  <si>
    <t>Tributos compensáveis</t>
  </si>
  <si>
    <t>Imposto de renda e contribuição social a recuperar</t>
  </si>
  <si>
    <t>Dividendos a receber</t>
  </si>
  <si>
    <t>Contribuição de iluminação pública</t>
  </si>
  <si>
    <t>Reembolso de subsídios tarifários</t>
  </si>
  <si>
    <t>Instrumentos financeiros derivativos</t>
  </si>
  <si>
    <t xml:space="preserve">Outros </t>
  </si>
  <si>
    <t>Ativos classificados como mantidos para venda</t>
  </si>
  <si>
    <t>TOTAL DO CIRCULANTE</t>
  </si>
  <si>
    <t>NÃO CIRCULANTE</t>
  </si>
  <si>
    <t xml:space="preserve">Tributos compensáveis </t>
  </si>
  <si>
    <t>Impostos de renda e contribuição social diferidos</t>
  </si>
  <si>
    <t xml:space="preserve">Depósitos vinculados a litígios </t>
  </si>
  <si>
    <t>Contas a receber do Estado de Minas Gerais</t>
  </si>
  <si>
    <t>Investimentos</t>
  </si>
  <si>
    <t>Imobilizado</t>
  </si>
  <si>
    <t>Intangível</t>
  </si>
  <si>
    <t xml:space="preserve">Operações de arrendamento mercantil - direito de uso </t>
  </si>
  <si>
    <t>TOTAL DO NÃO CIRCULANTE</t>
  </si>
  <si>
    <t>TOTAL DO ATIVO</t>
  </si>
  <si>
    <t>Fornecedores</t>
  </si>
  <si>
    <t>Encargos regulatórios</t>
  </si>
  <si>
    <t>Participação dos empregados e administradores no resultado</t>
  </si>
  <si>
    <t>Impostos, taxas e contribuições</t>
  </si>
  <si>
    <t>Imposto de renda e contribuição social</t>
  </si>
  <si>
    <t>Juros sobre capital próprio e dividendos a pagar</t>
  </si>
  <si>
    <t>Empréstimos, financiamentos e debêntures</t>
  </si>
  <si>
    <t>Salários e contribuições sociais</t>
  </si>
  <si>
    <t>Obrigações pós-emprego</t>
  </si>
  <si>
    <t>Passivo financeiro da concessão</t>
  </si>
  <si>
    <t>Pis/Pasep e Cofins a ser restituído a consumidores</t>
  </si>
  <si>
    <t>Opções de venda SAAG</t>
  </si>
  <si>
    <t>Operações de arrendamento mercantil</t>
  </si>
  <si>
    <t>Outras obrigações</t>
  </si>
  <si>
    <t>Imposto de renda e contribuição social diferidos</t>
  </si>
  <si>
    <t>Provisões</t>
  </si>
  <si>
    <t>PIS/Pasep e Cofins a ser restituído a consumidores</t>
  </si>
  <si>
    <t>TOTAL DO PASSIVO</t>
  </si>
  <si>
    <t xml:space="preserve">PATRIMÔNIO LÍQUIDO </t>
  </si>
  <si>
    <t>Capital social</t>
  </si>
  <si>
    <t>Reservas de lucros</t>
  </si>
  <si>
    <t>Ajustes de avaliação patrimonial</t>
  </si>
  <si>
    <t>ATRIBUÍDO A PARTICIPAÇÃO DOS ACIONISTAS CONTROLADORES</t>
  </si>
  <si>
    <t>PARTICIPAÇÃO DE ACIONISTA NÃO-CONTROLADOR</t>
  </si>
  <si>
    <t>PATRIMÔNIO LÍQUIDO</t>
  </si>
  <si>
    <t>TOTAL DO PASSIVO E DO PATRIMÔNIO LÍQUIDO</t>
  </si>
  <si>
    <t>OPERAÇÕES EM CONTINUIDADE</t>
  </si>
  <si>
    <t>RECEITA LÍQUIDA</t>
  </si>
  <si>
    <t>CUSTOS OPERACIONAIS</t>
  </si>
  <si>
    <t>CUSTO COM ENERGIA ELÉTRICA E GÁS</t>
  </si>
  <si>
    <t xml:space="preserve">Energia elétrica comprada para revenda </t>
  </si>
  <si>
    <t>Encargos de uso da rede básica de transmissão</t>
  </si>
  <si>
    <t>Gás comprado para revenda</t>
  </si>
  <si>
    <t>OUTROS CUSTOS</t>
  </si>
  <si>
    <t xml:space="preserve">Pessoal e administradores </t>
  </si>
  <si>
    <t>Materiais</t>
  </si>
  <si>
    <t>Serviços de terceiros</t>
  </si>
  <si>
    <t>Depreciação e amortização</t>
  </si>
  <si>
    <t xml:space="preserve">Provisões operacionais </t>
  </si>
  <si>
    <t>Custo de construção de infraestrutura</t>
  </si>
  <si>
    <t>Outros</t>
  </si>
  <si>
    <t>CUSTO TOTAL</t>
  </si>
  <si>
    <t>LUCRO BRUTO</t>
  </si>
  <si>
    <t xml:space="preserve">  Despesas com Vendas</t>
  </si>
  <si>
    <t xml:space="preserve">  Despesas Gerais e Administrativas</t>
  </si>
  <si>
    <t xml:space="preserve">  Despesas com Provisões Operacionais</t>
  </si>
  <si>
    <t>Revisão Tarifária Periódica, líquida</t>
  </si>
  <si>
    <t>Resultado operacional antes do resultado financeiro e impostos</t>
  </si>
  <si>
    <t>Imposto de renda e contribuição social correntes</t>
  </si>
  <si>
    <t>LUCRO LÍQUIDO DO EXERCÍCIO</t>
  </si>
  <si>
    <t>Total do lucro líquido do exercício atribuído a:</t>
  </si>
  <si>
    <t>Participação dos acionistas controladores</t>
  </si>
  <si>
    <t>Participação dos acionistas não-controladores</t>
  </si>
  <si>
    <t>Lucro básico e diluído por ação preferencial</t>
  </si>
  <si>
    <t>Lucro básico e diluído por ação ordinária</t>
  </si>
  <si>
    <t>FLUXO DE CAIXA DAS ATIVIDADES OPERACIONAIS</t>
  </si>
  <si>
    <t>Despesas (receitas) que não afetam o caixa e equivalentes de caixa</t>
  </si>
  <si>
    <t>Perda por redução ao valor recuperável de ativos de contrato e intangível</t>
  </si>
  <si>
    <t>Resultado de equivalência patrimonial</t>
  </si>
  <si>
    <t>Ajuste na expectativa do fluxo de caixa dos ativos financeiros e de contrato da concessão</t>
  </si>
  <si>
    <t>Juros e variações monetárias</t>
  </si>
  <si>
    <t>Restituição de créditos de PIS/Pasep e Cofins aos consumidores – Realização</t>
  </si>
  <si>
    <t>Variação cambial de empréstimos e financiamentos</t>
  </si>
  <si>
    <t>Amortização de custo de transação de empréstimos e financiamentos</t>
  </si>
  <si>
    <t>Provisões operacionais e perdas estimadas</t>
  </si>
  <si>
    <t>Variação do valor justo de instrumentos financeiros derivativos – swap e opções</t>
  </si>
  <si>
    <t>Conta de compensação de variação de valores de itens da “Parcela A” (CVA) e outros componentes financeiros</t>
  </si>
  <si>
    <t>Aumento (redução) de ativos</t>
  </si>
  <si>
    <t>Consumidores, revendedores e concessionários de energia</t>
  </si>
  <si>
    <t>Depósitos vinculados a litígios</t>
  </si>
  <si>
    <t>Dividendos recebidos</t>
  </si>
  <si>
    <t>Aumento (redução) de passivos</t>
  </si>
  <si>
    <t>Imposto de renda e contribuição social a pagar</t>
  </si>
  <si>
    <t>Juros sobre arrendamentos pagos</t>
  </si>
  <si>
    <t>Imposto de renda e contribuição social pagos</t>
  </si>
  <si>
    <t>FLUXO DE CAIXA DAS ATIVIDADES DE INVESTIMENTO</t>
  </si>
  <si>
    <t>Em títulos e valores mobiliários – aplicação financeira</t>
  </si>
  <si>
    <t>Fundos vinculados</t>
  </si>
  <si>
    <t>Em investimentos</t>
  </si>
  <si>
    <t>Mútuo com partes relacionadas</t>
  </si>
  <si>
    <t>Pagamentos de empréstimos, financiamentos e debêntures</t>
  </si>
  <si>
    <t>Arrendamentos pagos</t>
  </si>
  <si>
    <t>CAIXA LÍQUIDO CONSUMIDO PELAS ATIVIDADES DE FINANCIAMENTO</t>
  </si>
  <si>
    <t>Caixa e equivalentes de caixa no início do exercício</t>
  </si>
  <si>
    <t>Belo Monte</t>
  </si>
  <si>
    <t>UHE</t>
  </si>
  <si>
    <t>Emborcação</t>
  </si>
  <si>
    <t>Santo Antônio</t>
  </si>
  <si>
    <t>Nova Ponte</t>
  </si>
  <si>
    <t>Irapé</t>
  </si>
  <si>
    <t>Três Marias</t>
  </si>
  <si>
    <t xml:space="preserve">Aimorés                      </t>
  </si>
  <si>
    <t>Salto Grande</t>
  </si>
  <si>
    <t>Amador Aguiar I (Capim Branco I)</t>
  </si>
  <si>
    <t xml:space="preserve">Queimado  </t>
  </si>
  <si>
    <t>Amador Aguiar II (Capim Branco II)</t>
  </si>
  <si>
    <t xml:space="preserve">Funil                       </t>
  </si>
  <si>
    <t xml:space="preserve">Sá Carvalho     </t>
  </si>
  <si>
    <t>Rosal</t>
  </si>
  <si>
    <t>Itutinga</t>
  </si>
  <si>
    <t xml:space="preserve">Igarapava                  </t>
  </si>
  <si>
    <t>Baguari</t>
  </si>
  <si>
    <t>Camargos</t>
  </si>
  <si>
    <t>EOL</t>
  </si>
  <si>
    <t>Retiro Baixo</t>
  </si>
  <si>
    <t xml:space="preserve">Porto Estrela       </t>
  </si>
  <si>
    <t xml:space="preserve">Praias de Parajuru </t>
  </si>
  <si>
    <t xml:space="preserve">Pai Joaquim             </t>
  </si>
  <si>
    <t>PCH</t>
  </si>
  <si>
    <t xml:space="preserve"> Piau</t>
  </si>
  <si>
    <t>Paracambi</t>
  </si>
  <si>
    <t>Gafanhoto</t>
  </si>
  <si>
    <t xml:space="preserve">Cachoeirão                        </t>
  </si>
  <si>
    <t>Santo Inácio III</t>
  </si>
  <si>
    <t>Garrote</t>
  </si>
  <si>
    <t>Santo Inácio IV</t>
  </si>
  <si>
    <t>São Raimundo</t>
  </si>
  <si>
    <t xml:space="preserve">Receita de transmissão </t>
  </si>
  <si>
    <t xml:space="preserve">Receita de construção de distribuição </t>
  </si>
  <si>
    <t>Fornecimento de gás</t>
  </si>
  <si>
    <t>Multa por violação de padrão indicador de continuidade</t>
  </si>
  <si>
    <t>Fornecimento bruto de energia elétrica</t>
  </si>
  <si>
    <t>Receita de uso dos sistemas elétricos de distribuição – TUSD</t>
  </si>
  <si>
    <t>CVA e outros componentes financeiros</t>
  </si>
  <si>
    <t xml:space="preserve">   Receita de operação e manutenção</t>
  </si>
  <si>
    <t xml:space="preserve">   Receita de construção de transmissão</t>
  </si>
  <si>
    <t xml:space="preserve">   Remuneração financeira do ativo de contrato da transmissão</t>
  </si>
  <si>
    <t>Ajuste de expectativa do fluxo de caixa do ativo financeiro indenizável da concessão de distribuição</t>
  </si>
  <si>
    <t>Receita de atualização financeira da bonificação pela outorga</t>
  </si>
  <si>
    <t>Liquidação na CCEE</t>
  </si>
  <si>
    <t>Outras receitas operacionais</t>
  </si>
  <si>
    <t>Impostos e encargos incidentes sobre a receita</t>
  </si>
  <si>
    <t>Pessoal</t>
  </si>
  <si>
    <t>Energia elétrica comprada para revenda</t>
  </si>
  <si>
    <t>Provisões e ajustes para perdas operacionais</t>
  </si>
  <si>
    <t>Custos de construção da infraestrutura</t>
  </si>
  <si>
    <t xml:space="preserve">RECEITAS FINANCEIRAS </t>
  </si>
  <si>
    <t>Renda de aplicação financeira</t>
  </si>
  <si>
    <t>Acréscimos moratórios sobre venda de energia</t>
  </si>
  <si>
    <t>Variação monetária</t>
  </si>
  <si>
    <t>Variação monetária de depósitos vinculados a litígios</t>
  </si>
  <si>
    <t>Encargos de créditos com partes relacionadas</t>
  </si>
  <si>
    <t>Outras</t>
  </si>
  <si>
    <t xml:space="preserve">DESPESAS FINANCEIRAS </t>
  </si>
  <si>
    <t>Variações cambiais – Itaipu Binacional</t>
  </si>
  <si>
    <t>Variação monetária – Concessão Onerosa</t>
  </si>
  <si>
    <t>RESULTADO FINANCEIRO LÍQUIDO</t>
  </si>
  <si>
    <t>Moedas</t>
  </si>
  <si>
    <t>Dólar Norte-Americano</t>
  </si>
  <si>
    <t>Total por moedas</t>
  </si>
  <si>
    <t>Indexadores</t>
  </si>
  <si>
    <t>Total por indexadores</t>
  </si>
  <si>
    <t>(-) Custos de transação</t>
  </si>
  <si>
    <t>(±) Recursos antecipados</t>
  </si>
  <si>
    <t>(-) Deságio</t>
  </si>
  <si>
    <t>Total geral</t>
  </si>
  <si>
    <t>IPCA</t>
  </si>
  <si>
    <t>UFIR/RGR</t>
  </si>
  <si>
    <t>CDI</t>
  </si>
  <si>
    <t>URTJ/TJLP</t>
  </si>
  <si>
    <t>Financiadores</t>
  </si>
  <si>
    <t>Vencimento principal</t>
  </si>
  <si>
    <t>MOEDA ESTRANGEIRA</t>
  </si>
  <si>
    <t>Dívida em moeda estrangeira</t>
  </si>
  <si>
    <t>MOEDA NACIONAL</t>
  </si>
  <si>
    <t>(-) Custos de Transação</t>
  </si>
  <si>
    <t>Dívida em moeda nacional</t>
  </si>
  <si>
    <t>Total de empréstimos e financiamento</t>
  </si>
  <si>
    <t>Total de debêntures</t>
  </si>
  <si>
    <t>Total geral consolidado</t>
  </si>
  <si>
    <t>Diversas</t>
  </si>
  <si>
    <t>U$$</t>
  </si>
  <si>
    <t>TJLP + 2,50%</t>
  </si>
  <si>
    <t>UFIR + 6,00% a 8,00%</t>
  </si>
  <si>
    <t>110,00% do CDI</t>
  </si>
  <si>
    <t>IPCA + 6,20%</t>
  </si>
  <si>
    <t>140,00% do CDI</t>
  </si>
  <si>
    <t>IPCA + 4,70%</t>
  </si>
  <si>
    <t>IPCA + 5,10%</t>
  </si>
  <si>
    <t>CDI + 0,45%</t>
  </si>
  <si>
    <t>IPCA + 4,10%</t>
  </si>
  <si>
    <t xml:space="preserve">TJLP+1,82% </t>
  </si>
  <si>
    <t>Selic + 1,82%</t>
  </si>
  <si>
    <t>TJLP + 1,82%</t>
  </si>
  <si>
    <t>CDI + 1,50%</t>
  </si>
  <si>
    <t>IPCA + 5,27%</t>
  </si>
  <si>
    <t>Circulante</t>
  </si>
  <si>
    <t>Não circulante</t>
  </si>
  <si>
    <t>Encargos financeiros anuais</t>
  </si>
  <si>
    <t>Resultado do exercício</t>
  </si>
  <si>
    <t>+ Resultado financeiro</t>
  </si>
  <si>
    <t>+ Depreciação e amortização</t>
  </si>
  <si>
    <t>Efeitos não recorrentes e não caixa</t>
  </si>
  <si>
    <t>+ Reversão das perdas esperadas com créditos do Estado de Minas Gerais (líquida das constituições)</t>
  </si>
  <si>
    <t>+ Baixa de ativo e impairment</t>
  </si>
  <si>
    <t>Lajida ajustado</t>
  </si>
  <si>
    <t>= LAJIDA conforme “Instrução CVM 527”</t>
  </si>
  <si>
    <t>Perdas Reais</t>
  </si>
  <si>
    <t>Perdas Totais (GWh)</t>
  </si>
  <si>
    <t>% Perdas Totais</t>
  </si>
  <si>
    <t>% Perdas regulatórias</t>
  </si>
  <si>
    <t>Variação monetária – CVA</t>
  </si>
  <si>
    <t>PIS/Pasep e Cofins incidentes sobre as receitas financeiras</t>
  </si>
  <si>
    <t>Ganhos com instrumentos financeiros</t>
  </si>
  <si>
    <t>Amortização do custo de transação</t>
  </si>
  <si>
    <t>Variação monetária – empréstimos, financiamentos e debêntures</t>
  </si>
  <si>
    <t>Encargos e variação monetária de obrigação pós-emprego</t>
  </si>
  <si>
    <t>Variação monetária de arrendamento</t>
  </si>
  <si>
    <t>Banco do Brasil S.A. - bônus diversos</t>
  </si>
  <si>
    <t>Eurobonds</t>
  </si>
  <si>
    <t>Caixa Econômica Federal</t>
  </si>
  <si>
    <t>Eletrobrás</t>
  </si>
  <si>
    <t>Sonda</t>
  </si>
  <si>
    <t xml:space="preserve">Debêntures - 7ª Emissão - 1ª Série </t>
  </si>
  <si>
    <t xml:space="preserve">Debêntures - 7ª Emissão - 2ª Série </t>
  </si>
  <si>
    <t xml:space="preserve">Debêntures - - 4ª emissão - 1ª série </t>
  </si>
  <si>
    <t xml:space="preserve">Debêntures - 4ª emissão - 2ª série </t>
  </si>
  <si>
    <t xml:space="preserve">Debêntures - 4ª emissão - 3ª série </t>
  </si>
  <si>
    <t xml:space="preserve">Debêntures - 4ª emissão - 4ª série </t>
  </si>
  <si>
    <t xml:space="preserve">Debêntures - 8ª emissão - Série única </t>
  </si>
  <si>
    <t xml:space="preserve">(-) Deságio na emissão de debêntures </t>
  </si>
  <si>
    <t> -</t>
  </si>
  <si>
    <t>Energia adquirida no ambiente livre (1)</t>
  </si>
  <si>
    <t>Transações no  Mecanismo de Venda de Excedentes</t>
  </si>
  <si>
    <t>Receita por antecipação de prestação de serviço</t>
  </si>
  <si>
    <t xml:space="preserve">Participação dos empregados e administradores no resultado </t>
  </si>
  <si>
    <t>Outras despesas operacionais líquidas</t>
  </si>
  <si>
    <t xml:space="preserve">+ Despesa de imposto de renda e contribuição social </t>
  </si>
  <si>
    <t>+ Lucro líquido atribuído a acionistas não-controladores</t>
  </si>
  <si>
    <t xml:space="preserve">+ Reversão de provisões tributárias </t>
  </si>
  <si>
    <t>+ Provisão para crédito de liquidação duvidosa - Renova</t>
  </si>
  <si>
    <t>* O montante refere-se à antecipação de valores pela prestação de serviços da controlada ESCEE para consumidor livre, líquido de Pis/Pasep e Cofins.
** As controladas em conjunto NESA e Aliança Energia e a coligada Madeira reconheceram, em 30 de setembro de 2021, os montantes de R$30 milhões, R$149 milhões e R$129 milhões, respectivamente, relacionados à repactuação do risco hidrológico.
*** O valor de R$621 milhões refere-se a: R$429 milhões referente ao efeito da revisão tarifária periódica antes da mudança de prática contábil e R$192 milhões, referente aos ajustes decorrentes da uniformização das práticas contábeis.</t>
  </si>
  <si>
    <t xml:space="preserve">Outras </t>
  </si>
  <si>
    <t>Atualização dos créditos de PIS/Pasep e Cofins</t>
  </si>
  <si>
    <t xml:space="preserve">Encargos de empréstimos, financiamentos e debêntures </t>
  </si>
  <si>
    <t xml:space="preserve">Variações cambiais – empréstimos e financiamentos </t>
  </si>
  <si>
    <t>Ágio na recompra de títulos de dívida</t>
  </si>
  <si>
    <t>Perdas com instrumentos financeiros</t>
  </si>
  <si>
    <t xml:space="preserve">(±) Recursos antecipados </t>
  </si>
  <si>
    <t>Debêntures - 3ª Emissão - 3ª Série</t>
  </si>
  <si>
    <t>Debêntures - 7ª Emissão - Série Única</t>
  </si>
  <si>
    <t>Debêntures - 3ª Emissão - 2ª Série</t>
  </si>
  <si>
    <t xml:space="preserve">Debêntures - 7ª emissão - Série única </t>
  </si>
  <si>
    <t>Consumidores, revendedores e concessionários</t>
  </si>
  <si>
    <t>Instrumentos financeiros derivativos (swap)</t>
  </si>
  <si>
    <t xml:space="preserve">  Reservas de capital</t>
  </si>
  <si>
    <t xml:space="preserve">  CIRCULANTE</t>
  </si>
  <si>
    <t xml:space="preserve">DESPESAS OPERACIONAIS </t>
  </si>
  <si>
    <t xml:space="preserve"> Outras Despesas Operacionais, líquidas</t>
  </si>
  <si>
    <t>Repactuação do risco hidrológico – Lei 14.052/20, líquido</t>
  </si>
  <si>
    <t>Ganho na alienação de ativo mantido para venda, líquido</t>
  </si>
  <si>
    <t xml:space="preserve">Resultado de combinação de negócios </t>
  </si>
  <si>
    <t>Receitas financeiras</t>
  </si>
  <si>
    <t>Despesas financeiras</t>
  </si>
  <si>
    <t>Resultado antes do imposto de renda e da contribuição social</t>
  </si>
  <si>
    <t>Lucro líquido do exercício</t>
  </si>
  <si>
    <t>Baixa de valor residual líquido de ativos de contrato, ativos financeiros da concessão, imobilizado e intangível</t>
  </si>
  <si>
    <t>Resultado da combinação de negócios</t>
  </si>
  <si>
    <t>Provisão para redução ao valor recuperável de ativos de contrato</t>
  </si>
  <si>
    <t>Ágio na recompra de eurobonds</t>
  </si>
  <si>
    <t>Efeitos da revisão tarifária periódica da RAP</t>
  </si>
  <si>
    <t>Ganho na alienação de ativo mantido para venda</t>
  </si>
  <si>
    <t>Ativos de contrato e financeiros da concessão</t>
  </si>
  <si>
    <t xml:space="preserve">Caixa gerado pelas atividades operacionais </t>
  </si>
  <si>
    <t>Juros sobre empréstimos, financiamentos, debêntures pagos</t>
  </si>
  <si>
    <t>Liquidação de Instrumentos Financeiros Derivativos (Swap), pagos</t>
  </si>
  <si>
    <t>CAIXA LÍQUIDO GERADO PELAS ATIVIDADES OPERACIONAIS</t>
  </si>
  <si>
    <t xml:space="preserve">     Aquisição de participação societária e aporte em investidas</t>
  </si>
  <si>
    <t xml:space="preserve">     Alienação de participação societária, líquido dos custos</t>
  </si>
  <si>
    <t xml:space="preserve">     Caixa oriundo de combinação de negócios</t>
  </si>
  <si>
    <t xml:space="preserve">   Caixa oriundo de incorporação</t>
  </si>
  <si>
    <t>Em imobilizado</t>
  </si>
  <si>
    <t>Em intangível</t>
  </si>
  <si>
    <t xml:space="preserve">Em ativos de contrato – infraestrutura de distribuição e gás </t>
  </si>
  <si>
    <t>CAIXA LÍQUIDO GERADO (CONSUMIDO) PELAS ATIVIDADES DE INVESTIMENTO</t>
  </si>
  <si>
    <t>FLUXO DE CAIXA DAS ATIVIDADES DE FINANCIAMENTO</t>
  </si>
  <si>
    <t>Obtenção de empréstimos e debêntures líquidos</t>
  </si>
  <si>
    <t xml:space="preserve">Juros sobre capital próprio e dividendos pagos </t>
  </si>
  <si>
    <t>VARIAÇÃO LÍQUIDA DO CAIXA E EQUIVALENTES DE CAIXA</t>
  </si>
  <si>
    <t>Caixa e equivalentes de caixa no final do exercício</t>
  </si>
  <si>
    <t>8,21 p.p</t>
  </si>
  <si>
    <t>5,41 p.p</t>
  </si>
  <si>
    <t>Candonga</t>
  </si>
  <si>
    <t>Pipoca</t>
  </si>
  <si>
    <t>Peti</t>
  </si>
  <si>
    <t>Poço Fundo</t>
  </si>
  <si>
    <t xml:space="preserve"> Joasal</t>
  </si>
  <si>
    <t xml:space="preserve">Salto Voltão         </t>
  </si>
  <si>
    <t>+ Resultado da combinação de negócios</t>
  </si>
  <si>
    <t>+ Repactuação do risco hidrológico – Lei 14.052/20, líquido</t>
  </si>
  <si>
    <t>+ Resultado da RTP, líquido</t>
  </si>
  <si>
    <t>+ Ganho na alienação de ativo mantido para venda, líquido</t>
  </si>
  <si>
    <t>+ Repactuação do risco hidrológico – Lei 14.052/20, investidas</t>
  </si>
  <si>
    <t>+ Baixa do saldo da obrigação pós emprego do seguro de vida</t>
  </si>
  <si>
    <t>+ Antecipação pela prestação de serviço, líquido</t>
  </si>
  <si>
    <t>RECURSOS TOTAIS</t>
  </si>
  <si>
    <t>REQUISITOS TOTAIS</t>
  </si>
  <si>
    <t xml:space="preserve">Geração Própria                               </t>
  </si>
  <si>
    <r>
      <t xml:space="preserve">Vendas CEMIG D no Mercado  Cativo </t>
    </r>
    <r>
      <rPr>
        <vertAlign val="superscript"/>
        <sz val="10"/>
        <color rgb="FF000000"/>
        <rFont val="Arial"/>
        <family val="2"/>
      </rPr>
      <t>(7)</t>
    </r>
  </si>
  <si>
    <t xml:space="preserve">Energia Empresas Coligadas          </t>
  </si>
  <si>
    <t xml:space="preserve">Perdas Geração Rede Básica          </t>
  </si>
  <si>
    <r>
      <t>Vendas Empresas Coligadas</t>
    </r>
    <r>
      <rPr>
        <vertAlign val="superscript"/>
        <sz val="10"/>
        <color rgb="FF000000"/>
        <rFont val="Arial"/>
        <family val="2"/>
      </rPr>
      <t xml:space="preserve"> (5)</t>
    </r>
  </si>
  <si>
    <r>
      <t>Vendas CEMIG GT às Distribuidoras</t>
    </r>
    <r>
      <rPr>
        <vertAlign val="superscript"/>
        <sz val="10"/>
        <color rgb="FF000000"/>
        <rFont val="Arial"/>
        <family val="2"/>
      </rPr>
      <t>(6)</t>
    </r>
  </si>
  <si>
    <t xml:space="preserve">Itaipu </t>
  </si>
  <si>
    <r>
      <t xml:space="preserve">Contratos Regulados </t>
    </r>
    <r>
      <rPr>
        <b/>
        <vertAlign val="superscript"/>
        <sz val="10"/>
        <color rgb="FF000000"/>
        <rFont val="Arial"/>
        <family val="2"/>
      </rPr>
      <t>(1)</t>
    </r>
  </si>
  <si>
    <r>
      <t xml:space="preserve">Compra no MRE </t>
    </r>
    <r>
      <rPr>
        <b/>
        <vertAlign val="superscript"/>
        <sz val="10"/>
        <color rgb="FF000000"/>
        <rFont val="Arial"/>
        <family val="2"/>
      </rPr>
      <t>(2)</t>
    </r>
    <r>
      <rPr>
        <b/>
        <sz val="10"/>
        <color rgb="FF000000"/>
        <rFont val="Arial"/>
        <family val="2"/>
      </rPr>
      <t xml:space="preserve">                           </t>
    </r>
  </si>
  <si>
    <t xml:space="preserve">Compra na CCEE                            </t>
  </si>
  <si>
    <t xml:space="preserve">Contratos Bilaterais                       </t>
  </si>
  <si>
    <t>Perdas - Rede de Distribuição</t>
  </si>
  <si>
    <r>
      <t xml:space="preserve">Recebimento na RD </t>
    </r>
    <r>
      <rPr>
        <b/>
        <vertAlign val="superscript"/>
        <sz val="10"/>
        <color rgb="FF000000"/>
        <rFont val="Arial"/>
        <family val="2"/>
      </rPr>
      <t>(3)</t>
    </r>
    <r>
      <rPr>
        <b/>
        <sz val="10"/>
        <color rgb="FF000000"/>
        <rFont val="Arial"/>
        <family val="2"/>
      </rPr>
      <t xml:space="preserve">                        </t>
    </r>
  </si>
  <si>
    <t>Perdas - Rede Básica</t>
  </si>
  <si>
    <r>
      <t xml:space="preserve">PROINFA  </t>
    </r>
    <r>
      <rPr>
        <b/>
        <vertAlign val="superscript"/>
        <sz val="10"/>
        <color rgb="FF000000"/>
        <rFont val="Arial"/>
        <family val="2"/>
      </rPr>
      <t>(4)</t>
    </r>
  </si>
  <si>
    <t>Compreende o balanço de energia do grupo Cemig , empresas integrais : Cemig  D, Cemig GT,  Cemig PCH, Horizontes, Rosal, Sá Carvalho e SPE's .Exclui transações entre as empresas .</t>
  </si>
  <si>
    <t>1. Contratos de Comercialização de Energia no Ambiente Regulado - CCEAR e Leilão de Ajuste</t>
  </si>
  <si>
    <t>2. Mecanismo de Realocação de Energia - MRE</t>
  </si>
  <si>
    <t>3. Geração injetada diretamente na Rede de Distribuição (Micro e Mini GD)</t>
  </si>
  <si>
    <t>4. Programa de incentivo às fontes alternativas de energia - PROINFA</t>
  </si>
  <si>
    <t>5. Contratos Bilaterais das empresas CEMIG GT, Sá Carvalho, Horizontes, Rosal, CEMIG PCH e SPE's</t>
  </si>
  <si>
    <t>6. Vendas da Cemig GT no Ambiente de Contratação Regulado - ACR</t>
  </si>
  <si>
    <t>7. Considera a energia compesada pela Micro e Mini GD e o mês de referência é o de leitura</t>
  </si>
  <si>
    <t>84.716 GWh</t>
  </si>
  <si>
    <t>REH - Resolução Homologatoria ANEEL - 2959/2021 (ciclo 2021/2022)</t>
  </si>
  <si>
    <t>Sete Lagoas</t>
  </si>
  <si>
    <t>Novatrans</t>
  </si>
  <si>
    <t>TSN</t>
  </si>
  <si>
    <t>PATESA</t>
  </si>
  <si>
    <t>NTE</t>
  </si>
  <si>
    <t>STE</t>
  </si>
  <si>
    <t>Janaúba</t>
  </si>
  <si>
    <t>Aimorés</t>
  </si>
  <si>
    <t>ESDE</t>
  </si>
  <si>
    <t>Ivaí</t>
  </si>
  <si>
    <t>Sant'Ana</t>
  </si>
  <si>
    <t xml:space="preserve">São João </t>
  </si>
  <si>
    <t>Gasmig</t>
  </si>
  <si>
    <t>Descrição (R$ milhões)</t>
  </si>
  <si>
    <t>+ Ajuste líquido referente à desvalorização em investimentos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</si>
</sst>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??_);_(@_)"/>
    <numFmt numFmtId="165" formatCode="_(* #,##0.00000_);_(* \(#,##0.00000\);_(* &quot;-&quot;??_);_(@_)"/>
    <numFmt numFmtId="166" formatCode="_(* #,##0.0_);_(* \(#,##0.0\);_(* &quot;-&quot;??_);_(@_)"/>
    <numFmt numFmtId="167" formatCode="[$-416]d\-mmm\-yy;@"/>
    <numFmt numFmtId="168" formatCode="_-* #,##0.0_-;\-* #,##0.0_-;_-* &quot;-&quot;??_-;_-@_-"/>
    <numFmt numFmtId="169" formatCode="dd/mm/yy;@"/>
    <numFmt numFmtId="170" formatCode="_(* #,##0.00_);_(* \(#,##0.00\);_(* &quot;-&quot;??_);_(@_)"/>
    <numFmt numFmtId="171" formatCode="0.0%"/>
    <numFmt numFmtId="172" formatCode="_-* #,##0.00_-;\(#,##0.00\);_-* &quot;-&quot;??_-;_-@_-"/>
    <numFmt numFmtId="173" formatCode="_-* #,##0_-;\(#,##0\);_-* &quot;-&quot;??_-;_-@_-"/>
    <numFmt numFmtId="174" formatCode="_-* #,##0_-;\-* #,##0_-;_-* &quot;-&quot;??_-;_-@_-"/>
    <numFmt numFmtId="175" formatCode="#,##0_ ;[Red]\-#,##0\ "/>
    <numFmt numFmtId="176" formatCode="#,##0_ ;\-#,##0\ 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44D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sz val="12"/>
      <color theme="1"/>
      <name val="Arial"/>
      <family val="2"/>
    </font>
    <font>
      <b/>
      <sz val="10"/>
      <color rgb="FF00744D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404040"/>
      <name val="Arial"/>
      <family val="2"/>
    </font>
    <font>
      <b/>
      <sz val="10"/>
      <color theme="9" tint="-0.499984740745262"/>
      <name val="Arial"/>
      <family val="2"/>
    </font>
    <font>
      <b/>
      <vertAlign val="superscript"/>
      <sz val="10"/>
      <color theme="9" tint="-0.499984740745262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1"/>
      <color rgb="FF404040"/>
      <name val="Arial"/>
      <family val="2"/>
    </font>
    <font>
      <sz val="8"/>
      <color rgb="FF404040"/>
      <name val="Calibri"/>
      <family val="2"/>
    </font>
    <font>
      <sz val="8"/>
      <color theme="1"/>
      <name val="Times New Roman"/>
      <family val="1"/>
    </font>
    <font>
      <b/>
      <sz val="12"/>
      <color theme="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5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rgb="FFF8F8F8"/>
      </bottom>
      <diagonal/>
    </border>
    <border>
      <left style="thin">
        <color theme="0"/>
      </left>
      <right style="thin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/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double">
        <color theme="0"/>
      </left>
      <right style="thick">
        <color theme="0"/>
      </right>
      <top/>
      <bottom/>
      <diagonal/>
    </border>
    <border>
      <left style="double">
        <color theme="0"/>
      </left>
      <right/>
      <top/>
      <bottom/>
      <diagonal/>
    </border>
    <border>
      <left style="double">
        <color theme="0"/>
      </left>
      <right style="thick">
        <color theme="0"/>
      </right>
      <top/>
      <bottom style="thin">
        <color indexed="64"/>
      </bottom>
      <diagonal/>
    </border>
    <border>
      <left style="double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17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9" fillId="2" borderId="0" applyFont="0" applyBorder="0" applyAlignment="0">
      <alignment vertical="center" wrapText="1"/>
    </xf>
    <xf numFmtId="0" fontId="16" fillId="0" borderId="0"/>
  </cellStyleXfs>
  <cellXfs count="350">
    <xf numFmtId="0" fontId="0" fillId="0" borderId="0" xfId="0"/>
    <xf numFmtId="0" fontId="1" fillId="3" borderId="0" xfId="0" applyFont="1" applyFill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43" fontId="4" fillId="0" borderId="0" xfId="1" applyFont="1"/>
    <xf numFmtId="4" fontId="4" fillId="0" borderId="0" xfId="0" applyNumberFormat="1" applyFont="1"/>
    <xf numFmtId="166" fontId="4" fillId="0" borderId="0" xfId="1" applyNumberFormat="1" applyFont="1"/>
    <xf numFmtId="164" fontId="4" fillId="0" borderId="0" xfId="0" applyNumberFormat="1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Fill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165" fontId="4" fillId="0" borderId="0" xfId="1" applyNumberFormat="1" applyFont="1"/>
    <xf numFmtId="0" fontId="4" fillId="0" borderId="0" xfId="0" applyFont="1" applyFill="1"/>
    <xf numFmtId="164" fontId="4" fillId="0" borderId="0" xfId="1" applyNumberFormat="1" applyFont="1" applyFill="1"/>
    <xf numFmtId="10" fontId="4" fillId="0" borderId="0" xfId="2" applyNumberFormat="1" applyFont="1" applyFill="1"/>
    <xf numFmtId="0" fontId="4" fillId="4" borderId="0" xfId="0" applyFont="1" applyFill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43" fontId="8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43" fontId="15" fillId="0" borderId="0" xfId="1" applyFont="1" applyAlignment="1">
      <alignment horizontal="center"/>
    </xf>
    <xf numFmtId="43" fontId="13" fillId="0" borderId="0" xfId="1" applyFont="1" applyAlignment="1">
      <alignment horizontal="center"/>
    </xf>
    <xf numFmtId="10" fontId="15" fillId="0" borderId="0" xfId="2" applyNumberFormat="1" applyFont="1" applyAlignment="1">
      <alignment horizontal="center"/>
    </xf>
    <xf numFmtId="168" fontId="13" fillId="0" borderId="0" xfId="1" applyNumberFormat="1" applyFont="1" applyAlignment="1">
      <alignment horizontal="center"/>
    </xf>
    <xf numFmtId="10" fontId="4" fillId="0" borderId="0" xfId="2" applyNumberFormat="1" applyFont="1" applyBorder="1"/>
    <xf numFmtId="0" fontId="16" fillId="0" borderId="0" xfId="3"/>
    <xf numFmtId="0" fontId="16" fillId="0" borderId="0" xfId="3" applyFill="1"/>
    <xf numFmtId="164" fontId="0" fillId="0" borderId="0" xfId="4" applyNumberFormat="1" applyFont="1" applyFill="1"/>
    <xf numFmtId="171" fontId="0" fillId="0" borderId="0" xfId="5" applyNumberFormat="1" applyFont="1" applyFill="1"/>
    <xf numFmtId="3" fontId="0" fillId="0" borderId="0" xfId="0" applyNumberFormat="1"/>
    <xf numFmtId="0" fontId="20" fillId="2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11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ill="1" applyBorder="1"/>
    <xf numFmtId="10" fontId="1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left" vertical="center"/>
    </xf>
    <xf numFmtId="0" fontId="0" fillId="4" borderId="0" xfId="0" applyFill="1"/>
    <xf numFmtId="0" fontId="14" fillId="0" borderId="0" xfId="0" applyFont="1" applyBorder="1" applyAlignment="1">
      <alignment horizontal="left" vertical="center"/>
    </xf>
    <xf numFmtId="0" fontId="4" fillId="0" borderId="0" xfId="0" applyFont="1" applyBorder="1"/>
    <xf numFmtId="0" fontId="14" fillId="0" borderId="0" xfId="0" applyFont="1" applyAlignment="1">
      <alignment vertical="center"/>
    </xf>
    <xf numFmtId="0" fontId="1" fillId="0" borderId="0" xfId="0" applyFont="1" applyFill="1"/>
    <xf numFmtId="164" fontId="24" fillId="4" borderId="0" xfId="1" applyNumberFormat="1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16" fillId="0" borderId="0" xfId="6"/>
    <xf numFmtId="0" fontId="16" fillId="0" borderId="0" xfId="6" applyFill="1"/>
    <xf numFmtId="0" fontId="25" fillId="2" borderId="0" xfId="0" applyFont="1" applyFill="1"/>
    <xf numFmtId="0" fontId="28" fillId="5" borderId="0" xfId="0" applyFont="1" applyFill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 wrapText="1"/>
    </xf>
    <xf numFmtId="0" fontId="26" fillId="5" borderId="0" xfId="0" applyFont="1" applyFill="1" applyBorder="1" applyAlignment="1">
      <alignment vertical="center" wrapText="1"/>
    </xf>
    <xf numFmtId="172" fontId="26" fillId="5" borderId="4" xfId="0" applyNumberFormat="1" applyFont="1" applyFill="1" applyBorder="1" applyAlignment="1">
      <alignment horizontal="right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5" fillId="0" borderId="0" xfId="0" applyFont="1"/>
    <xf numFmtId="0" fontId="29" fillId="6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173" fontId="26" fillId="5" borderId="5" xfId="0" applyNumberFormat="1" applyFont="1" applyFill="1" applyBorder="1" applyAlignment="1">
      <alignment horizontal="right" vertical="center" wrapText="1"/>
    </xf>
    <xf numFmtId="172" fontId="26" fillId="5" borderId="5" xfId="0" applyNumberFormat="1" applyFont="1" applyFill="1" applyBorder="1" applyAlignment="1">
      <alignment horizontal="right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 indent="2"/>
    </xf>
    <xf numFmtId="0" fontId="19" fillId="2" borderId="0" xfId="0" applyFont="1" applyFill="1" applyBorder="1" applyAlignment="1">
      <alignment horizontal="left" vertical="center" wrapText="1" indent="2"/>
    </xf>
    <xf numFmtId="174" fontId="26" fillId="5" borderId="10" xfId="1" applyNumberFormat="1" applyFont="1" applyFill="1" applyBorder="1" applyAlignment="1">
      <alignment horizontal="center" vertical="center" wrapText="1"/>
    </xf>
    <xf numFmtId="174" fontId="20" fillId="2" borderId="10" xfId="1" applyNumberFormat="1" applyFont="1" applyFill="1" applyBorder="1" applyAlignment="1">
      <alignment horizontal="right" vertical="center" wrapText="1"/>
    </xf>
    <xf numFmtId="174" fontId="19" fillId="2" borderId="10" xfId="1" applyNumberFormat="1" applyFont="1" applyFill="1" applyBorder="1" applyAlignment="1">
      <alignment horizontal="right" vertical="center" wrapText="1"/>
    </xf>
    <xf numFmtId="173" fontId="19" fillId="2" borderId="2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9" fillId="6" borderId="0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43" fontId="25" fillId="0" borderId="0" xfId="1" applyNumberFormat="1" applyFont="1"/>
    <xf numFmtId="0" fontId="16" fillId="0" borderId="0" xfId="0" applyFont="1" applyFill="1" applyAlignment="1">
      <alignment horizontal="right" vertical="center" wrapText="1"/>
    </xf>
    <xf numFmtId="10" fontId="25" fillId="0" borderId="0" xfId="2" applyNumberFormat="1" applyFont="1" applyFill="1" applyAlignment="1">
      <alignment horizontal="right" vertical="center"/>
    </xf>
    <xf numFmtId="0" fontId="25" fillId="0" borderId="6" xfId="0" applyFont="1" applyFill="1" applyBorder="1" applyAlignment="1">
      <alignment horizontal="left" vertical="center" wrapText="1"/>
    </xf>
    <xf numFmtId="9" fontId="25" fillId="0" borderId="0" xfId="2" applyNumberFormat="1" applyFont="1" applyFill="1" applyAlignment="1">
      <alignment horizontal="right" vertical="center"/>
    </xf>
    <xf numFmtId="0" fontId="25" fillId="0" borderId="0" xfId="0" applyFont="1" applyFill="1"/>
    <xf numFmtId="174" fontId="25" fillId="0" borderId="0" xfId="1" applyNumberFormat="1" applyFont="1"/>
    <xf numFmtId="174" fontId="16" fillId="0" borderId="0" xfId="1" applyNumberFormat="1" applyFont="1" applyFill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25" fillId="0" borderId="0" xfId="0" applyFont="1" applyFill="1" applyBorder="1"/>
    <xf numFmtId="49" fontId="25" fillId="0" borderId="0" xfId="1" applyNumberFormat="1" applyFont="1" applyAlignment="1">
      <alignment horizontal="right" vertical="center"/>
    </xf>
    <xf numFmtId="0" fontId="25" fillId="0" borderId="22" xfId="0" applyFont="1" applyFill="1" applyBorder="1"/>
    <xf numFmtId="0" fontId="25" fillId="0" borderId="22" xfId="0" applyFont="1" applyBorder="1"/>
    <xf numFmtId="49" fontId="25" fillId="0" borderId="22" xfId="2" applyNumberFormat="1" applyFont="1" applyBorder="1" applyAlignment="1">
      <alignment horizontal="right" vertical="center"/>
    </xf>
    <xf numFmtId="164" fontId="36" fillId="0" borderId="0" xfId="1" applyNumberFormat="1" applyFont="1" applyFill="1"/>
    <xf numFmtId="164" fontId="16" fillId="2" borderId="0" xfId="1" applyNumberFormat="1" applyFont="1" applyFill="1" applyAlignment="1">
      <alignment horizontal="left" indent="1"/>
    </xf>
    <xf numFmtId="164" fontId="16" fillId="2" borderId="0" xfId="1" applyNumberFormat="1" applyFont="1" applyFill="1"/>
    <xf numFmtId="10" fontId="16" fillId="2" borderId="0" xfId="2" applyNumberFormat="1" applyFont="1" applyFill="1"/>
    <xf numFmtId="164" fontId="25" fillId="2" borderId="0" xfId="1" applyNumberFormat="1" applyFont="1" applyFill="1" applyAlignment="1">
      <alignment horizontal="left" indent="1"/>
    </xf>
    <xf numFmtId="164" fontId="25" fillId="2" borderId="0" xfId="1" applyNumberFormat="1" applyFont="1" applyFill="1"/>
    <xf numFmtId="10" fontId="25" fillId="2" borderId="0" xfId="2" applyNumberFormat="1" applyFont="1" applyFill="1"/>
    <xf numFmtId="175" fontId="37" fillId="10" borderId="0" xfId="4" applyNumberFormat="1" applyFont="1" applyFill="1"/>
    <xf numFmtId="175" fontId="37" fillId="0" borderId="0" xfId="4" applyNumberFormat="1" applyFont="1" applyFill="1"/>
    <xf numFmtId="175" fontId="37" fillId="11" borderId="0" xfId="4" applyNumberFormat="1" applyFont="1" applyFill="1"/>
    <xf numFmtId="175" fontId="38" fillId="12" borderId="0" xfId="4" applyNumberFormat="1" applyFont="1" applyFill="1"/>
    <xf numFmtId="175" fontId="38" fillId="0" borderId="0" xfId="4" applyNumberFormat="1" applyFont="1" applyFill="1"/>
    <xf numFmtId="164" fontId="0" fillId="3" borderId="0" xfId="4" applyNumberFormat="1" applyFont="1" applyFill="1"/>
    <xf numFmtId="175" fontId="0" fillId="9" borderId="0" xfId="4" applyNumberFormat="1" applyFont="1" applyFill="1"/>
    <xf numFmtId="175" fontId="0" fillId="0" borderId="0" xfId="4" applyNumberFormat="1" applyFont="1" applyFill="1"/>
    <xf numFmtId="175" fontId="16" fillId="3" borderId="0" xfId="4" applyNumberFormat="1" applyFont="1" applyFill="1"/>
    <xf numFmtId="175" fontId="0" fillId="7" borderId="0" xfId="4" applyNumberFormat="1" applyFont="1" applyFill="1"/>
    <xf numFmtId="175" fontId="0" fillId="0" borderId="0" xfId="4" applyNumberFormat="1" applyFont="1"/>
    <xf numFmtId="164" fontId="0" fillId="0" borderId="0" xfId="4" applyNumberFormat="1" applyFont="1"/>
    <xf numFmtId="0" fontId="37" fillId="10" borderId="0" xfId="6" applyFont="1" applyFill="1"/>
    <xf numFmtId="0" fontId="37" fillId="11" borderId="0" xfId="6" applyFont="1" applyFill="1"/>
    <xf numFmtId="175" fontId="16" fillId="0" borderId="0" xfId="6" applyNumberFormat="1"/>
    <xf numFmtId="175" fontId="16" fillId="0" borderId="0" xfId="6" applyNumberFormat="1" applyFill="1"/>
    <xf numFmtId="175" fontId="38" fillId="12" borderId="0" xfId="6" applyNumberFormat="1" applyFont="1" applyFill="1"/>
    <xf numFmtId="0" fontId="16" fillId="3" borderId="0" xfId="6" applyFont="1" applyFill="1"/>
    <xf numFmtId="0" fontId="39" fillId="13" borderId="0" xfId="6" applyFont="1" applyFill="1"/>
    <xf numFmtId="175" fontId="39" fillId="13" borderId="0" xfId="6" applyNumberFormat="1" applyFont="1" applyFill="1"/>
    <xf numFmtId="0" fontId="16" fillId="3" borderId="0" xfId="6" applyFill="1"/>
    <xf numFmtId="175" fontId="16" fillId="9" borderId="0" xfId="6" applyNumberFormat="1" applyFont="1" applyFill="1"/>
    <xf numFmtId="0" fontId="16" fillId="7" borderId="0" xfId="6" applyFont="1" applyFill="1"/>
    <xf numFmtId="0" fontId="16" fillId="9" borderId="0" xfId="6" applyFill="1"/>
    <xf numFmtId="175" fontId="16" fillId="7" borderId="0" xfId="6" applyNumberFormat="1" applyFill="1"/>
    <xf numFmtId="0" fontId="16" fillId="9" borderId="0" xfId="6" applyFont="1" applyFill="1"/>
    <xf numFmtId="0" fontId="16" fillId="7" borderId="0" xfId="6" applyFill="1"/>
    <xf numFmtId="39" fontId="16" fillId="0" borderId="0" xfId="6" applyNumberFormat="1" applyFill="1"/>
    <xf numFmtId="39" fontId="40" fillId="0" borderId="0" xfId="6" applyNumberFormat="1" applyFont="1"/>
    <xf numFmtId="0" fontId="16" fillId="0" borderId="0" xfId="6" quotePrefix="1" applyFill="1"/>
    <xf numFmtId="0" fontId="16" fillId="0" borderId="0" xfId="6" applyAlignment="1">
      <alignment wrapText="1"/>
    </xf>
    <xf numFmtId="0" fontId="16" fillId="0" borderId="0" xfId="6" quotePrefix="1"/>
    <xf numFmtId="9" fontId="16" fillId="0" borderId="0" xfId="6" applyNumberFormat="1"/>
    <xf numFmtId="164" fontId="16" fillId="0" borderId="0" xfId="6" applyNumberFormat="1" applyFill="1"/>
    <xf numFmtId="0" fontId="3" fillId="0" borderId="0" xfId="0" applyFont="1" applyAlignment="1">
      <alignment horizontal="left" vertical="center"/>
    </xf>
    <xf numFmtId="0" fontId="16" fillId="2" borderId="14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right" vertical="center" wrapText="1"/>
    </xf>
    <xf numFmtId="173" fontId="16" fillId="2" borderId="14" xfId="0" applyNumberFormat="1" applyFont="1" applyFill="1" applyBorder="1" applyAlignment="1">
      <alignment horizontal="right" vertical="center" wrapText="1"/>
    </xf>
    <xf numFmtId="173" fontId="39" fillId="2" borderId="14" xfId="0" applyNumberFormat="1" applyFont="1" applyFill="1" applyBorder="1" applyAlignment="1">
      <alignment horizontal="right" vertical="center" wrapText="1"/>
    </xf>
    <xf numFmtId="173" fontId="16" fillId="2" borderId="0" xfId="0" applyNumberFormat="1" applyFont="1" applyFill="1" applyBorder="1" applyAlignment="1">
      <alignment horizontal="right" vertical="center" wrapText="1"/>
    </xf>
    <xf numFmtId="173" fontId="16" fillId="2" borderId="13" xfId="0" applyNumberFormat="1" applyFont="1" applyFill="1" applyBorder="1" applyAlignment="1">
      <alignment horizontal="right" vertical="center" wrapText="1"/>
    </xf>
    <xf numFmtId="173" fontId="39" fillId="2" borderId="13" xfId="0" applyNumberFormat="1" applyFont="1" applyFill="1" applyBorder="1" applyAlignment="1">
      <alignment horizontal="right" vertical="center" wrapText="1"/>
    </xf>
    <xf numFmtId="173" fontId="39" fillId="2" borderId="18" xfId="0" applyNumberFormat="1" applyFont="1" applyFill="1" applyBorder="1" applyAlignment="1">
      <alignment horizontal="right" vertical="center" wrapText="1"/>
    </xf>
    <xf numFmtId="174" fontId="28" fillId="5" borderId="4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 indent="1"/>
    </xf>
    <xf numFmtId="173" fontId="19" fillId="0" borderId="0" xfId="0" applyNumberFormat="1" applyFont="1" applyFill="1" applyBorder="1" applyAlignment="1">
      <alignment horizontal="right" vertical="center" wrapText="1"/>
    </xf>
    <xf numFmtId="3" fontId="19" fillId="2" borderId="24" xfId="0" applyNumberFormat="1" applyFont="1" applyFill="1" applyBorder="1" applyAlignment="1">
      <alignment horizontal="right" vertical="center" wrapText="1"/>
    </xf>
    <xf numFmtId="3" fontId="19" fillId="2" borderId="25" xfId="0" applyNumberFormat="1" applyFont="1" applyFill="1" applyBorder="1" applyAlignment="1">
      <alignment horizontal="right" vertical="center" wrapText="1"/>
    </xf>
    <xf numFmtId="0" fontId="28" fillId="6" borderId="0" xfId="0" applyFont="1" applyFill="1" applyAlignment="1">
      <alignment horizontal="left" vertical="center"/>
    </xf>
    <xf numFmtId="164" fontId="28" fillId="6" borderId="7" xfId="1" applyNumberFormat="1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164" fontId="28" fillId="6" borderId="7" xfId="1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164" fontId="27" fillId="2" borderId="0" xfId="1" applyNumberFormat="1" applyFont="1" applyFill="1"/>
    <xf numFmtId="10" fontId="27" fillId="2" borderId="0" xfId="2" applyNumberFormat="1" applyFont="1" applyFill="1"/>
    <xf numFmtId="0" fontId="16" fillId="2" borderId="0" xfId="0" applyFont="1" applyFill="1" applyAlignment="1">
      <alignment horizontal="left" indent="2"/>
    </xf>
    <xf numFmtId="0" fontId="25" fillId="2" borderId="0" xfId="0" applyFont="1" applyFill="1" applyAlignment="1">
      <alignment horizontal="left" indent="2"/>
    </xf>
    <xf numFmtId="0" fontId="28" fillId="8" borderId="0" xfId="0" applyFont="1" applyFill="1" applyAlignment="1">
      <alignment horizontal="left" vertical="center"/>
    </xf>
    <xf numFmtId="164" fontId="28" fillId="8" borderId="0" xfId="1" applyNumberFormat="1" applyFont="1" applyFill="1" applyAlignment="1">
      <alignment horizontal="left" vertical="center"/>
    </xf>
    <xf numFmtId="0" fontId="28" fillId="6" borderId="0" xfId="0" applyFont="1" applyFill="1" applyAlignment="1">
      <alignment horizontal="center" vertical="center"/>
    </xf>
    <xf numFmtId="43" fontId="28" fillId="6" borderId="5" xfId="1" applyFont="1" applyFill="1" applyBorder="1" applyAlignment="1">
      <alignment horizontal="center" vertical="center" wrapText="1"/>
    </xf>
    <xf numFmtId="43" fontId="29" fillId="6" borderId="5" xfId="1" applyFont="1" applyFill="1" applyBorder="1" applyAlignment="1">
      <alignment horizontal="center" vertical="center" wrapText="1"/>
    </xf>
    <xf numFmtId="164" fontId="28" fillId="6" borderId="5" xfId="1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174" fontId="25" fillId="2" borderId="10" xfId="1" applyNumberFormat="1" applyFont="1" applyFill="1" applyBorder="1" applyAlignment="1">
      <alignment horizontal="center" vertical="center"/>
    </xf>
    <xf numFmtId="169" fontId="25" fillId="2" borderId="10" xfId="1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169" fontId="41" fillId="2" borderId="11" xfId="0" applyNumberFormat="1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29" fillId="6" borderId="4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73" fontId="16" fillId="2" borderId="5" xfId="0" applyNumberFormat="1" applyFont="1" applyFill="1" applyBorder="1" applyAlignment="1">
      <alignment horizontal="right" vertical="center" wrapText="1"/>
    </xf>
    <xf numFmtId="172" fontId="16" fillId="2" borderId="5" xfId="0" applyNumberFormat="1" applyFont="1" applyFill="1" applyBorder="1" applyAlignment="1">
      <alignment horizontal="right" vertical="center" wrapText="1"/>
    </xf>
    <xf numFmtId="172" fontId="16" fillId="2" borderId="4" xfId="0" applyNumberFormat="1" applyFont="1" applyFill="1" applyBorder="1" applyAlignment="1">
      <alignment horizontal="right" vertical="center" wrapText="1"/>
    </xf>
    <xf numFmtId="173" fontId="16" fillId="2" borderId="12" xfId="0" applyNumberFormat="1" applyFont="1" applyFill="1" applyBorder="1" applyAlignment="1">
      <alignment horizontal="right" vertical="center" wrapText="1"/>
    </xf>
    <xf numFmtId="172" fontId="16" fillId="2" borderId="12" xfId="0" applyNumberFormat="1" applyFont="1" applyFill="1" applyBorder="1" applyAlignment="1">
      <alignment horizontal="right" vertical="center" wrapText="1"/>
    </xf>
    <xf numFmtId="173" fontId="39" fillId="2" borderId="5" xfId="0" applyNumberFormat="1" applyFont="1" applyFill="1" applyBorder="1" applyAlignment="1">
      <alignment horizontal="right" vertical="center" wrapText="1"/>
    </xf>
    <xf numFmtId="172" fontId="39" fillId="2" borderId="5" xfId="0" applyNumberFormat="1" applyFont="1" applyFill="1" applyBorder="1" applyAlignment="1">
      <alignment horizontal="right" vertical="center" wrapText="1"/>
    </xf>
    <xf numFmtId="172" fontId="39" fillId="2" borderId="4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173" fontId="16" fillId="2" borderId="6" xfId="0" applyNumberFormat="1" applyFont="1" applyFill="1" applyBorder="1" applyAlignment="1">
      <alignment horizontal="right" vertical="center" wrapText="1"/>
    </xf>
    <xf numFmtId="173" fontId="16" fillId="2" borderId="6" xfId="0" applyNumberFormat="1" applyFont="1" applyFill="1" applyBorder="1" applyAlignment="1">
      <alignment horizontal="left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6" xfId="2" applyNumberFormat="1" applyFont="1" applyFill="1" applyBorder="1" applyAlignment="1">
      <alignment horizontal="center" vertical="center" wrapText="1"/>
    </xf>
    <xf numFmtId="10" fontId="16" fillId="2" borderId="6" xfId="0" applyNumberFormat="1" applyFont="1" applyFill="1" applyBorder="1" applyAlignment="1">
      <alignment horizontal="center" vertical="center" wrapText="1"/>
    </xf>
    <xf numFmtId="10" fontId="16" fillId="2" borderId="6" xfId="2" applyNumberFormat="1" applyFont="1" applyFill="1" applyBorder="1" applyAlignment="1">
      <alignment horizontal="center" vertical="center" wrapText="1"/>
    </xf>
    <xf numFmtId="0" fontId="16" fillId="2" borderId="6" xfId="0" quotePrefix="1" applyFont="1" applyFill="1" applyBorder="1" applyAlignment="1">
      <alignment horizontal="center" vertical="center" wrapText="1"/>
    </xf>
    <xf numFmtId="43" fontId="16" fillId="2" borderId="6" xfId="1" applyFont="1" applyFill="1" applyBorder="1" applyAlignment="1">
      <alignment vertical="center" wrapText="1"/>
    </xf>
    <xf numFmtId="43" fontId="16" fillId="0" borderId="6" xfId="1" applyFont="1" applyFill="1" applyBorder="1" applyAlignment="1">
      <alignment horizontal="right" vertical="center" wrapText="1"/>
    </xf>
    <xf numFmtId="43" fontId="16" fillId="2" borderId="6" xfId="1" quotePrefix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173" fontId="16" fillId="2" borderId="6" xfId="1" applyNumberFormat="1" applyFont="1" applyFill="1" applyBorder="1" applyAlignment="1">
      <alignment horizontal="right" vertical="center" wrapText="1"/>
    </xf>
    <xf numFmtId="172" fontId="16" fillId="2" borderId="6" xfId="1" applyNumberFormat="1" applyFont="1" applyFill="1" applyBorder="1" applyAlignment="1">
      <alignment horizontal="right" vertical="center" wrapText="1"/>
    </xf>
    <xf numFmtId="173" fontId="16" fillId="2" borderId="6" xfId="1" applyNumberFormat="1" applyFont="1" applyFill="1" applyBorder="1" applyAlignment="1">
      <alignment horizontal="right" vertical="center"/>
    </xf>
    <xf numFmtId="49" fontId="16" fillId="2" borderId="6" xfId="0" applyNumberFormat="1" applyFont="1" applyFill="1" applyBorder="1" applyAlignment="1">
      <alignment vertical="center" wrapText="1"/>
    </xf>
    <xf numFmtId="49" fontId="16" fillId="2" borderId="6" xfId="0" applyNumberFormat="1" applyFont="1" applyFill="1" applyBorder="1" applyAlignment="1">
      <alignment vertical="center"/>
    </xf>
    <xf numFmtId="49" fontId="39" fillId="2" borderId="6" xfId="0" applyNumberFormat="1" applyFont="1" applyFill="1" applyBorder="1" applyAlignment="1">
      <alignment vertical="center"/>
    </xf>
    <xf numFmtId="173" fontId="39" fillId="2" borderId="24" xfId="1" applyNumberFormat="1" applyFont="1" applyFill="1" applyBorder="1" applyAlignment="1">
      <alignment horizontal="right" vertical="center"/>
    </xf>
    <xf numFmtId="173" fontId="39" fillId="2" borderId="25" xfId="1" applyNumberFormat="1" applyFont="1" applyFill="1" applyBorder="1" applyAlignment="1">
      <alignment horizontal="right" vertical="center" wrapText="1"/>
    </xf>
    <xf numFmtId="172" fontId="39" fillId="2" borderId="25" xfId="1" applyNumberFormat="1" applyFont="1" applyFill="1" applyBorder="1" applyAlignment="1">
      <alignment horizontal="right" vertical="center" wrapText="1"/>
    </xf>
    <xf numFmtId="173" fontId="39" fillId="2" borderId="6" xfId="1" applyNumberFormat="1" applyFont="1" applyFill="1" applyBorder="1" applyAlignment="1">
      <alignment horizontal="right" vertical="center"/>
    </xf>
    <xf numFmtId="173" fontId="39" fillId="2" borderId="6" xfId="1" applyNumberFormat="1" applyFont="1" applyFill="1" applyBorder="1" applyAlignment="1">
      <alignment horizontal="right" vertical="center" wrapText="1"/>
    </xf>
    <xf numFmtId="172" fontId="39" fillId="2" borderId="6" xfId="1" applyNumberFormat="1" applyFont="1" applyFill="1" applyBorder="1" applyAlignment="1">
      <alignment horizontal="right" vertical="center" wrapText="1"/>
    </xf>
    <xf numFmtId="0" fontId="16" fillId="2" borderId="10" xfId="0" applyFont="1" applyFill="1" applyBorder="1" applyAlignment="1">
      <alignment horizontal="right" vertical="center" wrapText="1"/>
    </xf>
    <xf numFmtId="173" fontId="16" fillId="2" borderId="10" xfId="0" applyNumberFormat="1" applyFont="1" applyFill="1" applyBorder="1" applyAlignment="1">
      <alignment horizontal="right" vertical="center" wrapText="1"/>
    </xf>
    <xf numFmtId="173" fontId="16" fillId="2" borderId="17" xfId="0" applyNumberFormat="1" applyFont="1" applyFill="1" applyBorder="1" applyAlignment="1">
      <alignment horizontal="right" vertical="center" wrapText="1"/>
    </xf>
    <xf numFmtId="173" fontId="39" fillId="2" borderId="10" xfId="0" applyNumberFormat="1" applyFont="1" applyFill="1" applyBorder="1" applyAlignment="1">
      <alignment horizontal="right" vertical="center" wrapText="1"/>
    </xf>
    <xf numFmtId="173" fontId="39" fillId="2" borderId="15" xfId="0" applyNumberFormat="1" applyFont="1" applyFill="1" applyBorder="1" applyAlignment="1">
      <alignment horizontal="right" vertical="center" wrapText="1"/>
    </xf>
    <xf numFmtId="173" fontId="39" fillId="2" borderId="16" xfId="0" applyNumberFormat="1" applyFont="1" applyFill="1" applyBorder="1" applyAlignment="1">
      <alignment horizontal="right" vertical="center" wrapText="1"/>
    </xf>
    <xf numFmtId="0" fontId="16" fillId="2" borderId="10" xfId="0" applyFont="1" applyFill="1" applyBorder="1" applyAlignment="1">
      <alignment vertical="center" wrapText="1"/>
    </xf>
    <xf numFmtId="173" fontId="16" fillId="2" borderId="17" xfId="1" applyNumberFormat="1" applyFont="1" applyFill="1" applyBorder="1" applyAlignment="1">
      <alignment horizontal="right" vertical="center" wrapText="1"/>
    </xf>
    <xf numFmtId="1" fontId="16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3" fontId="16" fillId="2" borderId="10" xfId="1" applyNumberFormat="1" applyFont="1" applyFill="1" applyBorder="1" applyAlignment="1">
      <alignment horizontal="right" vertical="center" wrapText="1"/>
    </xf>
    <xf numFmtId="173" fontId="16" fillId="2" borderId="10" xfId="0" applyNumberFormat="1" applyFont="1" applyFill="1" applyBorder="1" applyAlignment="1">
      <alignment horizontal="center" vertical="center" wrapText="1"/>
    </xf>
    <xf numFmtId="173" fontId="39" fillId="2" borderId="10" xfId="1" applyNumberFormat="1" applyFont="1" applyFill="1" applyBorder="1" applyAlignment="1">
      <alignment horizontal="right" vertical="center" wrapText="1"/>
    </xf>
    <xf numFmtId="173" fontId="39" fillId="2" borderId="16" xfId="1" applyNumberFormat="1" applyFont="1" applyFill="1" applyBorder="1" applyAlignment="1">
      <alignment horizontal="right" vertical="center" wrapText="1"/>
    </xf>
    <xf numFmtId="173" fontId="39" fillId="2" borderId="17" xfId="1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 wrapText="1" indent="2"/>
    </xf>
    <xf numFmtId="174" fontId="16" fillId="2" borderId="10" xfId="1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 wrapText="1" indent="1"/>
    </xf>
    <xf numFmtId="0" fontId="39" fillId="2" borderId="0" xfId="0" applyFont="1" applyFill="1" applyBorder="1" applyAlignment="1">
      <alignment horizontal="left" vertical="center" wrapText="1"/>
    </xf>
    <xf numFmtId="173" fontId="16" fillId="2" borderId="14" xfId="0" applyNumberFormat="1" applyFont="1" applyFill="1" applyBorder="1" applyAlignment="1">
      <alignment vertical="center" wrapText="1"/>
    </xf>
    <xf numFmtId="173" fontId="16" fillId="2" borderId="13" xfId="0" applyNumberFormat="1" applyFont="1" applyFill="1" applyBorder="1" applyAlignment="1">
      <alignment vertical="center" wrapText="1"/>
    </xf>
    <xf numFmtId="173" fontId="39" fillId="2" borderId="14" xfId="0" applyNumberFormat="1" applyFont="1" applyFill="1" applyBorder="1" applyAlignment="1">
      <alignment vertical="center" wrapText="1"/>
    </xf>
    <xf numFmtId="173" fontId="39" fillId="2" borderId="18" xfId="0" applyNumberFormat="1" applyFont="1" applyFill="1" applyBorder="1" applyAlignment="1">
      <alignment vertical="center" wrapText="1"/>
    </xf>
    <xf numFmtId="173" fontId="39" fillId="2" borderId="26" xfId="0" applyNumberFormat="1" applyFont="1" applyFill="1" applyBorder="1" applyAlignment="1">
      <alignment vertical="center" wrapText="1"/>
    </xf>
    <xf numFmtId="173" fontId="39" fillId="2" borderId="20" xfId="0" applyNumberFormat="1" applyFont="1" applyFill="1" applyBorder="1" applyAlignment="1">
      <alignment horizontal="right" vertical="center" wrapText="1"/>
    </xf>
    <xf numFmtId="173" fontId="39" fillId="2" borderId="20" xfId="0" applyNumberFormat="1" applyFont="1" applyFill="1" applyBorder="1" applyAlignment="1">
      <alignment vertical="center" wrapText="1"/>
    </xf>
    <xf numFmtId="0" fontId="39" fillId="2" borderId="10" xfId="0" applyFont="1" applyFill="1" applyBorder="1" applyAlignment="1">
      <alignment horizontal="right" vertical="center" wrapText="1"/>
    </xf>
    <xf numFmtId="173" fontId="39" fillId="2" borderId="19" xfId="0" applyNumberFormat="1" applyFont="1" applyFill="1" applyBorder="1" applyAlignment="1">
      <alignment horizontal="right" vertical="center" wrapText="1"/>
    </xf>
    <xf numFmtId="0" fontId="16" fillId="2" borderId="0" xfId="0" applyFont="1" applyFill="1"/>
    <xf numFmtId="0" fontId="29" fillId="6" borderId="4" xfId="0" applyFont="1" applyFill="1" applyBorder="1" applyAlignment="1">
      <alignment horizontal="center" vertical="center" wrapText="1"/>
    </xf>
    <xf numFmtId="173" fontId="19" fillId="2" borderId="27" xfId="0" applyNumberFormat="1" applyFont="1" applyFill="1" applyBorder="1" applyAlignment="1">
      <alignment horizontal="right" vertical="center" wrapText="1"/>
    </xf>
    <xf numFmtId="172" fontId="19" fillId="2" borderId="27" xfId="0" applyNumberFormat="1" applyFont="1" applyFill="1" applyBorder="1" applyAlignment="1">
      <alignment horizontal="right" vertical="center" wrapText="1"/>
    </xf>
    <xf numFmtId="49" fontId="39" fillId="2" borderId="6" xfId="0" applyNumberFormat="1" applyFont="1" applyFill="1" applyBorder="1" applyAlignment="1">
      <alignment vertical="center" wrapText="1"/>
    </xf>
    <xf numFmtId="0" fontId="43" fillId="0" borderId="0" xfId="0" applyFont="1" applyAlignment="1">
      <alignment horizontal="justify" vertical="center"/>
    </xf>
    <xf numFmtId="0" fontId="44" fillId="0" borderId="0" xfId="0" applyFont="1"/>
    <xf numFmtId="173" fontId="39" fillId="2" borderId="15" xfId="1" applyNumberFormat="1" applyFont="1" applyFill="1" applyBorder="1" applyAlignment="1">
      <alignment horizontal="right" vertical="center" wrapText="1"/>
    </xf>
    <xf numFmtId="173" fontId="16" fillId="2" borderId="29" xfId="0" applyNumberFormat="1" applyFont="1" applyFill="1" applyBorder="1" applyAlignment="1">
      <alignment horizontal="center" vertical="center" wrapText="1"/>
    </xf>
    <xf numFmtId="173" fontId="39" fillId="2" borderId="34" xfId="1" applyNumberFormat="1" applyFont="1" applyFill="1" applyBorder="1" applyAlignment="1">
      <alignment horizontal="right" vertical="center" wrapText="1"/>
    </xf>
    <xf numFmtId="0" fontId="39" fillId="2" borderId="0" xfId="0" applyFont="1" applyFill="1" applyBorder="1" applyAlignment="1">
      <alignment horizontal="left" vertical="center" wrapText="1" indent="1"/>
    </xf>
    <xf numFmtId="0" fontId="16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39" fillId="2" borderId="0" xfId="0" applyFont="1" applyFill="1"/>
    <xf numFmtId="0" fontId="39" fillId="2" borderId="0" xfId="0" applyFont="1" applyFill="1" applyAlignment="1">
      <alignment wrapText="1"/>
    </xf>
    <xf numFmtId="0" fontId="4" fillId="0" borderId="4" xfId="0" applyFont="1" applyBorder="1"/>
    <xf numFmtId="3" fontId="16" fillId="2" borderId="4" xfId="0" applyNumberFormat="1" applyFont="1" applyFill="1" applyBorder="1" applyAlignment="1">
      <alignment horizontal="right" vertical="center" wrapText="1"/>
    </xf>
    <xf numFmtId="173" fontId="16" fillId="2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16" fillId="2" borderId="4" xfId="0" applyFont="1" applyFill="1" applyBorder="1" applyAlignment="1">
      <alignment vertical="center" wrapText="1"/>
    </xf>
    <xf numFmtId="173" fontId="16" fillId="2" borderId="35" xfId="0" applyNumberFormat="1" applyFont="1" applyFill="1" applyBorder="1" applyAlignment="1">
      <alignment horizontal="right" vertical="center" wrapText="1"/>
    </xf>
    <xf numFmtId="173" fontId="39" fillId="2" borderId="4" xfId="0" applyNumberFormat="1" applyFont="1" applyFill="1" applyBorder="1" applyAlignment="1">
      <alignment horizontal="right" vertical="center" wrapText="1"/>
    </xf>
    <xf numFmtId="173" fontId="39" fillId="2" borderId="35" xfId="0" applyNumberFormat="1" applyFont="1" applyFill="1" applyBorder="1" applyAlignment="1">
      <alignment horizontal="right" vertical="center" wrapText="1"/>
    </xf>
    <xf numFmtId="173" fontId="39" fillId="2" borderId="33" xfId="0" applyNumberFormat="1" applyFont="1" applyFill="1" applyBorder="1" applyAlignment="1">
      <alignment horizontal="right" vertical="center" wrapText="1"/>
    </xf>
    <xf numFmtId="173" fontId="39" fillId="2" borderId="36" xfId="0" applyNumberFormat="1" applyFont="1" applyFill="1" applyBorder="1" applyAlignment="1">
      <alignment horizontal="right" vertical="center" wrapText="1"/>
    </xf>
    <xf numFmtId="0" fontId="16" fillId="2" borderId="37" xfId="0" applyFont="1" applyFill="1" applyBorder="1" applyAlignment="1">
      <alignment vertical="center" wrapText="1"/>
    </xf>
    <xf numFmtId="3" fontId="16" fillId="2" borderId="37" xfId="0" applyNumberFormat="1" applyFont="1" applyFill="1" applyBorder="1" applyAlignment="1">
      <alignment horizontal="right" vertical="center" wrapText="1"/>
    </xf>
    <xf numFmtId="3" fontId="16" fillId="2" borderId="38" xfId="0" applyNumberFormat="1" applyFont="1" applyFill="1" applyBorder="1" applyAlignment="1">
      <alignment horizontal="right" vertical="center" wrapText="1"/>
    </xf>
    <xf numFmtId="173" fontId="16" fillId="2" borderId="37" xfId="0" applyNumberFormat="1" applyFont="1" applyFill="1" applyBorder="1" applyAlignment="1">
      <alignment horizontal="right" vertical="center" wrapText="1"/>
    </xf>
    <xf numFmtId="173" fontId="16" fillId="2" borderId="39" xfId="0" applyNumberFormat="1" applyFont="1" applyFill="1" applyBorder="1" applyAlignment="1">
      <alignment horizontal="right" vertical="center" wrapText="1"/>
    </xf>
    <xf numFmtId="173" fontId="39" fillId="2" borderId="37" xfId="0" applyNumberFormat="1" applyFont="1" applyFill="1" applyBorder="1" applyAlignment="1">
      <alignment horizontal="right" vertical="center" wrapText="1"/>
    </xf>
    <xf numFmtId="173" fontId="39" fillId="2" borderId="39" xfId="0" applyNumberFormat="1" applyFont="1" applyFill="1" applyBorder="1" applyAlignment="1">
      <alignment horizontal="right" vertical="center" wrapText="1"/>
    </xf>
    <xf numFmtId="173" fontId="39" fillId="2" borderId="40" xfId="0" applyNumberFormat="1" applyFont="1" applyFill="1" applyBorder="1" applyAlignment="1">
      <alignment horizontal="right" vertical="center" wrapText="1"/>
    </xf>
    <xf numFmtId="173" fontId="39" fillId="2" borderId="41" xfId="0" applyNumberFormat="1" applyFont="1" applyFill="1" applyBorder="1" applyAlignment="1">
      <alignment horizontal="right" vertical="center" wrapText="1"/>
    </xf>
    <xf numFmtId="173" fontId="39" fillId="2" borderId="38" xfId="0" applyNumberFormat="1" applyFont="1" applyFill="1" applyBorder="1" applyAlignment="1">
      <alignment horizontal="right" vertical="center" wrapText="1"/>
    </xf>
    <xf numFmtId="173" fontId="16" fillId="2" borderId="14" xfId="0" applyNumberFormat="1" applyFont="1" applyFill="1" applyBorder="1" applyAlignment="1">
      <alignment horizontal="center" vertical="center" wrapText="1"/>
    </xf>
    <xf numFmtId="43" fontId="4" fillId="0" borderId="0" xfId="1" applyFont="1" applyFill="1"/>
    <xf numFmtId="169" fontId="41" fillId="2" borderId="10" xfId="0" applyNumberFormat="1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9" fillId="6" borderId="28" xfId="0" applyFont="1" applyFill="1" applyBorder="1" applyAlignment="1">
      <alignment horizontal="center" vertical="center" wrapText="1"/>
    </xf>
    <xf numFmtId="49" fontId="16" fillId="2" borderId="6" xfId="0" quotePrefix="1" applyNumberFormat="1" applyFont="1" applyFill="1" applyBorder="1" applyAlignment="1">
      <alignment vertical="center"/>
    </xf>
    <xf numFmtId="0" fontId="47" fillId="14" borderId="49" xfId="0" applyFont="1" applyFill="1" applyBorder="1" applyAlignment="1">
      <alignment horizontal="left" indent="1"/>
    </xf>
    <xf numFmtId="0" fontId="25" fillId="2" borderId="49" xfId="0" applyFont="1" applyFill="1" applyBorder="1" applyAlignment="1">
      <alignment horizontal="left" vertical="center"/>
    </xf>
    <xf numFmtId="0" fontId="0" fillId="0" borderId="0" xfId="0"/>
    <xf numFmtId="164" fontId="0" fillId="0" borderId="0" xfId="8" applyNumberFormat="1" applyFont="1"/>
    <xf numFmtId="0" fontId="16" fillId="0" borderId="0" xfId="3" applyFont="1"/>
    <xf numFmtId="0" fontId="41" fillId="14" borderId="49" xfId="0" applyFont="1" applyFill="1" applyBorder="1" applyAlignment="1">
      <alignment horizontal="left" indent="2"/>
    </xf>
    <xf numFmtId="164" fontId="16" fillId="14" borderId="50" xfId="8" applyNumberFormat="1" applyFont="1" applyFill="1" applyBorder="1" applyAlignment="1">
      <alignment horizontal="center"/>
    </xf>
    <xf numFmtId="0" fontId="47" fillId="4" borderId="49" xfId="0" applyFont="1" applyFill="1" applyBorder="1" applyAlignment="1">
      <alignment horizontal="left" indent="1"/>
    </xf>
    <xf numFmtId="175" fontId="48" fillId="4" borderId="50" xfId="8" applyNumberFormat="1" applyFont="1" applyFill="1" applyBorder="1" applyAlignment="1">
      <alignment horizontal="center"/>
    </xf>
    <xf numFmtId="0" fontId="41" fillId="4" borderId="49" xfId="0" applyFont="1" applyFill="1" applyBorder="1" applyAlignment="1">
      <alignment horizontal="left" indent="2"/>
    </xf>
    <xf numFmtId="164" fontId="16" fillId="4" borderId="50" xfId="8" applyNumberFormat="1" applyFont="1" applyFill="1" applyBorder="1" applyAlignment="1">
      <alignment horizontal="center"/>
    </xf>
    <xf numFmtId="0" fontId="16" fillId="4" borderId="49" xfId="10" applyFont="1" applyFill="1" applyBorder="1" applyAlignment="1">
      <alignment horizontal="left" indent="1"/>
    </xf>
    <xf numFmtId="164" fontId="39" fillId="4" borderId="50" xfId="8" applyNumberFormat="1" applyFont="1" applyFill="1" applyBorder="1" applyAlignment="1">
      <alignment horizontal="center"/>
    </xf>
    <xf numFmtId="0" fontId="51" fillId="4" borderId="51" xfId="0" applyFont="1" applyFill="1" applyBorder="1"/>
    <xf numFmtId="164" fontId="48" fillId="4" borderId="52" xfId="8" applyNumberFormat="1" applyFont="1" applyFill="1" applyBorder="1" applyAlignment="1">
      <alignment horizontal="center"/>
    </xf>
    <xf numFmtId="174" fontId="25" fillId="2" borderId="50" xfId="1" applyNumberFormat="1" applyFont="1" applyFill="1" applyBorder="1" applyAlignment="1">
      <alignment horizontal="left" vertical="center"/>
    </xf>
    <xf numFmtId="174" fontId="25" fillId="2" borderId="50" xfId="1" applyNumberFormat="1" applyFont="1" applyFill="1" applyBorder="1" applyAlignment="1">
      <alignment horizontal="center" vertical="center"/>
    </xf>
    <xf numFmtId="174" fontId="48" fillId="14" borderId="50" xfId="1" applyNumberFormat="1" applyFont="1" applyFill="1" applyBorder="1" applyAlignment="1">
      <alignment horizontal="center"/>
    </xf>
    <xf numFmtId="0" fontId="25" fillId="2" borderId="51" xfId="0" applyFont="1" applyFill="1" applyBorder="1" applyAlignment="1">
      <alignment horizontal="left" vertical="center"/>
    </xf>
    <xf numFmtId="174" fontId="25" fillId="2" borderId="52" xfId="1" applyNumberFormat="1" applyFont="1" applyFill="1" applyBorder="1" applyAlignment="1">
      <alignment horizontal="left" vertical="center"/>
    </xf>
    <xf numFmtId="176" fontId="25" fillId="2" borderId="50" xfId="1" applyNumberFormat="1" applyFont="1" applyFill="1" applyBorder="1" applyAlignment="1">
      <alignment horizontal="right" vertical="center"/>
    </xf>
    <xf numFmtId="164" fontId="39" fillId="2" borderId="0" xfId="1" applyNumberFormat="1" applyFont="1" applyFill="1"/>
    <xf numFmtId="10" fontId="39" fillId="2" borderId="0" xfId="2" applyNumberFormat="1" applyFont="1" applyFill="1"/>
    <xf numFmtId="43" fontId="39" fillId="2" borderId="10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 wrapText="1"/>
    </xf>
    <xf numFmtId="0" fontId="28" fillId="6" borderId="3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5" fillId="6" borderId="47" xfId="0" applyFont="1" applyFill="1" applyBorder="1" applyAlignment="1">
      <alignment horizontal="center" vertical="center" wrapText="1"/>
    </xf>
    <xf numFmtId="0" fontId="45" fillId="6" borderId="48" xfId="0" applyFont="1" applyFill="1" applyBorder="1" applyAlignment="1">
      <alignment horizontal="center" vertical="center" wrapText="1"/>
    </xf>
    <xf numFmtId="0" fontId="45" fillId="6" borderId="49" xfId="0" applyFont="1" applyFill="1" applyBorder="1" applyAlignment="1">
      <alignment horizontal="center" vertical="center" wrapText="1"/>
    </xf>
    <xf numFmtId="0" fontId="45" fillId="6" borderId="50" xfId="0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left" vertical="center" wrapText="1" shrinkToFi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0" fillId="6" borderId="46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9" fillId="6" borderId="30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32" xfId="0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9" fillId="6" borderId="42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vertical="center" wrapText="1"/>
    </xf>
    <xf numFmtId="0" fontId="23" fillId="0" borderId="23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</cellXfs>
  <cellStyles count="11">
    <cellStyle name="Estilo 1" xfId="9" xr:uid="{1F4A2C27-89DA-4EF9-8B21-5C859D6DEBEB}"/>
    <cellStyle name="Normal" xfId="0" builtinId="0"/>
    <cellStyle name="Normal 2" xfId="6" xr:uid="{00000000-0005-0000-0000-000001000000}"/>
    <cellStyle name="Normal 2 2" xfId="10" xr:uid="{3F37F0FE-5D4C-48F8-B9BF-8D1606390DC5}"/>
    <cellStyle name="Normal 3" xfId="3" xr:uid="{00000000-0005-0000-0000-000002000000}"/>
    <cellStyle name="Porcentagem" xfId="2" builtinId="5"/>
    <cellStyle name="Porcentagem 2" xfId="5" xr:uid="{00000000-0005-0000-0000-000004000000}"/>
    <cellStyle name="Vírgula" xfId="1" builtinId="3"/>
    <cellStyle name="Vírgula 2" xfId="4" xr:uid="{00000000-0005-0000-0000-000006000000}"/>
    <cellStyle name="Vírgula 2 2" xfId="8" xr:uid="{95D191DD-E8DB-48F3-B641-BD35339C930A}"/>
    <cellStyle name="Vírgula 3" xfId="7" xr:uid="{F24A134D-1D0B-4965-87D1-872CF4B65A65}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D7F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2 Custos Despesas operaci'!A1"/><Relationship Id="rId13" Type="http://schemas.openxmlformats.org/officeDocument/2006/relationships/hyperlink" Target="#'3.1 BP (Ativo)'!A1"/><Relationship Id="rId18" Type="http://schemas.openxmlformats.org/officeDocument/2006/relationships/hyperlink" Target="#'1.7 DEC _ FEC'!A1"/><Relationship Id="rId3" Type="http://schemas.openxmlformats.org/officeDocument/2006/relationships/hyperlink" Target="#'1.3 Balan&#231;o de Energia'!A1"/><Relationship Id="rId21" Type="http://schemas.openxmlformats.org/officeDocument/2006/relationships/hyperlink" Target="#'1.5 EE comprada para revenda'!A1"/><Relationship Id="rId7" Type="http://schemas.openxmlformats.org/officeDocument/2006/relationships/hyperlink" Target="#'2.1 Receita'!A1"/><Relationship Id="rId12" Type="http://schemas.openxmlformats.org/officeDocument/2006/relationships/hyperlink" Target="#'2.7 Investimentos'!A1"/><Relationship Id="rId17" Type="http://schemas.openxmlformats.org/officeDocument/2006/relationships/image" Target="../media/image1.jpeg"/><Relationship Id="rId2" Type="http://schemas.openxmlformats.org/officeDocument/2006/relationships/hyperlink" Target="#'1.2 Usinas'!A1"/><Relationship Id="rId16" Type="http://schemas.openxmlformats.org/officeDocument/2006/relationships/hyperlink" Target="#'5. Fluxo de caixa'!A1"/><Relationship Id="rId20" Type="http://schemas.openxmlformats.org/officeDocument/2006/relationships/hyperlink" Target="#'6. Desempenhos das a&#231;&#245;es'!A1"/><Relationship Id="rId1" Type="http://schemas.openxmlformats.org/officeDocument/2006/relationships/hyperlink" Target="#'1.1 RAP 2021-2022 '!A1"/><Relationship Id="rId6" Type="http://schemas.openxmlformats.org/officeDocument/2006/relationships/hyperlink" Target="#'1.8 Taxa de arrecada&#231;&#227;o_Inad'!A1"/><Relationship Id="rId11" Type="http://schemas.openxmlformats.org/officeDocument/2006/relationships/hyperlink" Target="#'2.6 Endividamento (Deb&#234;ntures)'!A1"/><Relationship Id="rId5" Type="http://schemas.openxmlformats.org/officeDocument/2006/relationships/hyperlink" Target="#'1.6 Perdas Energia'!A1"/><Relationship Id="rId15" Type="http://schemas.openxmlformats.org/officeDocument/2006/relationships/hyperlink" Target="#'4.1 DRE'!A1"/><Relationship Id="rId10" Type="http://schemas.openxmlformats.org/officeDocument/2006/relationships/hyperlink" Target="#'2.4 Resultado Financeiro'!A1"/><Relationship Id="rId19" Type="http://schemas.openxmlformats.org/officeDocument/2006/relationships/hyperlink" Target="#'2.5 Endividamento'!A1"/><Relationship Id="rId4" Type="http://schemas.openxmlformats.org/officeDocument/2006/relationships/hyperlink" Target="#'1.4 Mercado de Energia'!A1"/><Relationship Id="rId9" Type="http://schemas.openxmlformats.org/officeDocument/2006/relationships/hyperlink" Target="#'2.3 LAJIDA'!A1"/><Relationship Id="rId14" Type="http://schemas.openxmlformats.org/officeDocument/2006/relationships/hyperlink" Target="#'3.2 BP (Passivo)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2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hyperlink" Target="#'Cemig (&#205;ndice)'!A1"/><Relationship Id="rId1" Type="http://schemas.openxmlformats.org/officeDocument/2006/relationships/image" Target="../media/image14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6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6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7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8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18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Cemig (&#205;ndice)'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Cemig (&#205;ndice)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Cemig (&#205;ndice)'!A1"/><Relationship Id="rId1" Type="http://schemas.openxmlformats.org/officeDocument/2006/relationships/image" Target="../media/image3.jpeg"/><Relationship Id="rId4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Cemig (&#205;ndice)'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288347</xdr:colOff>
      <xdr:row>7</xdr:row>
      <xdr:rowOff>49555</xdr:rowOff>
    </xdr:from>
    <xdr:to>
      <xdr:col>3</xdr:col>
      <xdr:colOff>450850</xdr:colOff>
      <xdr:row>9</xdr:row>
      <xdr:rowOff>95343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347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0</xdr:col>
      <xdr:colOff>311370</xdr:colOff>
      <xdr:row>9</xdr:row>
      <xdr:rowOff>179053</xdr:rowOff>
    </xdr:from>
    <xdr:to>
      <xdr:col>3</xdr:col>
      <xdr:colOff>391322</xdr:colOff>
      <xdr:row>12</xdr:row>
      <xdr:rowOff>40809</xdr:rowOff>
    </xdr:to>
    <xdr:sp macro="" textlink="">
      <xdr:nvSpPr>
        <xdr:cNvPr id="12" name="Retângulo Arredondad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1370" y="1893553"/>
          <a:ext cx="1828070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Anual Permitida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RAP</a:t>
          </a:r>
        </a:p>
      </xdr:txBody>
    </xdr:sp>
    <xdr:clientData/>
  </xdr:twoCellAnchor>
  <xdr:twoCellAnchor>
    <xdr:from>
      <xdr:col>4</xdr:col>
      <xdr:colOff>39831</xdr:colOff>
      <xdr:row>7</xdr:row>
      <xdr:rowOff>49555</xdr:rowOff>
    </xdr:from>
    <xdr:to>
      <xdr:col>7</xdr:col>
      <xdr:colOff>202334</xdr:colOff>
      <xdr:row>9</xdr:row>
      <xdr:rowOff>95343</xdr:rowOff>
    </xdr:to>
    <xdr:sp macro="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484581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7</xdr:col>
      <xdr:colOff>400916</xdr:colOff>
      <xdr:row>7</xdr:row>
      <xdr:rowOff>49555</xdr:rowOff>
    </xdr:from>
    <xdr:to>
      <xdr:col>10</xdr:col>
      <xdr:colOff>563418</xdr:colOff>
      <xdr:row>9</xdr:row>
      <xdr:rowOff>95343</xdr:rowOff>
    </xdr:to>
    <xdr:sp macro="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79229" y="1327493"/>
          <a:ext cx="1996064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Patrimonial</a:t>
          </a:r>
        </a:p>
      </xdr:txBody>
    </xdr:sp>
    <xdr:clientData/>
  </xdr:twoCellAnchor>
  <xdr:twoCellAnchor>
    <xdr:from>
      <xdr:col>7</xdr:col>
      <xdr:colOff>402431</xdr:colOff>
      <xdr:row>16</xdr:row>
      <xdr:rowOff>144804</xdr:rowOff>
    </xdr:from>
    <xdr:to>
      <xdr:col>10</xdr:col>
      <xdr:colOff>564933</xdr:colOff>
      <xdr:row>19</xdr:row>
      <xdr:rowOff>92</xdr:rowOff>
    </xdr:to>
    <xdr:sp macro="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86275" y="3192804"/>
          <a:ext cx="1912721" cy="426788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Resultado</a:t>
          </a:r>
        </a:p>
      </xdr:txBody>
    </xdr:sp>
    <xdr:clientData/>
  </xdr:twoCellAnchor>
  <xdr:twoCellAnchor>
    <xdr:from>
      <xdr:col>0</xdr:col>
      <xdr:colOff>311370</xdr:colOff>
      <xdr:row>12</xdr:row>
      <xdr:rowOff>104034</xdr:rowOff>
    </xdr:from>
    <xdr:to>
      <xdr:col>3</xdr:col>
      <xdr:colOff>391322</xdr:colOff>
      <xdr:row>14</xdr:row>
      <xdr:rowOff>148353</xdr:rowOff>
    </xdr:to>
    <xdr:sp macro="" textlink="">
      <xdr:nvSpPr>
        <xdr:cNvPr id="16" name="Retângulo Arredond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1370" y="2390034"/>
          <a:ext cx="1828070" cy="42531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Usinas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(capacidade instalada)</a:t>
          </a:r>
        </a:p>
      </xdr:txBody>
    </xdr:sp>
    <xdr:clientData/>
  </xdr:twoCellAnchor>
  <xdr:twoCellAnchor>
    <xdr:from>
      <xdr:col>0</xdr:col>
      <xdr:colOff>311370</xdr:colOff>
      <xdr:row>15</xdr:row>
      <xdr:rowOff>29015</xdr:rowOff>
    </xdr:from>
    <xdr:to>
      <xdr:col>3</xdr:col>
      <xdr:colOff>391322</xdr:colOff>
      <xdr:row>17</xdr:row>
      <xdr:rowOff>72200</xdr:rowOff>
    </xdr:to>
    <xdr:sp macro="" textlink="">
      <xdr:nvSpPr>
        <xdr:cNvPr id="17" name="Retângulo Arredondad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1370" y="2886515"/>
          <a:ext cx="1828070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de energia</a:t>
          </a:r>
        </a:p>
      </xdr:txBody>
    </xdr:sp>
    <xdr:clientData/>
  </xdr:twoCellAnchor>
  <xdr:twoCellAnchor>
    <xdr:from>
      <xdr:col>0</xdr:col>
      <xdr:colOff>311370</xdr:colOff>
      <xdr:row>17</xdr:row>
      <xdr:rowOff>149062</xdr:rowOff>
    </xdr:from>
    <xdr:to>
      <xdr:col>3</xdr:col>
      <xdr:colOff>391322</xdr:colOff>
      <xdr:row>20</xdr:row>
      <xdr:rowOff>0</xdr:rowOff>
    </xdr:to>
    <xdr:sp macro="" textlink="">
      <xdr:nvSpPr>
        <xdr:cNvPr id="19" name="Retângulo Arredondado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1370" y="3387562"/>
          <a:ext cx="1828070" cy="422438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venda da energia por  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classe de consumo </a:t>
          </a:r>
        </a:p>
      </xdr:txBody>
    </xdr:sp>
    <xdr:clientData/>
  </xdr:twoCellAnchor>
  <xdr:twoCellAnchor>
    <xdr:from>
      <xdr:col>0</xdr:col>
      <xdr:colOff>311370</xdr:colOff>
      <xdr:row>23</xdr:row>
      <xdr:rowOff>0</xdr:rowOff>
    </xdr:from>
    <xdr:to>
      <xdr:col>3</xdr:col>
      <xdr:colOff>391322</xdr:colOff>
      <xdr:row>25</xdr:row>
      <xdr:rowOff>43185</xdr:rowOff>
    </xdr:to>
    <xdr:sp macro="" textlink="">
      <xdr:nvSpPr>
        <xdr:cNvPr id="21" name="Retângulo Arredondad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11370" y="4381500"/>
          <a:ext cx="1828070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Perdas</a:t>
          </a:r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energia</a:t>
          </a:r>
        </a:p>
        <a:p>
          <a:pPr algn="l"/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endParaRPr lang="pt-BR" sz="900" b="1">
            <a:solidFill>
              <a:srgbClr val="008228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311370</xdr:colOff>
      <xdr:row>28</xdr:row>
      <xdr:rowOff>82597</xdr:rowOff>
    </xdr:from>
    <xdr:to>
      <xdr:col>3</xdr:col>
      <xdr:colOff>391322</xdr:colOff>
      <xdr:row>30</xdr:row>
      <xdr:rowOff>140908</xdr:rowOff>
    </xdr:to>
    <xdr:sp macro="" textlink="">
      <xdr:nvSpPr>
        <xdr:cNvPr id="22" name="Retângulo Arredondad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1370" y="5416597"/>
          <a:ext cx="1828070" cy="439311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1.8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Taxa de </a:t>
          </a:r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.     .  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arrecadação</a:t>
          </a:r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/inadimplência	</a:t>
          </a:r>
          <a:endParaRPr lang="pt-BR" sz="900" b="1">
            <a:solidFill>
              <a:srgbClr val="008228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71437</xdr:colOff>
      <xdr:row>9</xdr:row>
      <xdr:rowOff>179053</xdr:rowOff>
    </xdr:from>
    <xdr:to>
      <xdr:col>7</xdr:col>
      <xdr:colOff>151389</xdr:colOff>
      <xdr:row>12</xdr:row>
      <xdr:rowOff>40809</xdr:rowOff>
    </xdr:to>
    <xdr:sp macro="" textlink="">
      <xdr:nvSpPr>
        <xdr:cNvPr id="23" name="Retângulo Arredondado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402261" y="1893553"/>
          <a:ext cx="1828069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Operacional </a:t>
          </a:r>
        </a:p>
      </xdr:txBody>
    </xdr:sp>
    <xdr:clientData/>
  </xdr:twoCellAnchor>
  <xdr:twoCellAnchor>
    <xdr:from>
      <xdr:col>4</xdr:col>
      <xdr:colOff>71437</xdr:colOff>
      <xdr:row>12</xdr:row>
      <xdr:rowOff>104034</xdr:rowOff>
    </xdr:from>
    <xdr:to>
      <xdr:col>7</xdr:col>
      <xdr:colOff>151389</xdr:colOff>
      <xdr:row>14</xdr:row>
      <xdr:rowOff>148353</xdr:rowOff>
    </xdr:to>
    <xdr:sp macro="" textlink="">
      <xdr:nvSpPr>
        <xdr:cNvPr id="24" name="Retângulo Arredondado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402261" y="2390034"/>
          <a:ext cx="1828069" cy="42531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operacionais</a:t>
          </a:r>
        </a:p>
      </xdr:txBody>
    </xdr:sp>
    <xdr:clientData/>
  </xdr:twoCellAnchor>
  <xdr:twoCellAnchor>
    <xdr:from>
      <xdr:col>4</xdr:col>
      <xdr:colOff>71437</xdr:colOff>
      <xdr:row>15</xdr:row>
      <xdr:rowOff>29015</xdr:rowOff>
    </xdr:from>
    <xdr:to>
      <xdr:col>7</xdr:col>
      <xdr:colOff>151389</xdr:colOff>
      <xdr:row>17</xdr:row>
      <xdr:rowOff>72200</xdr:rowOff>
    </xdr:to>
    <xdr:sp macro="" textlink="">
      <xdr:nvSpPr>
        <xdr:cNvPr id="25" name="Retângulo Arredondad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402261" y="2886515"/>
          <a:ext cx="1828069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LAJIDA</a:t>
          </a:r>
        </a:p>
      </xdr:txBody>
    </xdr:sp>
    <xdr:clientData/>
  </xdr:twoCellAnchor>
  <xdr:twoCellAnchor>
    <xdr:from>
      <xdr:col>4</xdr:col>
      <xdr:colOff>71437</xdr:colOff>
      <xdr:row>17</xdr:row>
      <xdr:rowOff>135425</xdr:rowOff>
    </xdr:from>
    <xdr:to>
      <xdr:col>7</xdr:col>
      <xdr:colOff>151389</xdr:colOff>
      <xdr:row>19</xdr:row>
      <xdr:rowOff>176863</xdr:rowOff>
    </xdr:to>
    <xdr:sp macro="" textlink="">
      <xdr:nvSpPr>
        <xdr:cNvPr id="26" name="Retângulo Arredondado 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402261" y="3373925"/>
          <a:ext cx="1828069" cy="422438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Resultado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Financeiro</a:t>
          </a:r>
        </a:p>
      </xdr:txBody>
    </xdr:sp>
    <xdr:clientData/>
  </xdr:twoCellAnchor>
  <xdr:twoCellAnchor>
    <xdr:from>
      <xdr:col>4</xdr:col>
      <xdr:colOff>71437</xdr:colOff>
      <xdr:row>22</xdr:row>
      <xdr:rowOff>188492</xdr:rowOff>
    </xdr:from>
    <xdr:to>
      <xdr:col>7</xdr:col>
      <xdr:colOff>151389</xdr:colOff>
      <xdr:row>25</xdr:row>
      <xdr:rowOff>41177</xdr:rowOff>
    </xdr:to>
    <xdr:sp macro="" textlink="">
      <xdr:nvSpPr>
        <xdr:cNvPr id="27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402261" y="4379492"/>
          <a:ext cx="1828069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 </a:t>
          </a:r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.        .    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(Debêntures)</a:t>
          </a:r>
        </a:p>
      </xdr:txBody>
    </xdr:sp>
    <xdr:clientData/>
  </xdr:twoCellAnchor>
  <xdr:twoCellAnchor>
    <xdr:from>
      <xdr:col>4</xdr:col>
      <xdr:colOff>71437</xdr:colOff>
      <xdr:row>25</xdr:row>
      <xdr:rowOff>132832</xdr:rowOff>
    </xdr:from>
    <xdr:to>
      <xdr:col>7</xdr:col>
      <xdr:colOff>151389</xdr:colOff>
      <xdr:row>28</xdr:row>
      <xdr:rowOff>643</xdr:rowOff>
    </xdr:to>
    <xdr:sp macro="" textlink="">
      <xdr:nvSpPr>
        <xdr:cNvPr id="28" name="Retângulo Arredondado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402261" y="4895332"/>
          <a:ext cx="1828069" cy="439311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2.7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7</xdr:col>
      <xdr:colOff>452438</xdr:colOff>
      <xdr:row>10</xdr:row>
      <xdr:rowOff>459</xdr:rowOff>
    </xdr:from>
    <xdr:to>
      <xdr:col>10</xdr:col>
      <xdr:colOff>532391</xdr:colOff>
      <xdr:row>12</xdr:row>
      <xdr:rowOff>52715</xdr:rowOff>
    </xdr:to>
    <xdr:sp macro="" textlink="">
      <xdr:nvSpPr>
        <xdr:cNvPr id="29" name="Retângulo Arredondado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536282" y="1905459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Ativo</a:t>
          </a:r>
        </a:p>
      </xdr:txBody>
    </xdr:sp>
    <xdr:clientData/>
  </xdr:twoCellAnchor>
  <xdr:twoCellAnchor>
    <xdr:from>
      <xdr:col>7</xdr:col>
      <xdr:colOff>452438</xdr:colOff>
      <xdr:row>12</xdr:row>
      <xdr:rowOff>115940</xdr:rowOff>
    </xdr:from>
    <xdr:to>
      <xdr:col>10</xdr:col>
      <xdr:colOff>532391</xdr:colOff>
      <xdr:row>14</xdr:row>
      <xdr:rowOff>160259</xdr:rowOff>
    </xdr:to>
    <xdr:sp macro="" textlink="">
      <xdr:nvSpPr>
        <xdr:cNvPr id="30" name="Retângulo Arredondado 2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536282" y="2401940"/>
          <a:ext cx="1830172" cy="42531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Passivo</a:t>
          </a:r>
        </a:p>
      </xdr:txBody>
    </xdr:sp>
    <xdr:clientData/>
  </xdr:twoCellAnchor>
  <xdr:twoCellAnchor>
    <xdr:from>
      <xdr:col>7</xdr:col>
      <xdr:colOff>440535</xdr:colOff>
      <xdr:row>19</xdr:row>
      <xdr:rowOff>95708</xdr:rowOff>
    </xdr:from>
    <xdr:to>
      <xdr:col>10</xdr:col>
      <xdr:colOff>520488</xdr:colOff>
      <xdr:row>21</xdr:row>
      <xdr:rowOff>147964</xdr:rowOff>
    </xdr:to>
    <xdr:sp macro="" textlink="">
      <xdr:nvSpPr>
        <xdr:cNvPr id="31" name="Retângulo Arredondado 3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524379" y="3715208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DRE</a:t>
          </a:r>
        </a:p>
      </xdr:txBody>
    </xdr:sp>
    <xdr:clientData/>
  </xdr:twoCellAnchor>
  <xdr:twoCellAnchor>
    <xdr:from>
      <xdr:col>7</xdr:col>
      <xdr:colOff>404817</xdr:colOff>
      <xdr:row>23</xdr:row>
      <xdr:rowOff>151655</xdr:rowOff>
    </xdr:from>
    <xdr:to>
      <xdr:col>10</xdr:col>
      <xdr:colOff>566198</xdr:colOff>
      <xdr:row>26</xdr:row>
      <xdr:rowOff>8555</xdr:rowOff>
    </xdr:to>
    <xdr:sp macro="" textlink="">
      <xdr:nvSpPr>
        <xdr:cNvPr id="32" name="Retângulo Arredondado 3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488661" y="4533155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Demonstração do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Fluxos de caixa </a:t>
          </a:r>
        </a:p>
      </xdr:txBody>
    </xdr:sp>
    <xdr:clientData/>
  </xdr:twoCellAnchor>
  <xdr:twoCellAnchor editAs="oneCell">
    <xdr:from>
      <xdr:col>0</xdr:col>
      <xdr:colOff>11907</xdr:colOff>
      <xdr:row>0</xdr:row>
      <xdr:rowOff>0</xdr:rowOff>
    </xdr:from>
    <xdr:to>
      <xdr:col>12</xdr:col>
      <xdr:colOff>0</xdr:colOff>
      <xdr:row>5</xdr:row>
      <xdr:rowOff>165545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6988968" cy="1118045"/>
        </a:xfrm>
        <a:prstGeom prst="rect">
          <a:avLst/>
        </a:prstGeom>
      </xdr:spPr>
    </xdr:pic>
    <xdr:clientData/>
  </xdr:twoCellAnchor>
  <xdr:twoCellAnchor>
    <xdr:from>
      <xdr:col>2</xdr:col>
      <xdr:colOff>297656</xdr:colOff>
      <xdr:row>0</xdr:row>
      <xdr:rowOff>178595</xdr:rowOff>
    </xdr:from>
    <xdr:to>
      <xdr:col>11</xdr:col>
      <xdr:colOff>23813</xdr:colOff>
      <xdr:row>4</xdr:row>
      <xdr:rowOff>7939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64469" y="178595"/>
          <a:ext cx="4976813" cy="59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000" b="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RESULTADOS</a:t>
          </a:r>
          <a:r>
            <a:rPr lang="pt-BR" sz="400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 </a:t>
          </a:r>
          <a:r>
            <a:rPr lang="pt-BR" sz="40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pPr algn="ctr"/>
          <a:endParaRPr lang="pt-BR" sz="4000" b="1">
            <a:solidFill>
              <a:srgbClr val="008228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311370</xdr:colOff>
      <xdr:row>25</xdr:row>
      <xdr:rowOff>122292</xdr:rowOff>
    </xdr:from>
    <xdr:to>
      <xdr:col>3</xdr:col>
      <xdr:colOff>391322</xdr:colOff>
      <xdr:row>27</xdr:row>
      <xdr:rowOff>180603</xdr:rowOff>
    </xdr:to>
    <xdr:sp macro="" textlink="">
      <xdr:nvSpPr>
        <xdr:cNvPr id="36" name="Retângulo Arredondado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11370" y="4884792"/>
          <a:ext cx="1828070" cy="439311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1.7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Indicadores de Qualidade</a:t>
          </a:r>
        </a:p>
        <a:p>
          <a:pPr algn="l"/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DECi/FECi</a:t>
          </a:r>
        </a:p>
      </xdr:txBody>
    </xdr:sp>
    <xdr:clientData/>
  </xdr:twoCellAnchor>
  <xdr:twoCellAnchor>
    <xdr:from>
      <xdr:col>4</xdr:col>
      <xdr:colOff>71437</xdr:colOff>
      <xdr:row>20</xdr:row>
      <xdr:rowOff>60010</xdr:rowOff>
    </xdr:from>
    <xdr:to>
      <xdr:col>7</xdr:col>
      <xdr:colOff>151389</xdr:colOff>
      <xdr:row>22</xdr:row>
      <xdr:rowOff>101448</xdr:rowOff>
    </xdr:to>
    <xdr:sp macro="" textlink="">
      <xdr:nvSpPr>
        <xdr:cNvPr id="37" name="Retângulo Arredondado 25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402261" y="3870010"/>
          <a:ext cx="1828069" cy="422438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7</xdr:col>
      <xdr:colOff>422025</xdr:colOff>
      <xdr:row>28</xdr:row>
      <xdr:rowOff>79591</xdr:rowOff>
    </xdr:from>
    <xdr:to>
      <xdr:col>11</xdr:col>
      <xdr:colOff>0</xdr:colOff>
      <xdr:row>30</xdr:row>
      <xdr:rowOff>126991</xdr:rowOff>
    </xdr:to>
    <xdr:sp macro="" textlink="">
      <xdr:nvSpPr>
        <xdr:cNvPr id="39" name="Retângulo Arredondado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505869" y="5413591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</a:t>
          </a:r>
        </a:p>
      </xdr:txBody>
    </xdr:sp>
    <xdr:clientData/>
  </xdr:twoCellAnchor>
  <xdr:oneCellAnchor>
    <xdr:from>
      <xdr:col>0</xdr:col>
      <xdr:colOff>311370</xdr:colOff>
      <xdr:row>20</xdr:row>
      <xdr:rowOff>70902</xdr:rowOff>
    </xdr:from>
    <xdr:ext cx="1818000" cy="421200"/>
    <xdr:sp macro="" textlink="">
      <xdr:nvSpPr>
        <xdr:cNvPr id="33" name="Retângulo Arredondado 26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11370" y="3880902"/>
          <a:ext cx="1818000" cy="42120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rgbClr val="00822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.     revenda</a:t>
          </a:r>
          <a:endParaRPr lang="pt-BR" sz="900" b="1">
            <a:solidFill>
              <a:srgbClr val="008228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19441</xdr:colOff>
      <xdr:row>5</xdr:row>
      <xdr:rowOff>141733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51347" cy="1094233"/>
        </a:xfrm>
        <a:prstGeom prst="rect">
          <a:avLst/>
        </a:prstGeom>
      </xdr:spPr>
    </xdr:pic>
    <xdr:clientData/>
  </xdr:twoCellAnchor>
  <xdr:twoCellAnchor>
    <xdr:from>
      <xdr:col>1</xdr:col>
      <xdr:colOff>768350</xdr:colOff>
      <xdr:row>1</xdr:row>
      <xdr:rowOff>50800</xdr:rowOff>
    </xdr:from>
    <xdr:to>
      <xdr:col>4</xdr:col>
      <xdr:colOff>214313</xdr:colOff>
      <xdr:row>4</xdr:row>
      <xdr:rowOff>58738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697038" y="241300"/>
          <a:ext cx="6149181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2.1 RECEITA OPERACIONAL</a:t>
          </a:r>
        </a:p>
      </xdr:txBody>
    </xdr:sp>
    <xdr:clientData/>
  </xdr:twoCellAnchor>
  <xdr:twoCellAnchor>
    <xdr:from>
      <xdr:col>3</xdr:col>
      <xdr:colOff>466483</xdr:colOff>
      <xdr:row>4</xdr:row>
      <xdr:rowOff>35143</xdr:rowOff>
    </xdr:from>
    <xdr:to>
      <xdr:col>3</xdr:col>
      <xdr:colOff>1302897</xdr:colOff>
      <xdr:row>5</xdr:row>
      <xdr:rowOff>71223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6729171" y="797143"/>
          <a:ext cx="836414" cy="226580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5</xdr:row>
      <xdr:rowOff>173483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55718" cy="1125983"/>
        </a:xfrm>
        <a:prstGeom prst="rect">
          <a:avLst/>
        </a:prstGeom>
      </xdr:spPr>
    </xdr:pic>
    <xdr:clientData/>
  </xdr:twoCellAnchor>
  <xdr:twoCellAnchor>
    <xdr:from>
      <xdr:col>1</xdr:col>
      <xdr:colOff>992188</xdr:colOff>
      <xdr:row>0</xdr:row>
      <xdr:rowOff>83344</xdr:rowOff>
    </xdr:from>
    <xdr:to>
      <xdr:col>4</xdr:col>
      <xdr:colOff>183850</xdr:colOff>
      <xdr:row>5</xdr:row>
      <xdr:rowOff>178594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801813" y="83344"/>
          <a:ext cx="6013943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200">
              <a:solidFill>
                <a:srgbClr val="008228"/>
              </a:solidFill>
              <a:latin typeface="Arial Black" panose="020B0A04020102020204" pitchFamily="34" charset="0"/>
            </a:rPr>
            <a:t>2.2 CUSTOS E DESPESAS OPERACIONAIS</a:t>
          </a:r>
        </a:p>
      </xdr:txBody>
    </xdr:sp>
    <xdr:clientData/>
  </xdr:twoCellAnchor>
  <xdr:twoCellAnchor>
    <xdr:from>
      <xdr:col>3</xdr:col>
      <xdr:colOff>660951</xdr:colOff>
      <xdr:row>4</xdr:row>
      <xdr:rowOff>58956</xdr:rowOff>
    </xdr:from>
    <xdr:to>
      <xdr:col>3</xdr:col>
      <xdr:colOff>1497365</xdr:colOff>
      <xdr:row>5</xdr:row>
      <xdr:rowOff>102973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6685514" y="820956"/>
          <a:ext cx="836414" cy="234517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11906</xdr:colOff>
      <xdr:row>5</xdr:row>
      <xdr:rowOff>165546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3437" cy="1118046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0</xdr:row>
      <xdr:rowOff>134938</xdr:rowOff>
    </xdr:from>
    <xdr:to>
      <xdr:col>4</xdr:col>
      <xdr:colOff>790580</xdr:colOff>
      <xdr:row>4</xdr:row>
      <xdr:rowOff>34926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323975" y="134938"/>
          <a:ext cx="6693699" cy="661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rgbClr val="008228"/>
              </a:solidFill>
              <a:latin typeface="Arial Black" panose="020B0A04020102020204" pitchFamily="34" charset="0"/>
            </a:rPr>
            <a:t>2.3 LAJIDA</a:t>
          </a:r>
        </a:p>
      </xdr:txBody>
    </xdr:sp>
    <xdr:clientData/>
  </xdr:twoCellAnchor>
  <xdr:twoCellAnchor>
    <xdr:from>
      <xdr:col>4</xdr:col>
      <xdr:colOff>171012</xdr:colOff>
      <xdr:row>4</xdr:row>
      <xdr:rowOff>51018</xdr:rowOff>
    </xdr:from>
    <xdr:to>
      <xdr:col>4</xdr:col>
      <xdr:colOff>1126489</xdr:colOff>
      <xdr:row>5</xdr:row>
      <xdr:rowOff>95035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/>
      </xdr:nvGrpSpPr>
      <xdr:grpSpPr>
        <a:xfrm>
          <a:off x="7398106" y="813018"/>
          <a:ext cx="955477" cy="234517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11906</xdr:colOff>
      <xdr:row>5</xdr:row>
      <xdr:rowOff>157609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79530" cy="1110109"/>
        </a:xfrm>
        <a:prstGeom prst="rect">
          <a:avLst/>
        </a:prstGeom>
      </xdr:spPr>
    </xdr:pic>
    <xdr:clientData/>
  </xdr:twoCellAnchor>
  <xdr:twoCellAnchor>
    <xdr:from>
      <xdr:col>1</xdr:col>
      <xdr:colOff>774699</xdr:colOff>
      <xdr:row>1</xdr:row>
      <xdr:rowOff>44450</xdr:rowOff>
    </xdr:from>
    <xdr:to>
      <xdr:col>4</xdr:col>
      <xdr:colOff>47625</xdr:colOff>
      <xdr:row>4</xdr:row>
      <xdr:rowOff>122238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608137" y="234950"/>
          <a:ext cx="6107113" cy="649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2.4 RESULTADO FINANCEIRO</a:t>
          </a:r>
        </a:p>
      </xdr:txBody>
    </xdr:sp>
    <xdr:clientData/>
  </xdr:twoCellAnchor>
  <xdr:twoCellAnchor>
    <xdr:from>
      <xdr:col>3</xdr:col>
      <xdr:colOff>525218</xdr:colOff>
      <xdr:row>4</xdr:row>
      <xdr:rowOff>54191</xdr:rowOff>
    </xdr:from>
    <xdr:to>
      <xdr:col>3</xdr:col>
      <xdr:colOff>1361632</xdr:colOff>
      <xdr:row>5</xdr:row>
      <xdr:rowOff>96621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6740281" y="816191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262536</xdr:colOff>
      <xdr:row>3</xdr:row>
      <xdr:rowOff>23812</xdr:rowOff>
    </xdr:from>
    <xdr:to>
      <xdr:col>8</xdr:col>
      <xdr:colOff>0</xdr:colOff>
      <xdr:row>7</xdr:row>
      <xdr:rowOff>83344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36" y="23812"/>
          <a:ext cx="7274120" cy="881063"/>
        </a:xfrm>
        <a:prstGeom prst="rect">
          <a:avLst/>
        </a:prstGeom>
      </xdr:spPr>
    </xdr:pic>
    <xdr:clientData/>
  </xdr:twoCellAnchor>
  <xdr:twoCellAnchor>
    <xdr:from>
      <xdr:col>1</xdr:col>
      <xdr:colOff>836417</xdr:colOff>
      <xdr:row>3</xdr:row>
      <xdr:rowOff>154781</xdr:rowOff>
    </xdr:from>
    <xdr:to>
      <xdr:col>7</xdr:col>
      <xdr:colOff>525267</xdr:colOff>
      <xdr:row>7</xdr:row>
      <xdr:rowOff>245505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145980" y="154781"/>
          <a:ext cx="6915943" cy="912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2.5 ENDIVIDAMENTO</a:t>
          </a:r>
        </a:p>
      </xdr:txBody>
    </xdr:sp>
    <xdr:clientData/>
  </xdr:twoCellAnchor>
  <xdr:twoCellAnchor>
    <xdr:from>
      <xdr:col>6</xdr:col>
      <xdr:colOff>827558</xdr:colOff>
      <xdr:row>6</xdr:row>
      <xdr:rowOff>60329</xdr:rowOff>
    </xdr:from>
    <xdr:to>
      <xdr:col>7</xdr:col>
      <xdr:colOff>775694</xdr:colOff>
      <xdr:row>7</xdr:row>
      <xdr:rowOff>36878</xdr:rowOff>
    </xdr:to>
    <xdr:grpSp>
      <xdr:nvGrpSpPr>
        <xdr:cNvPr id="8" name="Agrupar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pSpPr/>
      </xdr:nvGrpSpPr>
      <xdr:grpSpPr>
        <a:xfrm>
          <a:off x="6625902" y="631829"/>
          <a:ext cx="817292" cy="226580"/>
          <a:chOff x="7817675" y="768144"/>
          <a:chExt cx="918516" cy="249238"/>
        </a:xfrm>
      </xdr:grpSpPr>
      <xdr:sp macro="" textlink="">
        <xdr:nvSpPr>
          <xdr:cNvPr id="9" name="Retângulo Arredondad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11906</xdr:colOff>
      <xdr:row>5</xdr:row>
      <xdr:rowOff>157609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1969" cy="1110109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0</xdr:rowOff>
    </xdr:from>
    <xdr:to>
      <xdr:col>10</xdr:col>
      <xdr:colOff>140163</xdr:colOff>
      <xdr:row>6</xdr:row>
      <xdr:rowOff>26988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833439" y="0"/>
          <a:ext cx="11415380" cy="1253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2.6 ENDIVIDAMENTO</a:t>
          </a:r>
        </a:p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Empréstimos,</a:t>
          </a:r>
          <a:r>
            <a:rPr lang="pt-BR" sz="2400" baseline="0">
              <a:solidFill>
                <a:srgbClr val="008228"/>
              </a:solidFill>
              <a:latin typeface="Arial Black" panose="020B0A04020102020204" pitchFamily="34" charset="0"/>
            </a:rPr>
            <a:t> financiamentos e debêntures</a:t>
          </a:r>
          <a:endParaRPr lang="pt-BR" sz="2400">
            <a:solidFill>
              <a:srgbClr val="008228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7</xdr:col>
      <xdr:colOff>744409</xdr:colOff>
      <xdr:row>4</xdr:row>
      <xdr:rowOff>17101</xdr:rowOff>
    </xdr:from>
    <xdr:to>
      <xdr:col>8</xdr:col>
      <xdr:colOff>747386</xdr:colOff>
      <xdr:row>5</xdr:row>
      <xdr:rowOff>59531</xdr:rowOff>
    </xdr:to>
    <xdr:grpSp>
      <xdr:nvGrpSpPr>
        <xdr:cNvPr id="4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11007597" y="779101"/>
          <a:ext cx="836414" cy="232930"/>
          <a:chOff x="7817675" y="768144"/>
          <a:chExt cx="918516" cy="249238"/>
        </a:xfrm>
      </xdr:grpSpPr>
      <xdr:sp macro="" textlink="">
        <xdr:nvSpPr>
          <xdr:cNvPr id="5" name="Retângulo Arredondado 5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6" name="Seta para a Direita 6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35719</xdr:colOff>
      <xdr:row>5</xdr:row>
      <xdr:rowOff>152847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50719" cy="1105347"/>
        </a:xfrm>
        <a:prstGeom prst="rect">
          <a:avLst/>
        </a:prstGeom>
      </xdr:spPr>
    </xdr:pic>
    <xdr:clientData/>
  </xdr:twoCellAnchor>
  <xdr:twoCellAnchor>
    <xdr:from>
      <xdr:col>1</xdr:col>
      <xdr:colOff>357189</xdr:colOff>
      <xdr:row>1</xdr:row>
      <xdr:rowOff>42863</xdr:rowOff>
    </xdr:from>
    <xdr:to>
      <xdr:col>2</xdr:col>
      <xdr:colOff>1333501</xdr:colOff>
      <xdr:row>4</xdr:row>
      <xdr:rowOff>117476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273970" y="233363"/>
          <a:ext cx="4286250" cy="64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2.7 INVESTIMENTOS</a:t>
          </a:r>
        </a:p>
      </xdr:txBody>
    </xdr:sp>
    <xdr:clientData/>
  </xdr:twoCellAnchor>
  <xdr:twoCellAnchor>
    <xdr:from>
      <xdr:col>2</xdr:col>
      <xdr:colOff>579446</xdr:colOff>
      <xdr:row>4</xdr:row>
      <xdr:rowOff>27783</xdr:rowOff>
    </xdr:from>
    <xdr:to>
      <xdr:col>2</xdr:col>
      <xdr:colOff>1415860</xdr:colOff>
      <xdr:row>5</xdr:row>
      <xdr:rowOff>70213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pSpPr/>
      </xdr:nvGrpSpPr>
      <xdr:grpSpPr>
        <a:xfrm>
          <a:off x="4806165" y="789783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1</xdr:col>
      <xdr:colOff>535782</xdr:colOff>
      <xdr:row>22</xdr:row>
      <xdr:rowOff>107156</xdr:rowOff>
    </xdr:from>
    <xdr:to>
      <xdr:col>2</xdr:col>
      <xdr:colOff>1440733</xdr:colOff>
      <xdr:row>38</xdr:row>
      <xdr:rowOff>178592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10B74D4-3BCE-4CF8-B87E-39472E0C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2563" y="4655344"/>
          <a:ext cx="4214889" cy="311943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1178719</xdr:colOff>
      <xdr:row>4</xdr:row>
      <xdr:rowOff>329060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9469" cy="1091060"/>
        </a:xfrm>
        <a:prstGeom prst="rect">
          <a:avLst/>
        </a:prstGeom>
      </xdr:spPr>
    </xdr:pic>
    <xdr:clientData/>
  </xdr:twoCellAnchor>
  <xdr:twoCellAnchor>
    <xdr:from>
      <xdr:col>1</xdr:col>
      <xdr:colOff>735012</xdr:colOff>
      <xdr:row>0</xdr:row>
      <xdr:rowOff>60326</xdr:rowOff>
    </xdr:from>
    <xdr:to>
      <xdr:col>3</xdr:col>
      <xdr:colOff>1165847</xdr:colOff>
      <xdr:row>4</xdr:row>
      <xdr:rowOff>381000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389856" y="60326"/>
          <a:ext cx="5776741" cy="1082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ATIVO</a:t>
          </a:r>
        </a:p>
      </xdr:txBody>
    </xdr:sp>
    <xdr:clientData/>
  </xdr:twoCellAnchor>
  <xdr:twoCellAnchor>
    <xdr:from>
      <xdr:col>3</xdr:col>
      <xdr:colOff>261939</xdr:colOff>
      <xdr:row>4</xdr:row>
      <xdr:rowOff>35718</xdr:rowOff>
    </xdr:from>
    <xdr:to>
      <xdr:col>3</xdr:col>
      <xdr:colOff>1095376</xdr:colOff>
      <xdr:row>4</xdr:row>
      <xdr:rowOff>244837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pSpPr/>
      </xdr:nvGrpSpPr>
      <xdr:grpSpPr>
        <a:xfrm>
          <a:off x="6262689" y="797718"/>
          <a:ext cx="833437" cy="209119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5</xdr:row>
      <xdr:rowOff>81410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081535"/>
        </a:xfrm>
        <a:prstGeom prst="rect">
          <a:avLst/>
        </a:prstGeom>
      </xdr:spPr>
    </xdr:pic>
    <xdr:clientData/>
  </xdr:twoCellAnchor>
  <xdr:twoCellAnchor>
    <xdr:from>
      <xdr:col>1</xdr:col>
      <xdr:colOff>417515</xdr:colOff>
      <xdr:row>0</xdr:row>
      <xdr:rowOff>60326</xdr:rowOff>
    </xdr:from>
    <xdr:to>
      <xdr:col>3</xdr:col>
      <xdr:colOff>669201</xdr:colOff>
      <xdr:row>5</xdr:row>
      <xdr:rowOff>133350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1143796" y="60326"/>
          <a:ext cx="5561874" cy="1073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3.2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PASSIVO</a:t>
          </a:r>
        </a:p>
      </xdr:txBody>
    </xdr:sp>
    <xdr:clientData/>
  </xdr:twoCellAnchor>
  <xdr:twoCellAnchor>
    <xdr:from>
      <xdr:col>3</xdr:col>
      <xdr:colOff>261936</xdr:colOff>
      <xdr:row>3</xdr:row>
      <xdr:rowOff>174478</xdr:rowOff>
    </xdr:from>
    <xdr:to>
      <xdr:col>3</xdr:col>
      <xdr:colOff>1107279</xdr:colOff>
      <xdr:row>4</xdr:row>
      <xdr:rowOff>190499</xdr:rowOff>
    </xdr:to>
    <xdr:grpSp>
      <xdr:nvGrpSpPr>
        <xdr:cNvPr id="8" name="Agrupar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pSpPr/>
      </xdr:nvGrpSpPr>
      <xdr:grpSpPr>
        <a:xfrm>
          <a:off x="6298405" y="745978"/>
          <a:ext cx="845343" cy="230334"/>
          <a:chOff x="7817675" y="768144"/>
          <a:chExt cx="918516" cy="249238"/>
        </a:xfrm>
      </xdr:grpSpPr>
      <xdr:sp macro="" textlink="">
        <xdr:nvSpPr>
          <xdr:cNvPr id="9" name="Retângulo Arredondad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35717</xdr:colOff>
      <xdr:row>5</xdr:row>
      <xdr:rowOff>173483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98530" cy="1125983"/>
        </a:xfrm>
        <a:prstGeom prst="rect">
          <a:avLst/>
        </a:prstGeom>
      </xdr:spPr>
    </xdr:pic>
    <xdr:clientData/>
  </xdr:twoCellAnchor>
  <xdr:twoCellAnchor>
    <xdr:from>
      <xdr:col>1</xdr:col>
      <xdr:colOff>440526</xdr:colOff>
      <xdr:row>0</xdr:row>
      <xdr:rowOff>160337</xdr:rowOff>
    </xdr:from>
    <xdr:to>
      <xdr:col>3</xdr:col>
      <xdr:colOff>1440653</xdr:colOff>
      <xdr:row>5</xdr:row>
      <xdr:rowOff>119062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131089" y="160337"/>
          <a:ext cx="6119814" cy="911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4.1 DEMONSTRAÇÕES DOS RESULTADOS</a:t>
          </a:r>
        </a:p>
        <a:p>
          <a:pPr algn="ctr"/>
          <a:r>
            <a:rPr lang="pt-BR" sz="24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xdr:txBody>
    </xdr:sp>
    <xdr:clientData/>
  </xdr:twoCellAnchor>
  <xdr:twoCellAnchor>
    <xdr:from>
      <xdr:col>3</xdr:col>
      <xdr:colOff>585001</xdr:colOff>
      <xdr:row>4</xdr:row>
      <xdr:rowOff>57149</xdr:rowOff>
    </xdr:from>
    <xdr:to>
      <xdr:col>3</xdr:col>
      <xdr:colOff>1389665</xdr:colOff>
      <xdr:row>5</xdr:row>
      <xdr:rowOff>99579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pSpPr/>
      </xdr:nvGrpSpPr>
      <xdr:grpSpPr>
        <a:xfrm>
          <a:off x="6395251" y="819149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11906</xdr:colOff>
      <xdr:row>6</xdr:row>
      <xdr:rowOff>46482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86687" cy="1118045"/>
        </a:xfrm>
        <a:prstGeom prst="rect">
          <a:avLst/>
        </a:prstGeom>
      </xdr:spPr>
    </xdr:pic>
    <xdr:clientData/>
  </xdr:twoCellAnchor>
  <xdr:twoCellAnchor>
    <xdr:from>
      <xdr:col>1</xdr:col>
      <xdr:colOff>1341437</xdr:colOff>
      <xdr:row>1</xdr:row>
      <xdr:rowOff>42864</xdr:rowOff>
    </xdr:from>
    <xdr:to>
      <xdr:col>4</xdr:col>
      <xdr:colOff>912813</xdr:colOff>
      <xdr:row>4</xdr:row>
      <xdr:rowOff>98427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28875" y="217489"/>
          <a:ext cx="5326063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1.1 RAP 2021 - 2022</a:t>
          </a:r>
        </a:p>
        <a:p>
          <a:pPr algn="ctr"/>
          <a:endParaRPr lang="pt-BR" sz="2800">
            <a:solidFill>
              <a:srgbClr val="008228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270667</xdr:colOff>
      <xdr:row>4</xdr:row>
      <xdr:rowOff>103187</xdr:rowOff>
    </xdr:from>
    <xdr:to>
      <xdr:col>4</xdr:col>
      <xdr:colOff>1067787</xdr:colOff>
      <xdr:row>5</xdr:row>
      <xdr:rowOff>153175</xdr:rowOff>
    </xdr:to>
    <xdr:grpSp>
      <xdr:nvGrpSpPr>
        <xdr:cNvPr id="9" name="Agrupar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6878636" y="817562"/>
          <a:ext cx="797120" cy="228582"/>
          <a:chOff x="7817675" y="768144"/>
          <a:chExt cx="918516" cy="249238"/>
        </a:xfrm>
      </xdr:grpSpPr>
      <xdr:sp macro="" textlink="">
        <xdr:nvSpPr>
          <xdr:cNvPr id="10" name="Retângulo Arredondad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900" b="1" i="0" u="none" strike="noStrike" kern="0" cap="none" spc="0" normalizeH="0" baseline="0" noProof="0">
                <a:ln>
                  <a:noFill/>
                </a:ln>
                <a:solidFill>
                  <a:srgbClr val="D7F83C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1" name="Seta para a Direita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pt-BR" sz="105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50354</xdr:rowOff>
    </xdr:from>
    <xdr:to>
      <xdr:col>4</xdr:col>
      <xdr:colOff>23812</xdr:colOff>
      <xdr:row>6</xdr:row>
      <xdr:rowOff>25400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54"/>
          <a:ext cx="9251156" cy="1118046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1</xdr:row>
      <xdr:rowOff>20637</xdr:rowOff>
    </xdr:from>
    <xdr:to>
      <xdr:col>3</xdr:col>
      <xdr:colOff>254000</xdr:colOff>
      <xdr:row>6</xdr:row>
      <xdr:rowOff>25400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1690687" y="203200"/>
          <a:ext cx="6699251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5.0 DEMONSTRAÇÕES DOS FLUXOS DE CAIXA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xdr:txBody>
    </xdr:sp>
    <xdr:clientData/>
  </xdr:twoCellAnchor>
  <xdr:twoCellAnchor>
    <xdr:from>
      <xdr:col>3</xdr:col>
      <xdr:colOff>371586</xdr:colOff>
      <xdr:row>4</xdr:row>
      <xdr:rowOff>112351</xdr:rowOff>
    </xdr:from>
    <xdr:to>
      <xdr:col>3</xdr:col>
      <xdr:colOff>1176251</xdr:colOff>
      <xdr:row>5</xdr:row>
      <xdr:rowOff>154781</xdr:rowOff>
    </xdr:to>
    <xdr:grpSp>
      <xdr:nvGrpSpPr>
        <xdr:cNvPr id="8" name="Agrupar 4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pSpPr/>
      </xdr:nvGrpSpPr>
      <xdr:grpSpPr>
        <a:xfrm>
          <a:off x="8336867" y="874351"/>
          <a:ext cx="804665" cy="232930"/>
          <a:chOff x="7817675" y="768144"/>
          <a:chExt cx="918516" cy="249238"/>
        </a:xfrm>
      </xdr:grpSpPr>
      <xdr:sp macro="" textlink="">
        <xdr:nvSpPr>
          <xdr:cNvPr id="9" name="Retângulo Arredondad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6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22412</xdr:colOff>
      <xdr:row>5</xdr:row>
      <xdr:rowOff>165546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20000" cy="1118046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0</xdr:row>
      <xdr:rowOff>0</xdr:rowOff>
    </xdr:from>
    <xdr:to>
      <xdr:col>4</xdr:col>
      <xdr:colOff>112873</xdr:colOff>
      <xdr:row>6</xdr:row>
      <xdr:rowOff>25401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591702" y="0"/>
          <a:ext cx="5390377" cy="116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6.0 DESEMPENHO DE</a:t>
          </a:r>
          <a:r>
            <a:rPr lang="pt-BR" sz="2000" baseline="0">
              <a:solidFill>
                <a:srgbClr val="008228"/>
              </a:solidFill>
              <a:latin typeface="Arial Black" panose="020B0A04020102020204" pitchFamily="34" charset="0"/>
            </a:rPr>
            <a:t> NOSSAS </a:t>
          </a:r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AÇÕES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xdr:txBody>
    </xdr:sp>
    <xdr:clientData/>
  </xdr:twoCellAnchor>
  <xdr:twoCellAnchor>
    <xdr:from>
      <xdr:col>3</xdr:col>
      <xdr:colOff>654899</xdr:colOff>
      <xdr:row>4</xdr:row>
      <xdr:rowOff>55093</xdr:rowOff>
    </xdr:from>
    <xdr:to>
      <xdr:col>4</xdr:col>
      <xdr:colOff>649938</xdr:colOff>
      <xdr:row>5</xdr:row>
      <xdr:rowOff>97523</xdr:rowOff>
    </xdr:to>
    <xdr:grpSp>
      <xdr:nvGrpSpPr>
        <xdr:cNvPr id="4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pSpPr/>
      </xdr:nvGrpSpPr>
      <xdr:grpSpPr>
        <a:xfrm>
          <a:off x="6717281" y="817093"/>
          <a:ext cx="801863" cy="232930"/>
          <a:chOff x="7817675" y="768144"/>
          <a:chExt cx="918516" cy="249238"/>
        </a:xfrm>
      </xdr:grpSpPr>
      <xdr:sp macro="" textlink="">
        <xdr:nvSpPr>
          <xdr:cNvPr id="5" name="Retângulo Arredondado 5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6" name="Seta para a Direita 6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4</xdr:row>
      <xdr:rowOff>308420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91500" cy="1118045"/>
        </a:xfrm>
        <a:prstGeom prst="rect">
          <a:avLst/>
        </a:prstGeom>
      </xdr:spPr>
    </xdr:pic>
    <xdr:clientData/>
  </xdr:twoCellAnchor>
  <xdr:twoCellAnchor>
    <xdr:from>
      <xdr:col>1</xdr:col>
      <xdr:colOff>2381251</xdr:colOff>
      <xdr:row>1</xdr:row>
      <xdr:rowOff>71438</xdr:rowOff>
    </xdr:from>
    <xdr:to>
      <xdr:col>5</xdr:col>
      <xdr:colOff>174626</xdr:colOff>
      <xdr:row>4</xdr:row>
      <xdr:rowOff>55564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254376" y="269876"/>
          <a:ext cx="3706813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1.2 USINAS</a:t>
          </a:r>
        </a:p>
      </xdr:txBody>
    </xdr:sp>
    <xdr:clientData/>
  </xdr:twoCellAnchor>
  <xdr:twoCellAnchor>
    <xdr:from>
      <xdr:col>5</xdr:col>
      <xdr:colOff>798709</xdr:colOff>
      <xdr:row>3</xdr:row>
      <xdr:rowOff>195635</xdr:rowOff>
    </xdr:from>
    <xdr:to>
      <xdr:col>5</xdr:col>
      <xdr:colOff>1607344</xdr:colOff>
      <xdr:row>4</xdr:row>
      <xdr:rowOff>227746</xdr:rowOff>
    </xdr:to>
    <xdr:grpSp>
      <xdr:nvGrpSpPr>
        <xdr:cNvPr id="7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7287615" y="802854"/>
          <a:ext cx="808635" cy="234517"/>
          <a:chOff x="7817675" y="768144"/>
          <a:chExt cx="918516" cy="249238"/>
        </a:xfrm>
      </xdr:grpSpPr>
      <xdr:sp macro="" textlink="">
        <xdr:nvSpPr>
          <xdr:cNvPr id="8" name="Retângulo Arredondado 5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9" name="Seta para a Direita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1</xdr:colOff>
      <xdr:row>7</xdr:row>
      <xdr:rowOff>1192</xdr:rowOff>
    </xdr:to>
    <xdr:pic>
      <xdr:nvPicPr>
        <xdr:cNvPr id="71" name="Imagem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98594" cy="1168005"/>
        </a:xfrm>
        <a:prstGeom prst="rect">
          <a:avLst/>
        </a:prstGeom>
      </xdr:spPr>
    </xdr:pic>
    <xdr:clientData/>
  </xdr:twoCellAnchor>
  <xdr:twoCellAnchor>
    <xdr:from>
      <xdr:col>1</xdr:col>
      <xdr:colOff>85914</xdr:colOff>
      <xdr:row>1</xdr:row>
      <xdr:rowOff>3971</xdr:rowOff>
    </xdr:from>
    <xdr:to>
      <xdr:col>5</xdr:col>
      <xdr:colOff>511969</xdr:colOff>
      <xdr:row>6</xdr:row>
      <xdr:rowOff>25448</xdr:rowOff>
    </xdr:to>
    <xdr:sp macro="" textlink="">
      <xdr:nvSpPr>
        <xdr:cNvPr id="72" name="CaixaDeTexto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1193195" y="170659"/>
          <a:ext cx="6510149" cy="854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1.3 BALANÇO DE ENERGIA ELETRICA 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>
    <xdr:from>
      <xdr:col>4</xdr:col>
      <xdr:colOff>2425365</xdr:colOff>
      <xdr:row>5</xdr:row>
      <xdr:rowOff>7937</xdr:rowOff>
    </xdr:from>
    <xdr:to>
      <xdr:col>5</xdr:col>
      <xdr:colOff>514568</xdr:colOff>
      <xdr:row>6</xdr:row>
      <xdr:rowOff>98425</xdr:rowOff>
    </xdr:to>
    <xdr:grpSp>
      <xdr:nvGrpSpPr>
        <xdr:cNvPr id="73" name="Agrupar 4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6830678" y="841375"/>
          <a:ext cx="875265" cy="257175"/>
          <a:chOff x="7817675" y="768144"/>
          <a:chExt cx="918516" cy="249238"/>
        </a:xfrm>
      </xdr:grpSpPr>
      <xdr:sp macro="" textlink="">
        <xdr:nvSpPr>
          <xdr:cNvPr id="74" name="Retângulo Arredondado 48">
            <a:extLst>
              <a:ext uri="{FF2B5EF4-FFF2-40B4-BE49-F238E27FC236}">
                <a16:creationId xmlns:a16="http://schemas.microsoft.com/office/drawing/2014/main" id="{00000000-0008-0000-0300-00004A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5" name="Seta para a Direita 55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59531</xdr:rowOff>
    </xdr:from>
    <xdr:to>
      <xdr:col>10</xdr:col>
      <xdr:colOff>-1</xdr:colOff>
      <xdr:row>6</xdr:row>
      <xdr:rowOff>50451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531"/>
          <a:ext cx="8453437" cy="1133920"/>
        </a:xfrm>
        <a:prstGeom prst="rect">
          <a:avLst/>
        </a:prstGeom>
      </xdr:spPr>
    </xdr:pic>
    <xdr:clientData/>
  </xdr:twoCellAnchor>
  <xdr:twoCellAnchor>
    <xdr:from>
      <xdr:col>1</xdr:col>
      <xdr:colOff>1268414</xdr:colOff>
      <xdr:row>1</xdr:row>
      <xdr:rowOff>15874</xdr:rowOff>
    </xdr:from>
    <xdr:to>
      <xdr:col>9</xdr:col>
      <xdr:colOff>488159</xdr:colOff>
      <xdr:row>5</xdr:row>
      <xdr:rowOff>92914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42258" y="206374"/>
          <a:ext cx="6768307" cy="839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1.4 VENDA DE ENERGIA POR CLASSE DE CONSUMO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>
    <xdr:from>
      <xdr:col>8</xdr:col>
      <xdr:colOff>303758</xdr:colOff>
      <xdr:row>4</xdr:row>
      <xdr:rowOff>78801</xdr:rowOff>
    </xdr:from>
    <xdr:to>
      <xdr:col>9</xdr:col>
      <xdr:colOff>552799</xdr:colOff>
      <xdr:row>5</xdr:row>
      <xdr:rowOff>122818</xdr:rowOff>
    </xdr:to>
    <xdr:grpSp>
      <xdr:nvGrpSpPr>
        <xdr:cNvPr id="4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7566571" y="840801"/>
          <a:ext cx="808634" cy="234517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23813</xdr:colOff>
      <xdr:row>5</xdr:row>
      <xdr:rowOff>71883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55719" cy="1024383"/>
        </a:xfrm>
        <a:prstGeom prst="rect">
          <a:avLst/>
        </a:prstGeom>
      </xdr:spPr>
    </xdr:pic>
    <xdr:clientData/>
  </xdr:twoCellAnchor>
  <xdr:twoCellAnchor>
    <xdr:from>
      <xdr:col>1</xdr:col>
      <xdr:colOff>464344</xdr:colOff>
      <xdr:row>0</xdr:row>
      <xdr:rowOff>154780</xdr:rowOff>
    </xdr:from>
    <xdr:to>
      <xdr:col>4</xdr:col>
      <xdr:colOff>74605</xdr:colOff>
      <xdr:row>5</xdr:row>
      <xdr:rowOff>11905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273969" y="154780"/>
          <a:ext cx="6432542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1.5 ENERGIA</a:t>
          </a:r>
          <a:r>
            <a:rPr lang="pt-BR" sz="1800" baseline="0">
              <a:solidFill>
                <a:srgbClr val="008228"/>
              </a:solidFill>
              <a:latin typeface="Arial Black" panose="020B0A04020102020204" pitchFamily="34" charset="0"/>
            </a:rPr>
            <a:t> ELÉTRICA COMPRADA PARA REVENDA</a:t>
          </a:r>
          <a:endParaRPr lang="pt-BR" sz="1800">
            <a:solidFill>
              <a:srgbClr val="008228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696669</xdr:colOff>
      <xdr:row>3</xdr:row>
      <xdr:rowOff>146483</xdr:rowOff>
    </xdr:from>
    <xdr:to>
      <xdr:col>3</xdr:col>
      <xdr:colOff>1533083</xdr:colOff>
      <xdr:row>5</xdr:row>
      <xdr:rowOff>0</xdr:rowOff>
    </xdr:to>
    <xdr:grpSp>
      <xdr:nvGrpSpPr>
        <xdr:cNvPr id="8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6721232" y="717983"/>
          <a:ext cx="836414" cy="234517"/>
          <a:chOff x="7817675" y="768144"/>
          <a:chExt cx="918516" cy="249238"/>
        </a:xfrm>
      </xdr:grpSpPr>
      <xdr:sp macro="" textlink="">
        <xdr:nvSpPr>
          <xdr:cNvPr id="10" name="Retângulo Arredondado 5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1" name="Seta para a Direita 6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5</xdr:row>
      <xdr:rowOff>71883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96125" cy="111963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57150</xdr:rowOff>
    </xdr:from>
    <xdr:to>
      <xdr:col>6</xdr:col>
      <xdr:colOff>0</xdr:colOff>
      <xdr:row>4</xdr:row>
      <xdr:rowOff>33338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28688" y="247650"/>
          <a:ext cx="6167437" cy="595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1.6 PERDAS DE ENERGIA</a:t>
          </a:r>
        </a:p>
      </xdr:txBody>
    </xdr:sp>
    <xdr:clientData/>
  </xdr:twoCellAnchor>
  <xdr:twoCellAnchor>
    <xdr:from>
      <xdr:col>5</xdr:col>
      <xdr:colOff>380405</xdr:colOff>
      <xdr:row>4</xdr:row>
      <xdr:rowOff>17776</xdr:rowOff>
    </xdr:from>
    <xdr:to>
      <xdr:col>6</xdr:col>
      <xdr:colOff>0</xdr:colOff>
      <xdr:row>5</xdr:row>
      <xdr:rowOff>32064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6285905" y="827401"/>
          <a:ext cx="810220" cy="252413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0</xdr:col>
      <xdr:colOff>726279</xdr:colOff>
      <xdr:row>13</xdr:row>
      <xdr:rowOff>23813</xdr:rowOff>
    </xdr:from>
    <xdr:to>
      <xdr:col>5</xdr:col>
      <xdr:colOff>472261</xdr:colOff>
      <xdr:row>30</xdr:row>
      <xdr:rowOff>150597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919FB1-5ED1-4E75-9CDC-807134096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6279" y="3012282"/>
          <a:ext cx="5651482" cy="33652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5</xdr:row>
      <xdr:rowOff>109983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6969" cy="1122014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1</xdr:row>
      <xdr:rowOff>44450</xdr:rowOff>
    </xdr:from>
    <xdr:to>
      <xdr:col>8</xdr:col>
      <xdr:colOff>11907</xdr:colOff>
      <xdr:row>4</xdr:row>
      <xdr:rowOff>33338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62051" y="246856"/>
          <a:ext cx="5053012" cy="596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1.7 DECi e FECi</a:t>
          </a:r>
        </a:p>
      </xdr:txBody>
    </xdr:sp>
    <xdr:clientData/>
  </xdr:twoCellAnchor>
  <xdr:twoCellAnchor>
    <xdr:from>
      <xdr:col>7</xdr:col>
      <xdr:colOff>7886</xdr:colOff>
      <xdr:row>4</xdr:row>
      <xdr:rowOff>24029</xdr:rowOff>
    </xdr:from>
    <xdr:to>
      <xdr:col>7</xdr:col>
      <xdr:colOff>810169</xdr:colOff>
      <xdr:row>5</xdr:row>
      <xdr:rowOff>53759</xdr:rowOff>
    </xdr:to>
    <xdr:grpSp>
      <xdr:nvGrpSpPr>
        <xdr:cNvPr id="5" name="Agrupa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5353792" y="833654"/>
          <a:ext cx="802283" cy="232136"/>
          <a:chOff x="7817675" y="768144"/>
          <a:chExt cx="918516" cy="249238"/>
        </a:xfrm>
      </xdr:grpSpPr>
      <xdr:sp macro="" textlink="">
        <xdr:nvSpPr>
          <xdr:cNvPr id="6" name="Retângulo Arredondad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0</xdr:col>
      <xdr:colOff>1023938</xdr:colOff>
      <xdr:row>14</xdr:row>
      <xdr:rowOff>107156</xdr:rowOff>
    </xdr:from>
    <xdr:to>
      <xdr:col>7</xdr:col>
      <xdr:colOff>585737</xdr:colOff>
      <xdr:row>30</xdr:row>
      <xdr:rowOff>105913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87B802E-2697-4008-B44A-C25AF2564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938" y="3476625"/>
          <a:ext cx="4907705" cy="3237257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178594</xdr:colOff>
      <xdr:row>30</xdr:row>
      <xdr:rowOff>35719</xdr:rowOff>
    </xdr:from>
    <xdr:to>
      <xdr:col>7</xdr:col>
      <xdr:colOff>773906</xdr:colOff>
      <xdr:row>46</xdr:row>
      <xdr:rowOff>5991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6910346-00A1-411F-A5B2-37FF13F23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1594" y="6643688"/>
          <a:ext cx="4798218" cy="32087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181420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133920"/>
        </a:xfrm>
        <a:prstGeom prst="rect">
          <a:avLst/>
        </a:prstGeom>
      </xdr:spPr>
    </xdr:pic>
    <xdr:clientData/>
  </xdr:twoCellAnchor>
  <xdr:twoCellAnchor>
    <xdr:from>
      <xdr:col>1</xdr:col>
      <xdr:colOff>1530349</xdr:colOff>
      <xdr:row>1</xdr:row>
      <xdr:rowOff>15874</xdr:rowOff>
    </xdr:from>
    <xdr:to>
      <xdr:col>9</xdr:col>
      <xdr:colOff>0</xdr:colOff>
      <xdr:row>6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804193" y="206374"/>
          <a:ext cx="6018213" cy="1031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1.8 ÍNDICE</a:t>
          </a:r>
          <a:r>
            <a:rPr lang="pt-BR" sz="1800" baseline="0">
              <a:solidFill>
                <a:srgbClr val="008228"/>
              </a:solidFill>
              <a:latin typeface="Arial Black" panose="020B0A04020102020204" pitchFamily="34" charset="0"/>
            </a:rPr>
            <a:t> DE CONTAS ARRECADADAS</a:t>
          </a:r>
          <a:br>
            <a:rPr lang="pt-BR" sz="1800" baseline="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1800" baseline="0">
              <a:solidFill>
                <a:srgbClr val="008228"/>
              </a:solidFill>
              <a:latin typeface="Arial Black" panose="020B0A04020102020204" pitchFamily="34" charset="0"/>
            </a:rPr>
            <a:t>(Arrecadação/Faturamento)</a:t>
          </a:r>
          <a:endParaRPr lang="pt-BR" sz="1800">
            <a:solidFill>
              <a:srgbClr val="008228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9</xdr:col>
      <xdr:colOff>208509</xdr:colOff>
      <xdr:row>4</xdr:row>
      <xdr:rowOff>66895</xdr:rowOff>
    </xdr:from>
    <xdr:to>
      <xdr:col>10</xdr:col>
      <xdr:colOff>386111</xdr:colOff>
      <xdr:row>5</xdr:row>
      <xdr:rowOff>110912</xdr:rowOff>
    </xdr:to>
    <xdr:grpSp>
      <xdr:nvGrpSpPr>
        <xdr:cNvPr id="4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pSpPr/>
      </xdr:nvGrpSpPr>
      <xdr:grpSpPr>
        <a:xfrm>
          <a:off x="8030915" y="828895"/>
          <a:ext cx="808634" cy="234517"/>
          <a:chOff x="7817675" y="768144"/>
          <a:chExt cx="918516" cy="249238"/>
        </a:xfrm>
      </xdr:grpSpPr>
      <xdr:sp macro="" textlink="">
        <xdr:nvSpPr>
          <xdr:cNvPr id="5" name="Retângulo Arredondado 5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6" name="Seta para a Direita 6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1</xdr:col>
      <xdr:colOff>1643061</xdr:colOff>
      <xdr:row>8</xdr:row>
      <xdr:rowOff>142873</xdr:rowOff>
    </xdr:from>
    <xdr:to>
      <xdr:col>6</xdr:col>
      <xdr:colOff>583404</xdr:colOff>
      <xdr:row>36</xdr:row>
      <xdr:rowOff>130218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5B0F385-5DD6-4533-9EE3-B9520C30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6905" y="1666873"/>
          <a:ext cx="4262437" cy="5321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ORPARQ1\Groups\SA\PCPM\ESTATISTICA\Balanco_Energia_PCAR\2020\Balan&#231;o%20de%20Energia%20El&#233;trica_2020_2103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ES"/>
      <sheetName val="Confere"/>
      <sheetName val="Configurações"/>
      <sheetName val="RESUMO 20F (Sem Cruzamento)"/>
      <sheetName val="Infograma"/>
      <sheetName val="RESUMO 20F"/>
      <sheetName val="PlanejamentoC&amp;V"/>
      <sheetName val="CEMIG HOLDING_APENAS_INTEGRAIS"/>
      <sheetName val="EnergiaSecundaria"/>
      <sheetName val="SazoCCEAR"/>
      <sheetName val="Dados_PC-PM"/>
      <sheetName val="CEMIG D"/>
      <sheetName val="CEMIG G"/>
      <sheetName val="CEMIG_Conv"/>
      <sheetName val="CEMIG_I0"/>
      <sheetName val="CEMIG_I1"/>
      <sheetName val="CEMIG_I5"/>
      <sheetName val="CEMIG_I8"/>
      <sheetName val="CEMIG_2I5"/>
      <sheetName val="CEMIG PCH G"/>
      <sheetName val="CEMIG PCH I1"/>
      <sheetName val="CEMIG PCH I5"/>
      <sheetName val="HORIZONTES G"/>
      <sheetName val="HORIZONTES I1 G"/>
      <sheetName val="HORIZONTES I5 G"/>
      <sheetName val="ROSAL G"/>
      <sheetName val="SA CARVALHO G"/>
      <sheetName val="SPE G"/>
      <sheetName val="SPE TRES MARIAS"/>
      <sheetName val="SPE CAMARGOS"/>
      <sheetName val="SPE ITUTINGA"/>
      <sheetName val="SPE SALTO GRANDE"/>
      <sheetName val="SPE GERA LESTE"/>
      <sheetName val="SPE GERA OESTE"/>
      <sheetName val="SPE GERA S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>
            <v>82516.319767131994</v>
          </cell>
        </row>
        <row r="5">
          <cell r="C5">
            <v>9080.4875957879995</v>
          </cell>
          <cell r="F5">
            <v>75257.649475951912</v>
          </cell>
        </row>
        <row r="7">
          <cell r="C7">
            <v>7315.7836332019997</v>
          </cell>
          <cell r="F7">
            <v>6791.7664776030979</v>
          </cell>
          <cell r="I7">
            <v>24239.801798097902</v>
          </cell>
        </row>
        <row r="9">
          <cell r="C9">
            <v>0</v>
          </cell>
          <cell r="F9">
            <v>466.90381357700005</v>
          </cell>
          <cell r="I9">
            <v>25227.792353544002</v>
          </cell>
        </row>
        <row r="11">
          <cell r="C11">
            <v>1948.6804374170001</v>
          </cell>
          <cell r="I11">
            <v>0</v>
          </cell>
        </row>
        <row r="13">
          <cell r="C13">
            <v>-183.97647483100002</v>
          </cell>
          <cell r="I13">
            <v>1916.3462867080002</v>
          </cell>
        </row>
        <row r="15">
          <cell r="I15">
            <v>2222.3519999999999</v>
          </cell>
        </row>
        <row r="16">
          <cell r="C16">
            <v>73435.832171343995</v>
          </cell>
        </row>
        <row r="17">
          <cell r="I17">
            <v>2564.022253524</v>
          </cell>
        </row>
        <row r="18">
          <cell r="C18">
            <v>5835.0922392659995</v>
          </cell>
        </row>
        <row r="19">
          <cell r="I19">
            <v>19087.334784077997</v>
          </cell>
        </row>
        <row r="20">
          <cell r="C20">
            <v>17340.787577026997</v>
          </cell>
        </row>
        <row r="22">
          <cell r="C22">
            <v>2709.5919385579996</v>
          </cell>
        </row>
        <row r="24">
          <cell r="C24">
            <v>17807.557371529001</v>
          </cell>
        </row>
        <row r="26">
          <cell r="C26">
            <v>20370.193816647999</v>
          </cell>
        </row>
        <row r="28">
          <cell r="C28">
            <v>1090.8846939999999</v>
          </cell>
        </row>
        <row r="30">
          <cell r="C30">
            <v>7506.5125820189996</v>
          </cell>
        </row>
        <row r="32">
          <cell r="C32">
            <v>165.41800429699677</v>
          </cell>
        </row>
        <row r="34">
          <cell r="C34">
            <v>609.793948</v>
          </cell>
        </row>
        <row r="36">
          <cell r="C3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showRowColHeaders="0" tabSelected="1" zoomScale="85" zoomScaleNormal="85" workbookViewId="0"/>
  </sheetViews>
  <sheetFormatPr defaultColWidth="0" defaultRowHeight="15" zeroHeight="1" x14ac:dyDescent="0.25"/>
  <cols>
    <col min="1" max="12" width="8.7109375" style="1" customWidth="1"/>
    <col min="13" max="15" width="8.7109375" style="1" hidden="1" customWidth="1"/>
    <col min="16" max="16384" width="8.7109375" style="1" hidden="1"/>
  </cols>
  <sheetData>
    <row r="1" spans="13:15" x14ac:dyDescent="0.25">
      <c r="M1" s="62"/>
      <c r="N1" s="62"/>
      <c r="O1" s="62"/>
    </row>
    <row r="2" spans="13:15" x14ac:dyDescent="0.25">
      <c r="M2" s="62"/>
      <c r="N2" s="62"/>
      <c r="O2" s="62"/>
    </row>
    <row r="3" spans="13:15" x14ac:dyDescent="0.25">
      <c r="M3" s="62"/>
      <c r="N3" s="62"/>
      <c r="O3" s="62"/>
    </row>
    <row r="4" spans="13:15" x14ac:dyDescent="0.25">
      <c r="M4" s="62"/>
      <c r="N4" s="62"/>
      <c r="O4" s="62"/>
    </row>
    <row r="5" spans="13:15" x14ac:dyDescent="0.25">
      <c r="M5" s="62"/>
      <c r="N5" s="62"/>
      <c r="O5" s="62"/>
    </row>
    <row r="6" spans="13:15" x14ac:dyDescent="0.25">
      <c r="M6" s="62"/>
      <c r="N6" s="62"/>
      <c r="O6" s="62"/>
    </row>
    <row r="7" spans="13:15" x14ac:dyDescent="0.25">
      <c r="M7" s="62"/>
      <c r="N7" s="62"/>
      <c r="O7" s="62"/>
    </row>
    <row r="8" spans="13:15" x14ac:dyDescent="0.25">
      <c r="M8" s="62"/>
      <c r="N8" s="62"/>
      <c r="O8" s="62"/>
    </row>
    <row r="9" spans="13:15" x14ac:dyDescent="0.25">
      <c r="M9" s="62"/>
      <c r="N9" s="62"/>
      <c r="O9" s="62"/>
    </row>
    <row r="10" spans="13:15" x14ac:dyDescent="0.25">
      <c r="M10" s="62"/>
      <c r="N10" s="62"/>
      <c r="O10" s="62"/>
    </row>
    <row r="11" spans="13:15" x14ac:dyDescent="0.25">
      <c r="M11" s="62"/>
      <c r="N11" s="62"/>
      <c r="O11" s="62"/>
    </row>
    <row r="12" spans="13:15" x14ac:dyDescent="0.25">
      <c r="M12" s="62"/>
      <c r="N12" s="62"/>
      <c r="O12" s="62"/>
    </row>
    <row r="13" spans="13:15" x14ac:dyDescent="0.25">
      <c r="M13" s="62"/>
      <c r="N13" s="62"/>
      <c r="O13" s="62"/>
    </row>
    <row r="14" spans="13:15" x14ac:dyDescent="0.25">
      <c r="M14" s="62"/>
      <c r="N14" s="62"/>
      <c r="O14" s="62"/>
    </row>
    <row r="15" spans="13:15" x14ac:dyDescent="0.25">
      <c r="M15" s="62"/>
      <c r="N15" s="62"/>
      <c r="O15" s="62"/>
    </row>
    <row r="16" spans="13:15" x14ac:dyDescent="0.25">
      <c r="M16" s="62"/>
      <c r="N16" s="62"/>
      <c r="O16" s="62"/>
    </row>
    <row r="17" spans="13:15" x14ac:dyDescent="0.25">
      <c r="M17" s="62"/>
      <c r="N17" s="62"/>
      <c r="O17" s="62"/>
    </row>
    <row r="18" spans="13:15" x14ac:dyDescent="0.25">
      <c r="M18" s="62"/>
      <c r="N18" s="62"/>
      <c r="O18" s="62"/>
    </row>
    <row r="19" spans="13:15" x14ac:dyDescent="0.25">
      <c r="M19" s="62"/>
      <c r="N19" s="62"/>
      <c r="O19" s="62"/>
    </row>
    <row r="20" spans="13:15" x14ac:dyDescent="0.25">
      <c r="M20" s="62"/>
      <c r="N20" s="62"/>
      <c r="O20" s="62"/>
    </row>
    <row r="21" spans="13:15" x14ac:dyDescent="0.25">
      <c r="M21" s="62"/>
      <c r="N21" s="62"/>
      <c r="O21" s="62"/>
    </row>
    <row r="22" spans="13:15" x14ac:dyDescent="0.25">
      <c r="M22" s="62"/>
      <c r="N22" s="62"/>
      <c r="O22" s="62"/>
    </row>
    <row r="23" spans="13:15" x14ac:dyDescent="0.25">
      <c r="M23" s="62"/>
      <c r="N23" s="62"/>
      <c r="O23" s="62"/>
    </row>
    <row r="24" spans="13:15" x14ac:dyDescent="0.25">
      <c r="M24" s="62"/>
      <c r="N24" s="62"/>
      <c r="O24" s="62"/>
    </row>
    <row r="25" spans="13:15" x14ac:dyDescent="0.25">
      <c r="M25" s="62"/>
      <c r="N25" s="62"/>
      <c r="O25" s="62"/>
    </row>
    <row r="26" spans="13:15" x14ac:dyDescent="0.25">
      <c r="M26" s="62"/>
      <c r="N26" s="62"/>
      <c r="O26" s="62"/>
    </row>
    <row r="27" spans="13:15" x14ac:dyDescent="0.25">
      <c r="M27" s="62"/>
      <c r="N27" s="62"/>
      <c r="O27" s="62"/>
    </row>
    <row r="28" spans="13:15" x14ac:dyDescent="0.25">
      <c r="M28" s="62"/>
      <c r="N28" s="62"/>
      <c r="O28" s="62"/>
    </row>
    <row r="29" spans="13:15" x14ac:dyDescent="0.25">
      <c r="M29" s="62"/>
      <c r="N29" s="62"/>
      <c r="O29" s="62"/>
    </row>
    <row r="30" spans="13:15" x14ac:dyDescent="0.25">
      <c r="M30" s="62"/>
      <c r="N30" s="62"/>
      <c r="O30" s="62"/>
    </row>
    <row r="31" spans="13:15" x14ac:dyDescent="0.25">
      <c r="M31" s="62"/>
      <c r="N31" s="62"/>
      <c r="O31" s="62"/>
    </row>
    <row r="32" spans="13:15" x14ac:dyDescent="0.25">
      <c r="M32" s="62"/>
      <c r="N32" s="62"/>
      <c r="O32" s="62"/>
    </row>
    <row r="33" spans="1:15" hidden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idden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idden="1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idden="1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idden="1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idden="1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idden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idden="1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idden="1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9"/>
  <sheetViews>
    <sheetView showGridLines="0" showRowColHeaders="0" zoomScale="80" zoomScaleNormal="80" workbookViewId="0">
      <selection activeCell="H16" sqref="H16"/>
    </sheetView>
  </sheetViews>
  <sheetFormatPr defaultColWidth="8.7109375" defaultRowHeight="15" x14ac:dyDescent="0.25"/>
  <cols>
    <col min="1" max="1" width="13.85546875" customWidth="1"/>
    <col min="2" max="2" width="59.7109375" customWidth="1"/>
    <col min="3" max="3" width="20.28515625" customWidth="1"/>
    <col min="4" max="4" width="20.5703125" customWidth="1"/>
    <col min="5" max="5" width="15.140625" customWidth="1"/>
    <col min="6" max="6" width="8.5703125" customWidth="1"/>
    <col min="16384" max="16384" width="8.7109375" customWidth="1"/>
  </cols>
  <sheetData>
    <row r="1" spans="1:6" ht="15" customHeight="1" x14ac:dyDescent="0.25">
      <c r="B1" s="320"/>
      <c r="C1" s="320"/>
      <c r="D1" s="320"/>
      <c r="E1" s="320"/>
      <c r="F1" s="320"/>
    </row>
    <row r="2" spans="1:6" ht="15" customHeight="1" x14ac:dyDescent="0.25">
      <c r="B2" s="320"/>
      <c r="C2" s="320"/>
      <c r="D2" s="320"/>
      <c r="E2" s="320"/>
      <c r="F2" s="320"/>
    </row>
    <row r="3" spans="1:6" ht="15" customHeight="1" x14ac:dyDescent="0.25">
      <c r="B3" s="320"/>
      <c r="C3" s="320"/>
      <c r="D3" s="320"/>
      <c r="E3" s="320"/>
      <c r="F3" s="320"/>
    </row>
    <row r="4" spans="1:6" ht="15" customHeight="1" x14ac:dyDescent="0.25">
      <c r="B4" s="320"/>
      <c r="C4" s="320"/>
      <c r="D4" s="320"/>
      <c r="E4" s="320"/>
      <c r="F4" s="320"/>
    </row>
    <row r="5" spans="1:6" ht="15" customHeight="1" x14ac:dyDescent="0.25">
      <c r="B5" s="320"/>
      <c r="C5" s="320"/>
      <c r="D5" s="320"/>
      <c r="E5" s="320"/>
      <c r="F5" s="320"/>
    </row>
    <row r="6" spans="1:6" ht="15" customHeight="1" x14ac:dyDescent="0.25">
      <c r="B6" s="320"/>
      <c r="C6" s="320"/>
      <c r="D6" s="320"/>
      <c r="E6" s="320"/>
      <c r="F6" s="320"/>
    </row>
    <row r="7" spans="1:6" ht="24.6" customHeight="1" x14ac:dyDescent="0.25">
      <c r="A7" s="47"/>
      <c r="B7" s="25" t="s">
        <v>21</v>
      </c>
      <c r="C7" s="47"/>
      <c r="D7" s="47"/>
      <c r="E7" s="47"/>
    </row>
    <row r="8" spans="1:6" ht="32.450000000000003" customHeight="1" x14ac:dyDescent="0.25">
      <c r="A8" s="47"/>
      <c r="B8" s="333"/>
      <c r="C8" s="331" t="s">
        <v>23</v>
      </c>
      <c r="D8" s="332"/>
      <c r="E8" s="47"/>
    </row>
    <row r="9" spans="1:6" x14ac:dyDescent="0.25">
      <c r="A9" s="47"/>
      <c r="B9" s="333"/>
      <c r="C9" s="73">
        <v>2021</v>
      </c>
      <c r="D9" s="73">
        <v>2020</v>
      </c>
      <c r="E9" s="47"/>
    </row>
    <row r="10" spans="1:6" ht="18.75" customHeight="1" x14ac:dyDescent="0.25">
      <c r="A10" s="47"/>
      <c r="B10" s="195" t="s">
        <v>290</v>
      </c>
      <c r="C10" s="150">
        <v>29619254</v>
      </c>
      <c r="D10" s="150">
        <v>26432081</v>
      </c>
      <c r="E10" s="47"/>
    </row>
    <row r="11" spans="1:6" ht="18.75" customHeight="1" x14ac:dyDescent="0.25">
      <c r="A11" s="47"/>
      <c r="B11" s="195" t="s">
        <v>291</v>
      </c>
      <c r="C11" s="150">
        <v>3448318</v>
      </c>
      <c r="D11" s="150">
        <v>3021614</v>
      </c>
      <c r="E11" s="47"/>
    </row>
    <row r="12" spans="1:6" ht="18.75" customHeight="1" x14ac:dyDescent="0.25">
      <c r="A12" s="47"/>
      <c r="B12" s="195" t="s">
        <v>292</v>
      </c>
      <c r="C12" s="150">
        <v>2146043</v>
      </c>
      <c r="D12" s="150">
        <v>454741</v>
      </c>
      <c r="E12" s="47"/>
    </row>
    <row r="13" spans="1:6" ht="25.5" x14ac:dyDescent="0.25">
      <c r="A13" s="47"/>
      <c r="B13" s="195" t="s">
        <v>230</v>
      </c>
      <c r="C13" s="150">
        <v>1316995</v>
      </c>
      <c r="D13" s="150">
        <v>266320</v>
      </c>
      <c r="E13" s="47"/>
    </row>
    <row r="14" spans="1:6" ht="18.75" customHeight="1" x14ac:dyDescent="0.25">
      <c r="A14" s="47"/>
      <c r="B14" s="195" t="s">
        <v>286</v>
      </c>
      <c r="C14" s="150"/>
      <c r="D14" s="150"/>
      <c r="E14" s="47"/>
    </row>
    <row r="15" spans="1:6" ht="18.75" customHeight="1" x14ac:dyDescent="0.25">
      <c r="A15" s="47"/>
      <c r="B15" s="195" t="s">
        <v>293</v>
      </c>
      <c r="C15" s="150">
        <v>354910</v>
      </c>
      <c r="D15" s="150">
        <v>279263</v>
      </c>
      <c r="E15" s="47"/>
    </row>
    <row r="16" spans="1:6" ht="18.75" customHeight="1" x14ac:dyDescent="0.25">
      <c r="A16" s="47"/>
      <c r="B16" s="195" t="s">
        <v>294</v>
      </c>
      <c r="C16" s="150">
        <v>251973</v>
      </c>
      <c r="D16" s="150">
        <v>201451</v>
      </c>
      <c r="E16" s="47"/>
    </row>
    <row r="17" spans="1:6" ht="18.75" customHeight="1" x14ac:dyDescent="0.25">
      <c r="A17" s="47"/>
      <c r="B17" s="195" t="s">
        <v>295</v>
      </c>
      <c r="C17" s="150">
        <v>660457</v>
      </c>
      <c r="D17" s="150">
        <v>438393</v>
      </c>
      <c r="E17" s="47"/>
    </row>
    <row r="18" spans="1:6" ht="18.75" customHeight="1" x14ac:dyDescent="0.25">
      <c r="A18" s="47"/>
      <c r="B18" s="195" t="s">
        <v>287</v>
      </c>
      <c r="C18" s="150">
        <v>1852263</v>
      </c>
      <c r="D18" s="150">
        <v>1434823</v>
      </c>
      <c r="E18" s="47"/>
    </row>
    <row r="19" spans="1:6" ht="25.5" x14ac:dyDescent="0.25">
      <c r="A19" s="47"/>
      <c r="B19" s="195" t="s">
        <v>296</v>
      </c>
      <c r="C19" s="150">
        <v>53751</v>
      </c>
      <c r="D19" s="150">
        <v>15464</v>
      </c>
      <c r="E19" s="47"/>
    </row>
    <row r="20" spans="1:6" ht="18.75" customHeight="1" x14ac:dyDescent="0.25">
      <c r="A20" s="47"/>
      <c r="B20" s="195" t="s">
        <v>297</v>
      </c>
      <c r="C20" s="150">
        <v>523105</v>
      </c>
      <c r="D20" s="150">
        <v>347057</v>
      </c>
      <c r="E20" s="47"/>
    </row>
    <row r="21" spans="1:6" ht="18.75" customHeight="1" x14ac:dyDescent="0.25">
      <c r="A21" s="47"/>
      <c r="B21" s="195" t="s">
        <v>298</v>
      </c>
      <c r="C21" s="150">
        <v>1156503</v>
      </c>
      <c r="D21" s="150">
        <v>153762</v>
      </c>
      <c r="E21" s="47"/>
    </row>
    <row r="22" spans="1:6" ht="18.75" customHeight="1" x14ac:dyDescent="0.25">
      <c r="A22" s="47"/>
      <c r="B22" s="195" t="s">
        <v>392</v>
      </c>
      <c r="C22" s="150">
        <v>452896</v>
      </c>
      <c r="D22" s="150">
        <v>234347</v>
      </c>
      <c r="E22" s="47"/>
    </row>
    <row r="23" spans="1:6" ht="18.75" customHeight="1" x14ac:dyDescent="0.25">
      <c r="A23" s="47"/>
      <c r="B23" s="195" t="s">
        <v>288</v>
      </c>
      <c r="C23" s="150">
        <v>3470406</v>
      </c>
      <c r="D23" s="150">
        <v>2011084</v>
      </c>
      <c r="E23" s="47"/>
    </row>
    <row r="24" spans="1:6" ht="18.75" customHeight="1" x14ac:dyDescent="0.25">
      <c r="A24" s="47"/>
      <c r="B24" s="195" t="s">
        <v>289</v>
      </c>
      <c r="C24" s="150">
        <v>-70948</v>
      </c>
      <c r="D24" s="150">
        <v>-50532</v>
      </c>
      <c r="E24" s="47"/>
    </row>
    <row r="25" spans="1:6" x14ac:dyDescent="0.25">
      <c r="A25" s="47"/>
      <c r="B25" s="195" t="s">
        <v>393</v>
      </c>
      <c r="C25" s="150">
        <v>153970</v>
      </c>
      <c r="D25" s="150" t="s">
        <v>90</v>
      </c>
      <c r="E25" s="47"/>
    </row>
    <row r="26" spans="1:6" ht="18.75" customHeight="1" x14ac:dyDescent="0.25">
      <c r="A26" s="47"/>
      <c r="B26" s="195" t="s">
        <v>299</v>
      </c>
      <c r="C26" s="150">
        <v>1935273</v>
      </c>
      <c r="D26" s="150">
        <v>1709486</v>
      </c>
      <c r="E26" s="47"/>
    </row>
    <row r="27" spans="1:6" ht="18.75" customHeight="1" x14ac:dyDescent="0.25">
      <c r="A27" s="47"/>
      <c r="B27" s="195" t="s">
        <v>300</v>
      </c>
      <c r="C27" s="150">
        <v>-13679051</v>
      </c>
      <c r="D27" s="150">
        <v>-11721729</v>
      </c>
      <c r="E27" s="47"/>
    </row>
    <row r="28" spans="1:6" ht="15.75" thickBot="1" x14ac:dyDescent="0.3">
      <c r="A28" s="47"/>
      <c r="B28" s="77" t="s">
        <v>20</v>
      </c>
      <c r="C28" s="86">
        <v>33646118</v>
      </c>
      <c r="D28" s="86">
        <v>25227625</v>
      </c>
      <c r="E28" s="47"/>
    </row>
    <row r="29" spans="1:6" ht="15.75" thickTop="1" x14ac:dyDescent="0.25">
      <c r="A29" s="47"/>
      <c r="B29" s="157"/>
      <c r="C29" s="158"/>
      <c r="D29" s="158"/>
      <c r="E29" s="47"/>
    </row>
    <row r="30" spans="1:6" x14ac:dyDescent="0.25">
      <c r="A30" s="47"/>
      <c r="B30" s="46"/>
      <c r="C30" s="47"/>
      <c r="D30" s="47"/>
      <c r="E30" s="48"/>
      <c r="F30" s="45"/>
    </row>
    <row r="31" spans="1:6" x14ac:dyDescent="0.25">
      <c r="A31" s="47"/>
      <c r="B31" s="47"/>
      <c r="C31" s="47"/>
      <c r="D31" s="47"/>
      <c r="E31" s="47"/>
    </row>
    <row r="33" spans="3:4" x14ac:dyDescent="0.25">
      <c r="C33" s="44"/>
      <c r="D33" s="44"/>
    </row>
    <row r="34" spans="3:4" x14ac:dyDescent="0.25">
      <c r="C34" s="39"/>
      <c r="D34" s="39"/>
    </row>
    <row r="35" spans="3:4" x14ac:dyDescent="0.25">
      <c r="C35" s="39"/>
      <c r="D35" s="39"/>
    </row>
    <row r="36" spans="3:4" x14ac:dyDescent="0.25">
      <c r="C36" s="39"/>
      <c r="D36" s="39"/>
    </row>
    <row r="38" spans="3:4" x14ac:dyDescent="0.25">
      <c r="C38" s="39"/>
      <c r="D38" s="39"/>
    </row>
    <row r="39" spans="3:4" x14ac:dyDescent="0.25">
      <c r="C39" s="39"/>
      <c r="D39" s="39"/>
    </row>
    <row r="40" spans="3:4" x14ac:dyDescent="0.25">
      <c r="C40" s="39"/>
      <c r="D40" s="39"/>
    </row>
    <row r="41" spans="3:4" x14ac:dyDescent="0.25">
      <c r="C41" s="39"/>
      <c r="D41" s="39"/>
    </row>
    <row r="42" spans="3:4" x14ac:dyDescent="0.25">
      <c r="D42" s="39"/>
    </row>
    <row r="43" spans="3:4" x14ac:dyDescent="0.25">
      <c r="C43" s="39"/>
      <c r="D43" s="39"/>
    </row>
    <row r="44" spans="3:4" x14ac:dyDescent="0.25">
      <c r="C44" s="39"/>
      <c r="D44" s="39"/>
    </row>
    <row r="45" spans="3:4" x14ac:dyDescent="0.25">
      <c r="C45" s="39"/>
      <c r="D45" s="39"/>
    </row>
    <row r="46" spans="3:4" x14ac:dyDescent="0.25">
      <c r="C46" s="39"/>
      <c r="D46" s="39"/>
    </row>
    <row r="47" spans="3:4" x14ac:dyDescent="0.25">
      <c r="C47" s="39"/>
      <c r="D47" s="39"/>
    </row>
    <row r="48" spans="3:4" x14ac:dyDescent="0.25">
      <c r="C48" s="39"/>
      <c r="D48" s="39"/>
    </row>
    <row r="49" spans="3:4" x14ac:dyDescent="0.25">
      <c r="C49" s="39"/>
      <c r="D49" s="39"/>
    </row>
  </sheetData>
  <mergeCells count="3">
    <mergeCell ref="C8:D8"/>
    <mergeCell ref="B8:B9"/>
    <mergeCell ref="B1:F6"/>
  </mergeCells>
  <conditionalFormatting sqref="B10:D28">
    <cfRule type="expression" dxfId="1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5:G40"/>
  <sheetViews>
    <sheetView showGridLines="0" showRowColHeaders="0" zoomScale="80" zoomScaleNormal="80" workbookViewId="0"/>
  </sheetViews>
  <sheetFormatPr defaultColWidth="8.7109375" defaultRowHeight="15" x14ac:dyDescent="0.25"/>
  <cols>
    <col min="1" max="1" width="12.140625" customWidth="1"/>
    <col min="2" max="2" width="57.7109375" bestFit="1" customWidth="1"/>
    <col min="3" max="3" width="20.5703125" customWidth="1"/>
    <col min="4" max="4" width="24.140625" customWidth="1"/>
    <col min="5" max="5" width="14.7109375" customWidth="1"/>
    <col min="6" max="6" width="19.28515625" customWidth="1"/>
    <col min="7" max="8" width="8.7109375" customWidth="1"/>
  </cols>
  <sheetData>
    <row r="5" spans="2:7" x14ac:dyDescent="0.25">
      <c r="B5" s="320"/>
      <c r="C5" s="320"/>
      <c r="D5" s="320"/>
      <c r="E5" s="321"/>
      <c r="F5" s="321"/>
      <c r="G5" s="321"/>
    </row>
    <row r="6" spans="2:7" x14ac:dyDescent="0.25">
      <c r="B6" s="321"/>
      <c r="C6" s="321"/>
      <c r="D6" s="321"/>
      <c r="E6" s="321"/>
      <c r="F6" s="321"/>
      <c r="G6" s="321"/>
    </row>
    <row r="7" spans="2:7" x14ac:dyDescent="0.25">
      <c r="B7" s="321"/>
      <c r="C7" s="321"/>
      <c r="D7" s="321"/>
      <c r="E7" s="321"/>
      <c r="F7" s="321"/>
      <c r="G7" s="321"/>
    </row>
    <row r="8" spans="2:7" ht="21" customHeight="1" x14ac:dyDescent="0.25">
      <c r="B8" s="49" t="s">
        <v>21</v>
      </c>
      <c r="C8" s="2"/>
      <c r="D8" s="2"/>
    </row>
    <row r="9" spans="2:7" ht="24" customHeight="1" x14ac:dyDescent="0.25">
      <c r="B9" s="332"/>
      <c r="C9" s="331" t="s">
        <v>23</v>
      </c>
      <c r="D9" s="332"/>
    </row>
    <row r="10" spans="2:7" x14ac:dyDescent="0.25">
      <c r="B10" s="332"/>
      <c r="C10" s="73">
        <v>2021</v>
      </c>
      <c r="D10" s="73">
        <v>2020</v>
      </c>
    </row>
    <row r="11" spans="2:7" ht="20.25" customHeight="1" x14ac:dyDescent="0.25">
      <c r="B11" s="197" t="s">
        <v>301</v>
      </c>
      <c r="C11" s="208">
        <v>1240468</v>
      </c>
      <c r="D11" s="208">
        <v>1276076</v>
      </c>
    </row>
    <row r="12" spans="2:7" ht="20.25" customHeight="1" x14ac:dyDescent="0.25">
      <c r="B12" s="197" t="s">
        <v>394</v>
      </c>
      <c r="C12" s="208">
        <v>134267</v>
      </c>
      <c r="D12" s="208">
        <v>141847</v>
      </c>
    </row>
    <row r="13" spans="2:7" ht="20.25" customHeight="1" x14ac:dyDescent="0.25">
      <c r="B13" s="197" t="s">
        <v>177</v>
      </c>
      <c r="C13" s="208">
        <v>15194</v>
      </c>
      <c r="D13" s="208">
        <v>438245</v>
      </c>
    </row>
    <row r="14" spans="2:7" ht="20.25" customHeight="1" x14ac:dyDescent="0.25">
      <c r="B14" s="197" t="s">
        <v>204</v>
      </c>
      <c r="C14" s="208">
        <v>94021</v>
      </c>
      <c r="D14" s="208">
        <v>79077</v>
      </c>
    </row>
    <row r="15" spans="2:7" ht="20.25" customHeight="1" x14ac:dyDescent="0.25">
      <c r="B15" s="197" t="s">
        <v>205</v>
      </c>
      <c r="C15" s="208">
        <v>1449954</v>
      </c>
      <c r="D15" s="208">
        <v>1264788</v>
      </c>
    </row>
    <row r="16" spans="2:7" ht="20.25" customHeight="1" x14ac:dyDescent="0.25">
      <c r="B16" s="197" t="s">
        <v>302</v>
      </c>
      <c r="C16" s="208">
        <v>16101254</v>
      </c>
      <c r="D16" s="208">
        <v>12111489</v>
      </c>
    </row>
    <row r="17" spans="2:4" ht="20.25" customHeight="1" x14ac:dyDescent="0.25">
      <c r="B17" s="197" t="s">
        <v>206</v>
      </c>
      <c r="C17" s="208">
        <v>1049108</v>
      </c>
      <c r="D17" s="208">
        <v>989053</v>
      </c>
    </row>
    <row r="18" spans="2:4" ht="20.25" customHeight="1" x14ac:dyDescent="0.25">
      <c r="B18" s="197" t="s">
        <v>303</v>
      </c>
      <c r="C18" s="208">
        <v>374678</v>
      </c>
      <c r="D18" s="208">
        <v>423286</v>
      </c>
    </row>
    <row r="19" spans="2:4" ht="20.25" customHeight="1" x14ac:dyDescent="0.25">
      <c r="B19" s="197" t="s">
        <v>200</v>
      </c>
      <c r="C19" s="208">
        <v>3336985</v>
      </c>
      <c r="D19" s="208">
        <v>1747811</v>
      </c>
    </row>
    <row r="20" spans="2:4" ht="20.25" customHeight="1" x14ac:dyDescent="0.25">
      <c r="B20" s="197" t="s">
        <v>201</v>
      </c>
      <c r="C20" s="208">
        <v>2011340</v>
      </c>
      <c r="D20" s="208">
        <v>1083089</v>
      </c>
    </row>
    <row r="21" spans="2:4" ht="20.25" customHeight="1" x14ac:dyDescent="0.25">
      <c r="B21" s="197" t="s">
        <v>304</v>
      </c>
      <c r="C21" s="208">
        <v>2035648</v>
      </c>
      <c r="D21" s="208">
        <v>1581475</v>
      </c>
    </row>
    <row r="22" spans="2:4" ht="20.25" customHeight="1" x14ac:dyDescent="0.25">
      <c r="B22" s="197" t="s">
        <v>395</v>
      </c>
      <c r="C22" s="208">
        <v>393426</v>
      </c>
      <c r="D22" s="208">
        <v>295635</v>
      </c>
    </row>
    <row r="23" spans="2:4" ht="24" customHeight="1" thickBot="1" x14ac:dyDescent="0.3">
      <c r="B23" s="70"/>
      <c r="C23" s="159">
        <v>28236343</v>
      </c>
      <c r="D23" s="160">
        <v>21431871</v>
      </c>
    </row>
    <row r="24" spans="2:4" ht="15.75" thickTop="1" x14ac:dyDescent="0.25"/>
    <row r="26" spans="2:4" hidden="1" x14ac:dyDescent="0.25"/>
    <row r="27" spans="2:4" hidden="1" x14ac:dyDescent="0.25">
      <c r="C27" s="44"/>
      <c r="D27" s="44"/>
    </row>
    <row r="28" spans="2:4" hidden="1" x14ac:dyDescent="0.25">
      <c r="C28" s="39"/>
      <c r="D28" s="39"/>
    </row>
    <row r="29" spans="2:4" hidden="1" x14ac:dyDescent="0.25">
      <c r="C29" s="39"/>
      <c r="D29" s="39"/>
    </row>
    <row r="30" spans="2:4" hidden="1" x14ac:dyDescent="0.25">
      <c r="C30" s="39"/>
      <c r="D30" s="39"/>
    </row>
    <row r="31" spans="2:4" hidden="1" x14ac:dyDescent="0.25">
      <c r="C31" s="39"/>
      <c r="D31" s="39"/>
    </row>
    <row r="32" spans="2:4" hidden="1" x14ac:dyDescent="0.25">
      <c r="C32" s="39"/>
      <c r="D32" s="39"/>
    </row>
    <row r="33" spans="3:4" hidden="1" x14ac:dyDescent="0.25">
      <c r="C33" s="39"/>
      <c r="D33" s="39"/>
    </row>
    <row r="34" spans="3:4" hidden="1" x14ac:dyDescent="0.25">
      <c r="C34" s="39"/>
      <c r="D34" s="39"/>
    </row>
    <row r="35" spans="3:4" hidden="1" x14ac:dyDescent="0.25">
      <c r="C35" s="39"/>
      <c r="D35" s="39"/>
    </row>
    <row r="36" spans="3:4" hidden="1" x14ac:dyDescent="0.25">
      <c r="C36" s="39"/>
      <c r="D36" s="39"/>
    </row>
    <row r="37" spans="3:4" hidden="1" x14ac:dyDescent="0.25">
      <c r="C37" s="39"/>
      <c r="D37" s="39"/>
    </row>
    <row r="38" spans="3:4" hidden="1" x14ac:dyDescent="0.25">
      <c r="C38" s="39"/>
      <c r="D38" s="39"/>
    </row>
    <row r="39" spans="3:4" hidden="1" x14ac:dyDescent="0.25">
      <c r="C39" s="39"/>
      <c r="D39" s="39"/>
    </row>
    <row r="40" spans="3:4" hidden="1" x14ac:dyDescent="0.25">
      <c r="C40" s="39"/>
      <c r="D40" s="39"/>
    </row>
  </sheetData>
  <mergeCells count="3">
    <mergeCell ref="B5:G7"/>
    <mergeCell ref="B9:B10"/>
    <mergeCell ref="C9:D9"/>
  </mergeCells>
  <conditionalFormatting sqref="B11:D23">
    <cfRule type="expression" dxfId="14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6:H32"/>
  <sheetViews>
    <sheetView showGridLines="0" showRowColHeaders="0" topLeftCell="A13" zoomScale="80" zoomScaleNormal="80" workbookViewId="0">
      <selection activeCell="I19" sqref="I19"/>
    </sheetView>
  </sheetViews>
  <sheetFormatPr defaultColWidth="8.7109375" defaultRowHeight="15" x14ac:dyDescent="0.25"/>
  <cols>
    <col min="1" max="1" width="15.28515625" customWidth="1"/>
    <col min="2" max="2" width="56.5703125" customWidth="1"/>
    <col min="3" max="5" width="18.140625" customWidth="1"/>
    <col min="6" max="6" width="7.42578125" style="50" customWidth="1"/>
    <col min="7" max="7" width="10.5703125" customWidth="1"/>
    <col min="8" max="8" width="17.5703125" customWidth="1"/>
    <col min="9" max="9" width="12.140625" customWidth="1"/>
  </cols>
  <sheetData>
    <row r="6" spans="2:8" ht="27.95" customHeight="1" x14ac:dyDescent="0.25">
      <c r="B6" s="55"/>
      <c r="C6" s="55"/>
      <c r="D6" s="55"/>
      <c r="E6" s="55"/>
      <c r="F6" s="54"/>
      <c r="G6" s="26"/>
      <c r="H6" s="26"/>
    </row>
    <row r="7" spans="2:8" s="56" customFormat="1" ht="23.45" customHeight="1" x14ac:dyDescent="0.25">
      <c r="B7" s="334" t="s">
        <v>27</v>
      </c>
      <c r="C7" s="331" t="s">
        <v>23</v>
      </c>
      <c r="D7" s="332"/>
      <c r="E7" s="332"/>
      <c r="F7" s="53"/>
    </row>
    <row r="8" spans="2:8" s="56" customFormat="1" x14ac:dyDescent="0.25">
      <c r="B8" s="334"/>
      <c r="C8" s="73">
        <v>2021</v>
      </c>
      <c r="D8" s="73">
        <v>2020</v>
      </c>
      <c r="E8" s="73" t="s">
        <v>22</v>
      </c>
      <c r="F8" s="52"/>
    </row>
    <row r="9" spans="2:8" s="56" customFormat="1" ht="23.45" customHeight="1" x14ac:dyDescent="0.25">
      <c r="B9" s="213" t="s">
        <v>358</v>
      </c>
      <c r="C9" s="211">
        <v>3753</v>
      </c>
      <c r="D9" s="209">
        <v>2864</v>
      </c>
      <c r="E9" s="210">
        <v>31.04</v>
      </c>
      <c r="F9" s="51"/>
    </row>
    <row r="10" spans="2:8" s="56" customFormat="1" x14ac:dyDescent="0.25">
      <c r="B10" s="289" t="s">
        <v>396</v>
      </c>
      <c r="C10" s="211">
        <v>945</v>
      </c>
      <c r="D10" s="209">
        <v>936</v>
      </c>
      <c r="E10" s="210">
        <v>0.96</v>
      </c>
      <c r="F10" s="51"/>
    </row>
    <row r="11" spans="2:8" s="56" customFormat="1" x14ac:dyDescent="0.25">
      <c r="B11" s="213" t="s">
        <v>359</v>
      </c>
      <c r="C11" s="211">
        <v>2253</v>
      </c>
      <c r="D11" s="209">
        <v>905</v>
      </c>
      <c r="E11" s="210">
        <v>148.94999999999999</v>
      </c>
      <c r="F11" s="51"/>
    </row>
    <row r="12" spans="2:8" s="56" customFormat="1" x14ac:dyDescent="0.25">
      <c r="B12" s="213" t="s">
        <v>360</v>
      </c>
      <c r="C12" s="211">
        <v>1049</v>
      </c>
      <c r="D12" s="209">
        <v>989</v>
      </c>
      <c r="E12" s="210">
        <v>6.07</v>
      </c>
      <c r="F12" s="51"/>
    </row>
    <row r="13" spans="2:8" s="56" customFormat="1" ht="15.75" thickBot="1" x14ac:dyDescent="0.3">
      <c r="B13" s="214" t="s">
        <v>365</v>
      </c>
      <c r="C13" s="215">
        <v>8000</v>
      </c>
      <c r="D13" s="216">
        <v>5694</v>
      </c>
      <c r="E13" s="217">
        <v>40.5</v>
      </c>
      <c r="F13" s="51"/>
    </row>
    <row r="14" spans="2:8" s="56" customFormat="1" ht="23.45" customHeight="1" thickTop="1" x14ac:dyDescent="0.25">
      <c r="B14" s="214" t="s">
        <v>361</v>
      </c>
      <c r="C14" s="218"/>
      <c r="D14" s="219"/>
      <c r="E14" s="220"/>
      <c r="F14" s="51"/>
    </row>
    <row r="15" spans="2:8" s="56" customFormat="1" x14ac:dyDescent="0.25">
      <c r="B15" s="213" t="s">
        <v>397</v>
      </c>
      <c r="C15" s="211">
        <v>-2</v>
      </c>
      <c r="D15" s="209">
        <v>-1</v>
      </c>
      <c r="E15" s="210">
        <v>100</v>
      </c>
      <c r="F15" s="51"/>
    </row>
    <row r="16" spans="2:8" s="56" customFormat="1" x14ac:dyDescent="0.25">
      <c r="B16" s="213" t="s">
        <v>459</v>
      </c>
      <c r="C16" s="211">
        <v>-215</v>
      </c>
      <c r="D16" s="209">
        <v>-621</v>
      </c>
      <c r="E16" s="210">
        <v>-65.38</v>
      </c>
      <c r="F16" s="51"/>
    </row>
    <row r="17" spans="2:6" s="56" customFormat="1" x14ac:dyDescent="0.25">
      <c r="B17" s="212" t="s">
        <v>460</v>
      </c>
      <c r="C17" s="211">
        <v>-109</v>
      </c>
      <c r="D17" s="209" t="s">
        <v>90</v>
      </c>
      <c r="E17" s="210" t="s">
        <v>90</v>
      </c>
      <c r="F17" s="51"/>
    </row>
    <row r="18" spans="2:6" s="56" customFormat="1" x14ac:dyDescent="0.25">
      <c r="B18" s="212" t="s">
        <v>398</v>
      </c>
      <c r="C18" s="211">
        <v>-89</v>
      </c>
      <c r="D18" s="209" t="s">
        <v>90</v>
      </c>
      <c r="E18" s="210" t="s">
        <v>90</v>
      </c>
      <c r="F18" s="51"/>
    </row>
    <row r="19" spans="2:6" s="56" customFormat="1" x14ac:dyDescent="0.25">
      <c r="B19" s="212" t="s">
        <v>399</v>
      </c>
      <c r="C19" s="211" t="s">
        <v>90</v>
      </c>
      <c r="D19" s="209">
        <v>37</v>
      </c>
      <c r="E19" s="210" t="s">
        <v>90</v>
      </c>
      <c r="F19" s="51"/>
    </row>
    <row r="20" spans="2:6" s="56" customFormat="1" ht="27.75" customHeight="1" x14ac:dyDescent="0.25">
      <c r="B20" s="212" t="s">
        <v>458</v>
      </c>
      <c r="C20" s="211">
        <v>-1032</v>
      </c>
      <c r="D20" s="209" t="s">
        <v>90</v>
      </c>
      <c r="E20" s="210" t="s">
        <v>90</v>
      </c>
      <c r="F20" s="51"/>
    </row>
    <row r="21" spans="2:6" s="56" customFormat="1" x14ac:dyDescent="0.25">
      <c r="B21" s="213" t="s">
        <v>461</v>
      </c>
      <c r="C21" s="211">
        <v>-308</v>
      </c>
      <c r="D21" s="209" t="s">
        <v>90</v>
      </c>
      <c r="E21" s="210" t="s">
        <v>90</v>
      </c>
      <c r="F21" s="51"/>
    </row>
    <row r="22" spans="2:6" s="56" customFormat="1" x14ac:dyDescent="0.25">
      <c r="B22" s="213" t="s">
        <v>463</v>
      </c>
      <c r="C22" s="211">
        <v>-148</v>
      </c>
      <c r="D22" s="209" t="s">
        <v>90</v>
      </c>
      <c r="E22" s="210" t="s">
        <v>90</v>
      </c>
      <c r="F22" s="51"/>
    </row>
    <row r="23" spans="2:6" s="56" customFormat="1" ht="23.45" customHeight="1" x14ac:dyDescent="0.25">
      <c r="B23" s="212" t="s">
        <v>457</v>
      </c>
      <c r="C23" s="211">
        <v>-4</v>
      </c>
      <c r="D23" s="209">
        <v>-52</v>
      </c>
      <c r="E23" s="210">
        <v>-92.31</v>
      </c>
      <c r="F23" s="51"/>
    </row>
    <row r="24" spans="2:6" s="56" customFormat="1" ht="23.45" customHeight="1" x14ac:dyDescent="0.25">
      <c r="B24" s="212" t="s">
        <v>363</v>
      </c>
      <c r="C24" s="211">
        <v>51</v>
      </c>
      <c r="D24" s="209">
        <v>-5</v>
      </c>
      <c r="E24" s="210" t="s">
        <v>90</v>
      </c>
      <c r="F24" s="50"/>
    </row>
    <row r="25" spans="2:6" x14ac:dyDescent="0.25">
      <c r="B25" s="212" t="s">
        <v>505</v>
      </c>
      <c r="C25" s="211">
        <v>204</v>
      </c>
      <c r="D25" s="209" t="s">
        <v>90</v>
      </c>
      <c r="E25" s="210" t="s">
        <v>90</v>
      </c>
    </row>
    <row r="26" spans="2:6" x14ac:dyDescent="0.25">
      <c r="B26" s="212" t="s">
        <v>462</v>
      </c>
      <c r="C26" s="211">
        <v>-415</v>
      </c>
      <c r="D26" s="209" t="s">
        <v>90</v>
      </c>
      <c r="E26" s="210" t="s">
        <v>90</v>
      </c>
    </row>
    <row r="27" spans="2:6" ht="25.5" x14ac:dyDescent="0.25">
      <c r="B27" s="212" t="s">
        <v>362</v>
      </c>
      <c r="C27" s="211" t="s">
        <v>90</v>
      </c>
      <c r="D27" s="209">
        <v>-178</v>
      </c>
      <c r="E27" s="210" t="s">
        <v>90</v>
      </c>
    </row>
    <row r="28" spans="2:6" ht="15.75" thickBot="1" x14ac:dyDescent="0.3">
      <c r="B28" s="253" t="s">
        <v>364</v>
      </c>
      <c r="C28" s="215">
        <v>5933</v>
      </c>
      <c r="D28" s="216">
        <v>4874</v>
      </c>
      <c r="E28" s="217">
        <v>21.72</v>
      </c>
    </row>
    <row r="29" spans="2:6" ht="15.75" thickTop="1" x14ac:dyDescent="0.25"/>
    <row r="30" spans="2:6" ht="58.5" customHeight="1" x14ac:dyDescent="0.25">
      <c r="B30" s="335" t="s">
        <v>400</v>
      </c>
      <c r="C30" s="336"/>
      <c r="D30" s="336"/>
      <c r="E30" s="336"/>
    </row>
    <row r="31" spans="2:6" x14ac:dyDescent="0.25">
      <c r="B31" s="254"/>
    </row>
    <row r="32" spans="2:6" x14ac:dyDescent="0.25">
      <c r="B32" s="255"/>
    </row>
  </sheetData>
  <mergeCells count="3">
    <mergeCell ref="C7:E7"/>
    <mergeCell ref="B7:B8"/>
    <mergeCell ref="B30:E30"/>
  </mergeCells>
  <conditionalFormatting sqref="B9:E22">
    <cfRule type="expression" dxfId="13" priority="2">
      <formula>MOD(ROW(),2)=0</formula>
    </cfRule>
  </conditionalFormatting>
  <conditionalFormatting sqref="B23:E28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E36"/>
  <sheetViews>
    <sheetView showGridLines="0" showRowColHeaders="0" zoomScale="80" zoomScaleNormal="80" workbookViewId="0">
      <selection activeCell="D16" sqref="D16"/>
    </sheetView>
  </sheetViews>
  <sheetFormatPr defaultColWidth="2.7109375" defaultRowHeight="15" x14ac:dyDescent="0.25"/>
  <cols>
    <col min="1" max="1" width="12.42578125" customWidth="1"/>
    <col min="2" max="2" width="61.5703125" bestFit="1" customWidth="1"/>
    <col min="3" max="3" width="19.140625" customWidth="1"/>
    <col min="4" max="4" width="21.85546875" customWidth="1"/>
    <col min="5" max="5" width="13.85546875" customWidth="1"/>
  </cols>
  <sheetData>
    <row r="4" spans="2:5" x14ac:dyDescent="0.25">
      <c r="B4" s="337"/>
      <c r="C4" s="338"/>
      <c r="D4" s="338"/>
      <c r="E4" s="338"/>
    </row>
    <row r="5" spans="2:5" x14ac:dyDescent="0.25">
      <c r="B5" s="338"/>
      <c r="C5" s="338"/>
      <c r="D5" s="338"/>
      <c r="E5" s="338"/>
    </row>
    <row r="6" spans="2:5" ht="21.95" customHeight="1" x14ac:dyDescent="0.25">
      <c r="B6" s="338"/>
      <c r="C6" s="338"/>
      <c r="D6" s="338"/>
      <c r="E6" s="338"/>
    </row>
    <row r="7" spans="2:5" ht="21.6" customHeight="1" x14ac:dyDescent="0.25">
      <c r="B7" s="29" t="s">
        <v>21</v>
      </c>
      <c r="C7" s="2"/>
      <c r="D7" s="2"/>
    </row>
    <row r="8" spans="2:5" ht="20.45" customHeight="1" x14ac:dyDescent="0.25">
      <c r="B8" s="332"/>
      <c r="C8" s="327" t="s">
        <v>23</v>
      </c>
      <c r="D8" s="328"/>
    </row>
    <row r="9" spans="2:5" x14ac:dyDescent="0.25">
      <c r="B9" s="332"/>
      <c r="C9" s="73">
        <v>2021</v>
      </c>
      <c r="D9" s="73">
        <v>2020</v>
      </c>
    </row>
    <row r="10" spans="2:5" ht="20.45" customHeight="1" x14ac:dyDescent="0.25">
      <c r="B10" s="196" t="s">
        <v>305</v>
      </c>
      <c r="C10" s="221"/>
      <c r="D10" s="221"/>
    </row>
    <row r="11" spans="2:5" ht="20.45" customHeight="1" x14ac:dyDescent="0.25">
      <c r="B11" s="195" t="s">
        <v>306</v>
      </c>
      <c r="C11" s="222">
        <v>241554</v>
      </c>
      <c r="D11" s="222">
        <v>95246</v>
      </c>
    </row>
    <row r="12" spans="2:5" ht="20.45" customHeight="1" x14ac:dyDescent="0.25">
      <c r="B12" s="195" t="s">
        <v>307</v>
      </c>
      <c r="C12" s="222">
        <v>460480</v>
      </c>
      <c r="D12" s="222">
        <v>398940</v>
      </c>
    </row>
    <row r="13" spans="2:5" ht="20.45" customHeight="1" x14ac:dyDescent="0.25">
      <c r="B13" s="195" t="s">
        <v>308</v>
      </c>
      <c r="C13" s="222">
        <v>67828</v>
      </c>
      <c r="D13" s="222">
        <v>42323</v>
      </c>
    </row>
    <row r="14" spans="2:5" ht="20.45" customHeight="1" x14ac:dyDescent="0.25">
      <c r="B14" s="195" t="s">
        <v>370</v>
      </c>
      <c r="C14" s="222">
        <v>63907</v>
      </c>
      <c r="D14" s="222">
        <v>31949</v>
      </c>
    </row>
    <row r="15" spans="2:5" ht="20.45" customHeight="1" x14ac:dyDescent="0.25">
      <c r="B15" s="195" t="s">
        <v>309</v>
      </c>
      <c r="C15" s="222">
        <v>29018</v>
      </c>
      <c r="D15" s="222">
        <v>52824</v>
      </c>
    </row>
    <row r="16" spans="2:5" ht="20.45" customHeight="1" x14ac:dyDescent="0.25">
      <c r="B16" s="195" t="s">
        <v>371</v>
      </c>
      <c r="C16" s="222">
        <v>-123981</v>
      </c>
      <c r="D16" s="222">
        <v>-96464</v>
      </c>
    </row>
    <row r="17" spans="2:4" ht="20.45" customHeight="1" x14ac:dyDescent="0.25">
      <c r="B17" s="195" t="s">
        <v>372</v>
      </c>
      <c r="C17" s="222" t="s">
        <v>90</v>
      </c>
      <c r="D17" s="222">
        <v>1752688</v>
      </c>
    </row>
    <row r="18" spans="2:4" ht="20.45" customHeight="1" x14ac:dyDescent="0.25">
      <c r="B18" s="195" t="s">
        <v>310</v>
      </c>
      <c r="C18" s="222">
        <v>1752</v>
      </c>
      <c r="D18" s="222">
        <v>30300</v>
      </c>
    </row>
    <row r="19" spans="2:4" ht="20.45" customHeight="1" x14ac:dyDescent="0.25">
      <c r="B19" s="195" t="s">
        <v>402</v>
      </c>
      <c r="C19" s="222">
        <v>19837</v>
      </c>
      <c r="D19" s="222">
        <v>41694</v>
      </c>
    </row>
    <row r="20" spans="2:4" ht="20.45" customHeight="1" x14ac:dyDescent="0.25">
      <c r="B20" s="195" t="s">
        <v>311</v>
      </c>
      <c r="C20" s="223">
        <v>82911</v>
      </c>
      <c r="D20" s="223">
        <v>95905</v>
      </c>
    </row>
    <row r="21" spans="2:4" ht="20.45" customHeight="1" x14ac:dyDescent="0.25">
      <c r="B21" s="195"/>
      <c r="C21" s="225">
        <v>843306</v>
      </c>
      <c r="D21" s="225">
        <v>2445405</v>
      </c>
    </row>
    <row r="22" spans="2:4" ht="20.45" customHeight="1" x14ac:dyDescent="0.25">
      <c r="B22" s="196" t="s">
        <v>312</v>
      </c>
      <c r="C22" s="222"/>
      <c r="D22" s="222"/>
    </row>
    <row r="23" spans="2:4" ht="20.45" customHeight="1" x14ac:dyDescent="0.25">
      <c r="B23" s="195" t="s">
        <v>403</v>
      </c>
      <c r="C23" s="222">
        <v>-1146682</v>
      </c>
      <c r="D23" s="222">
        <v>-1177769</v>
      </c>
    </row>
    <row r="24" spans="2:4" ht="20.45" customHeight="1" x14ac:dyDescent="0.25">
      <c r="B24" s="195" t="s">
        <v>373</v>
      </c>
      <c r="C24" s="222">
        <v>-20456</v>
      </c>
      <c r="D24" s="222">
        <v>-15107</v>
      </c>
    </row>
    <row r="25" spans="2:4" ht="20.45" customHeight="1" x14ac:dyDescent="0.25">
      <c r="B25" s="195" t="s">
        <v>404</v>
      </c>
      <c r="C25" s="222">
        <v>-353321</v>
      </c>
      <c r="D25" s="222">
        <v>-1742494</v>
      </c>
    </row>
    <row r="26" spans="2:4" ht="20.45" customHeight="1" x14ac:dyDescent="0.25">
      <c r="B26" s="195" t="s">
        <v>405</v>
      </c>
      <c r="C26" s="222">
        <v>-491037</v>
      </c>
      <c r="D26" s="222" t="s">
        <v>90</v>
      </c>
    </row>
    <row r="27" spans="2:4" ht="20.45" customHeight="1" x14ac:dyDescent="0.25">
      <c r="B27" s="195" t="s">
        <v>313</v>
      </c>
      <c r="C27" s="222">
        <v>-26757</v>
      </c>
      <c r="D27" s="222">
        <v>-46777</v>
      </c>
    </row>
    <row r="28" spans="2:4" ht="20.45" customHeight="1" x14ac:dyDescent="0.25">
      <c r="B28" s="195" t="s">
        <v>374</v>
      </c>
      <c r="C28" s="222">
        <v>-330114</v>
      </c>
      <c r="D28" s="222">
        <v>-186610</v>
      </c>
    </row>
    <row r="29" spans="2:4" ht="20.45" customHeight="1" x14ac:dyDescent="0.25">
      <c r="B29" s="195" t="s">
        <v>314</v>
      </c>
      <c r="C29" s="222">
        <v>-8268</v>
      </c>
      <c r="D29" s="222">
        <v>-9165</v>
      </c>
    </row>
    <row r="30" spans="2:4" ht="20.45" customHeight="1" x14ac:dyDescent="0.25">
      <c r="B30" s="195" t="s">
        <v>375</v>
      </c>
      <c r="C30" s="222">
        <v>-69604</v>
      </c>
      <c r="D30" s="222">
        <v>-52708</v>
      </c>
    </row>
    <row r="31" spans="2:4" ht="20.45" customHeight="1" x14ac:dyDescent="0.25">
      <c r="B31" s="195" t="s">
        <v>406</v>
      </c>
      <c r="C31" s="222">
        <v>-537976</v>
      </c>
      <c r="D31" s="222" t="s">
        <v>90</v>
      </c>
    </row>
    <row r="32" spans="2:4" ht="20.45" customHeight="1" x14ac:dyDescent="0.25">
      <c r="B32" s="195" t="s">
        <v>376</v>
      </c>
      <c r="C32" s="152">
        <v>-24974</v>
      </c>
      <c r="D32" s="152">
        <v>-26995</v>
      </c>
    </row>
    <row r="33" spans="2:4" ht="20.45" customHeight="1" x14ac:dyDescent="0.25">
      <c r="B33" s="195" t="s">
        <v>401</v>
      </c>
      <c r="C33" s="223">
        <v>-87110</v>
      </c>
      <c r="D33" s="223">
        <v>-93239</v>
      </c>
    </row>
    <row r="34" spans="2:4" ht="20.45" customHeight="1" x14ac:dyDescent="0.25">
      <c r="B34" s="196"/>
      <c r="C34" s="225">
        <v>-3096299</v>
      </c>
      <c r="D34" s="225">
        <v>-3350864</v>
      </c>
    </row>
    <row r="35" spans="2:4" ht="21" customHeight="1" thickBot="1" x14ac:dyDescent="0.3">
      <c r="B35" s="196" t="s">
        <v>315</v>
      </c>
      <c r="C35" s="226">
        <v>-2252993</v>
      </c>
      <c r="D35" s="226">
        <v>-905459</v>
      </c>
    </row>
    <row r="36" spans="2:4" ht="15.75" thickTop="1" x14ac:dyDescent="0.25"/>
  </sheetData>
  <mergeCells count="3">
    <mergeCell ref="B4:E6"/>
    <mergeCell ref="B8:B9"/>
    <mergeCell ref="C8:D8"/>
  </mergeCells>
  <conditionalFormatting sqref="B10:D34">
    <cfRule type="expression" dxfId="11" priority="2">
      <formula>MOD(ROW(),2)=0</formula>
    </cfRule>
  </conditionalFormatting>
  <conditionalFormatting sqref="B35:D35">
    <cfRule type="expression" dxfId="1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7"/>
  <sheetViews>
    <sheetView showGridLines="0" showRowColHeaders="0" topLeftCell="A4" zoomScale="80" zoomScaleNormal="80" workbookViewId="0">
      <selection activeCell="B9" sqref="B9"/>
    </sheetView>
  </sheetViews>
  <sheetFormatPr defaultColWidth="9.140625" defaultRowHeight="15" x14ac:dyDescent="0.25"/>
  <cols>
    <col min="1" max="1" width="4.7109375" customWidth="1"/>
    <col min="2" max="2" width="30.140625" customWidth="1"/>
    <col min="3" max="8" width="13" customWidth="1"/>
    <col min="9" max="9" width="4.140625" customWidth="1"/>
    <col min="10" max="10" width="9.140625" customWidth="1"/>
  </cols>
  <sheetData>
    <row r="1" spans="2:8" hidden="1" x14ac:dyDescent="0.25"/>
    <row r="2" spans="2:8" hidden="1" x14ac:dyDescent="0.25"/>
    <row r="3" spans="2:8" hidden="1" x14ac:dyDescent="0.25"/>
    <row r="4" spans="2:8" ht="15" customHeight="1" x14ac:dyDescent="0.25">
      <c r="B4" s="337"/>
      <c r="C4" s="337"/>
      <c r="D4" s="337"/>
      <c r="E4" s="337"/>
      <c r="F4" s="337"/>
      <c r="G4" s="337"/>
      <c r="H4" s="337"/>
    </row>
    <row r="5" spans="2:8" ht="15" customHeight="1" x14ac:dyDescent="0.25">
      <c r="B5" s="337"/>
      <c r="C5" s="337"/>
      <c r="D5" s="337"/>
      <c r="E5" s="337"/>
      <c r="F5" s="337"/>
      <c r="G5" s="337"/>
      <c r="H5" s="337"/>
    </row>
    <row r="6" spans="2:8" ht="15" customHeight="1" x14ac:dyDescent="0.25">
      <c r="B6" s="337"/>
      <c r="C6" s="337"/>
      <c r="D6" s="337"/>
      <c r="E6" s="337"/>
      <c r="F6" s="337"/>
      <c r="G6" s="337"/>
      <c r="H6" s="337"/>
    </row>
    <row r="7" spans="2:8" ht="20.100000000000001" customHeight="1" x14ac:dyDescent="0.25">
      <c r="B7" s="57" t="s">
        <v>21</v>
      </c>
      <c r="C7" s="56"/>
      <c r="D7" s="56"/>
      <c r="E7" s="56"/>
      <c r="F7" s="56"/>
      <c r="G7" s="56"/>
      <c r="H7" s="56"/>
    </row>
    <row r="8" spans="2:8" ht="20.100000000000001" customHeight="1" x14ac:dyDescent="0.25">
      <c r="B8" s="57"/>
      <c r="C8" s="56"/>
      <c r="D8" s="56"/>
      <c r="E8" s="56"/>
      <c r="F8" s="56"/>
      <c r="G8" s="56"/>
      <c r="H8" s="56"/>
    </row>
    <row r="9" spans="2:8" ht="20.45" customHeight="1" x14ac:dyDescent="0.25">
      <c r="B9" s="76" t="s">
        <v>23</v>
      </c>
      <c r="C9" s="80">
        <v>2022</v>
      </c>
      <c r="D9" s="80">
        <v>2023</v>
      </c>
      <c r="E9" s="80">
        <v>2024</v>
      </c>
      <c r="F9" s="80">
        <v>2025</v>
      </c>
      <c r="G9" s="80">
        <v>2026</v>
      </c>
      <c r="H9" s="80" t="s">
        <v>4</v>
      </c>
    </row>
    <row r="10" spans="2:8" ht="20.45" customHeight="1" x14ac:dyDescent="0.25">
      <c r="B10" s="196" t="s">
        <v>316</v>
      </c>
      <c r="C10" s="227"/>
      <c r="D10" s="227"/>
      <c r="E10" s="227"/>
      <c r="F10" s="227"/>
      <c r="G10" s="227"/>
      <c r="H10" s="227"/>
    </row>
    <row r="11" spans="2:8" ht="20.45" customHeight="1" x14ac:dyDescent="0.25">
      <c r="B11" s="195" t="s">
        <v>317</v>
      </c>
      <c r="C11" s="223">
        <v>42173</v>
      </c>
      <c r="D11" s="223" t="s">
        <v>132</v>
      </c>
      <c r="E11" s="223">
        <v>5580500</v>
      </c>
      <c r="F11" s="228" t="s">
        <v>90</v>
      </c>
      <c r="G11" s="228" t="s">
        <v>90</v>
      </c>
      <c r="H11" s="228">
        <v>5622673</v>
      </c>
    </row>
    <row r="12" spans="2:8" ht="20.45" customHeight="1" x14ac:dyDescent="0.25">
      <c r="B12" s="196" t="s">
        <v>318</v>
      </c>
      <c r="C12" s="224">
        <v>42173</v>
      </c>
      <c r="D12" s="224" t="s">
        <v>90</v>
      </c>
      <c r="E12" s="224">
        <v>5580500</v>
      </c>
      <c r="F12" s="224" t="s">
        <v>90</v>
      </c>
      <c r="G12" s="224" t="s">
        <v>90</v>
      </c>
      <c r="H12" s="224">
        <v>5622673</v>
      </c>
    </row>
    <row r="13" spans="2:8" ht="20.45" customHeight="1" x14ac:dyDescent="0.25">
      <c r="B13" s="196" t="s">
        <v>319</v>
      </c>
      <c r="C13" s="222"/>
      <c r="D13" s="222"/>
      <c r="E13" s="222"/>
      <c r="F13" s="222"/>
      <c r="G13" s="222"/>
      <c r="H13" s="224"/>
    </row>
    <row r="14" spans="2:8" ht="20.45" customHeight="1" x14ac:dyDescent="0.25">
      <c r="B14" s="195" t="s">
        <v>325</v>
      </c>
      <c r="C14" s="222">
        <v>774084</v>
      </c>
      <c r="D14" s="222">
        <v>274678</v>
      </c>
      <c r="E14" s="222">
        <v>377118</v>
      </c>
      <c r="F14" s="222">
        <v>1260943</v>
      </c>
      <c r="G14" s="222">
        <v>1635083</v>
      </c>
      <c r="H14" s="222">
        <v>4321906</v>
      </c>
    </row>
    <row r="15" spans="2:8" ht="20.45" customHeight="1" x14ac:dyDescent="0.25">
      <c r="B15" s="195" t="s">
        <v>326</v>
      </c>
      <c r="C15" s="222">
        <v>3267</v>
      </c>
      <c r="D15" s="222">
        <v>2380</v>
      </c>
      <c r="E15" s="222" t="s">
        <v>132</v>
      </c>
      <c r="F15" s="222" t="s">
        <v>132</v>
      </c>
      <c r="G15" s="222" t="s">
        <v>132</v>
      </c>
      <c r="H15" s="222">
        <v>5647</v>
      </c>
    </row>
    <row r="16" spans="2:8" ht="20.45" customHeight="1" x14ac:dyDescent="0.25">
      <c r="B16" s="195" t="s">
        <v>327</v>
      </c>
      <c r="C16" s="222">
        <v>627989</v>
      </c>
      <c r="D16" s="222">
        <v>560000</v>
      </c>
      <c r="E16" s="222">
        <v>270000</v>
      </c>
      <c r="F16" s="222" t="s">
        <v>390</v>
      </c>
      <c r="G16" s="222" t="s">
        <v>132</v>
      </c>
      <c r="H16" s="222">
        <v>1457989</v>
      </c>
    </row>
    <row r="17" spans="2:8" ht="20.45" customHeight="1" x14ac:dyDescent="0.25">
      <c r="B17" s="195" t="s">
        <v>328</v>
      </c>
      <c r="C17" s="223">
        <v>20625</v>
      </c>
      <c r="D17" s="223" t="s">
        <v>132</v>
      </c>
      <c r="E17" s="223" t="s">
        <v>132</v>
      </c>
      <c r="F17" s="223" t="s">
        <v>390</v>
      </c>
      <c r="G17" s="223" t="s">
        <v>132</v>
      </c>
      <c r="H17" s="223">
        <v>20625</v>
      </c>
    </row>
    <row r="18" spans="2:8" ht="20.45" customHeight="1" x14ac:dyDescent="0.25">
      <c r="B18" s="196" t="s">
        <v>320</v>
      </c>
      <c r="C18" s="224">
        <v>1425965</v>
      </c>
      <c r="D18" s="224">
        <v>837058</v>
      </c>
      <c r="E18" s="224">
        <v>647118</v>
      </c>
      <c r="F18" s="224">
        <v>1260943</v>
      </c>
      <c r="G18" s="224">
        <v>1635083</v>
      </c>
      <c r="H18" s="224">
        <v>5806167</v>
      </c>
    </row>
    <row r="19" spans="2:8" ht="20.45" customHeight="1" x14ac:dyDescent="0.25">
      <c r="B19" s="195" t="s">
        <v>321</v>
      </c>
      <c r="C19" s="152">
        <v>-3005</v>
      </c>
      <c r="D19" s="152">
        <v>-747</v>
      </c>
      <c r="E19" s="152">
        <v>-10706</v>
      </c>
      <c r="F19" s="152">
        <v>-4526</v>
      </c>
      <c r="G19" s="152">
        <v>-17535</v>
      </c>
      <c r="H19" s="152">
        <v>-36519</v>
      </c>
    </row>
    <row r="20" spans="2:8" ht="20.45" customHeight="1" x14ac:dyDescent="0.25">
      <c r="B20" s="195" t="s">
        <v>322</v>
      </c>
      <c r="C20" s="222" t="s">
        <v>132</v>
      </c>
      <c r="D20" s="222" t="s">
        <v>132</v>
      </c>
      <c r="E20" s="222">
        <v>-13356</v>
      </c>
      <c r="F20" s="222" t="s">
        <v>390</v>
      </c>
      <c r="G20" s="222" t="s">
        <v>390</v>
      </c>
      <c r="H20" s="222">
        <v>-13356</v>
      </c>
    </row>
    <row r="21" spans="2:8" ht="20.45" customHeight="1" x14ac:dyDescent="0.25">
      <c r="B21" s="195" t="s">
        <v>323</v>
      </c>
      <c r="C21" s="222" t="s">
        <v>132</v>
      </c>
      <c r="D21" s="222" t="s">
        <v>132</v>
      </c>
      <c r="E21" s="222" t="s">
        <v>132</v>
      </c>
      <c r="F21" s="222">
        <v>-7501</v>
      </c>
      <c r="G21" s="222">
        <v>-7501</v>
      </c>
      <c r="H21" s="222">
        <v>-15002</v>
      </c>
    </row>
    <row r="22" spans="2:8" ht="20.45" customHeight="1" thickBot="1" x14ac:dyDescent="0.3">
      <c r="B22" s="196" t="s">
        <v>324</v>
      </c>
      <c r="C22" s="226">
        <v>1465133</v>
      </c>
      <c r="D22" s="226">
        <v>836311</v>
      </c>
      <c r="E22" s="226">
        <v>6203556</v>
      </c>
      <c r="F22" s="226">
        <v>1248916</v>
      </c>
      <c r="G22" s="226">
        <v>1610047</v>
      </c>
      <c r="H22" s="226">
        <v>11363963</v>
      </c>
    </row>
    <row r="23" spans="2:8" ht="15.75" thickTop="1" x14ac:dyDescent="0.25"/>
    <row r="26" spans="2:8" x14ac:dyDescent="0.25">
      <c r="F26" s="39"/>
      <c r="H26" s="39"/>
    </row>
    <row r="27" spans="2:8" x14ac:dyDescent="0.25">
      <c r="F27" s="39"/>
      <c r="H27" s="39"/>
    </row>
    <row r="29" spans="2:8" x14ac:dyDescent="0.25">
      <c r="C29" s="39"/>
      <c r="D29" s="39"/>
      <c r="E29" s="39"/>
      <c r="F29" s="39"/>
      <c r="G29" s="39"/>
      <c r="H29" s="39"/>
    </row>
    <row r="30" spans="2:8" x14ac:dyDescent="0.25">
      <c r="C30" s="39"/>
      <c r="D30" s="39"/>
      <c r="E30" s="39"/>
      <c r="H30" s="39"/>
    </row>
    <row r="31" spans="2:8" x14ac:dyDescent="0.25">
      <c r="C31" s="39"/>
      <c r="D31" s="39"/>
      <c r="E31" s="39"/>
      <c r="F31" s="39"/>
      <c r="H31" s="39"/>
    </row>
    <row r="32" spans="2:8" x14ac:dyDescent="0.25">
      <c r="C32" s="39"/>
      <c r="D32" s="39"/>
      <c r="E32" s="39"/>
      <c r="H32" s="39"/>
    </row>
    <row r="33" spans="3:8" x14ac:dyDescent="0.25">
      <c r="C33" s="39"/>
      <c r="D33" s="39"/>
      <c r="E33" s="39"/>
      <c r="F33" s="39"/>
      <c r="G33" s="39"/>
      <c r="H33" s="39"/>
    </row>
    <row r="34" spans="3:8" x14ac:dyDescent="0.25">
      <c r="C34" s="39"/>
      <c r="F34" s="39"/>
      <c r="G34" s="39"/>
      <c r="H34" s="39"/>
    </row>
    <row r="35" spans="3:8" x14ac:dyDescent="0.25">
      <c r="F35" s="39"/>
      <c r="H35" s="39"/>
    </row>
    <row r="36" spans="3:8" x14ac:dyDescent="0.25">
      <c r="G36" s="39"/>
      <c r="H36" s="39"/>
    </row>
    <row r="37" spans="3:8" x14ac:dyDescent="0.25">
      <c r="C37" s="39"/>
      <c r="D37" s="39"/>
      <c r="E37" s="39"/>
      <c r="F37" s="39"/>
      <c r="G37" s="39"/>
      <c r="H37" s="39"/>
    </row>
  </sheetData>
  <mergeCells count="1">
    <mergeCell ref="B4:H6"/>
  </mergeCells>
  <conditionalFormatting sqref="B10:H22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I41"/>
  <sheetViews>
    <sheetView showGridLines="0" showRowColHeaders="0" zoomScale="80" zoomScaleNormal="80" workbookViewId="0">
      <selection activeCell="F16" sqref="F16"/>
    </sheetView>
  </sheetViews>
  <sheetFormatPr defaultColWidth="2.7109375" defaultRowHeight="15" customHeight="1" x14ac:dyDescent="0.25"/>
  <cols>
    <col min="1" max="1" width="12.42578125" customWidth="1"/>
    <col min="2" max="2" width="61.5703125" bestFit="1" customWidth="1"/>
    <col min="3" max="3" width="19.140625" customWidth="1"/>
    <col min="4" max="4" width="21.85546875" customWidth="1"/>
    <col min="5" max="5" width="13.85546875" customWidth="1"/>
    <col min="6" max="9" width="12.42578125" customWidth="1"/>
    <col min="10" max="11" width="2.7109375" customWidth="1"/>
  </cols>
  <sheetData>
    <row r="4" spans="2:9" x14ac:dyDescent="0.25">
      <c r="B4" s="337"/>
      <c r="C4" s="338"/>
      <c r="D4" s="338"/>
      <c r="E4" s="338"/>
    </row>
    <row r="5" spans="2:9" x14ac:dyDescent="0.25">
      <c r="B5" s="338"/>
      <c r="C5" s="338"/>
      <c r="D5" s="338"/>
      <c r="E5" s="338"/>
    </row>
    <row r="6" spans="2:9" ht="21.95" customHeight="1" x14ac:dyDescent="0.25">
      <c r="B6" s="338"/>
      <c r="C6" s="338"/>
      <c r="D6" s="338"/>
      <c r="E6" s="338"/>
    </row>
    <row r="7" spans="2:9" ht="21.6" customHeight="1" x14ac:dyDescent="0.25">
      <c r="B7" s="29" t="s">
        <v>21</v>
      </c>
      <c r="C7" s="2"/>
      <c r="D7" s="2"/>
    </row>
    <row r="8" spans="2:9" ht="20.45" customHeight="1" thickBot="1" x14ac:dyDescent="0.3">
      <c r="B8" s="345" t="s">
        <v>329</v>
      </c>
      <c r="C8" s="345" t="s">
        <v>330</v>
      </c>
      <c r="D8" s="345" t="s">
        <v>357</v>
      </c>
      <c r="E8" s="345" t="s">
        <v>316</v>
      </c>
      <c r="F8" s="339" t="s">
        <v>23</v>
      </c>
      <c r="G8" s="340"/>
      <c r="H8" s="340"/>
      <c r="I8" s="341"/>
    </row>
    <row r="9" spans="2:9" ht="20.45" customHeight="1" thickBot="1" x14ac:dyDescent="0.3">
      <c r="B9" s="345"/>
      <c r="C9" s="345"/>
      <c r="D9" s="345"/>
      <c r="E9" s="345"/>
      <c r="F9" s="342">
        <v>2021</v>
      </c>
      <c r="G9" s="343"/>
      <c r="H9" s="344"/>
      <c r="I9" s="288">
        <v>2020</v>
      </c>
    </row>
    <row r="10" spans="2:9" ht="32.25" customHeight="1" thickBot="1" x14ac:dyDescent="0.3">
      <c r="B10" s="345"/>
      <c r="C10" s="345"/>
      <c r="D10" s="345"/>
      <c r="E10" s="345"/>
      <c r="F10" s="287" t="s">
        <v>355</v>
      </c>
      <c r="G10" s="288" t="s">
        <v>356</v>
      </c>
      <c r="H10" s="288" t="s">
        <v>4</v>
      </c>
      <c r="I10" s="288" t="s">
        <v>4</v>
      </c>
    </row>
    <row r="11" spans="2:9" ht="21" customHeight="1" x14ac:dyDescent="0.25">
      <c r="B11" s="196" t="s">
        <v>331</v>
      </c>
      <c r="C11" s="229"/>
      <c r="D11" s="230"/>
      <c r="E11" s="230"/>
      <c r="F11" s="231"/>
      <c r="G11" s="231"/>
      <c r="H11" s="231"/>
      <c r="I11" s="231"/>
    </row>
    <row r="12" spans="2:9" ht="21" customHeight="1" x14ac:dyDescent="0.25">
      <c r="B12" s="195" t="s">
        <v>377</v>
      </c>
      <c r="C12" s="229">
        <v>2024</v>
      </c>
      <c r="D12" s="232" t="s">
        <v>339</v>
      </c>
      <c r="E12" s="232" t="s">
        <v>340</v>
      </c>
      <c r="F12" s="231" t="s">
        <v>90</v>
      </c>
      <c r="G12" s="231" t="s">
        <v>90</v>
      </c>
      <c r="H12" s="231" t="s">
        <v>90</v>
      </c>
      <c r="I12" s="231">
        <v>11725</v>
      </c>
    </row>
    <row r="13" spans="2:9" ht="21" customHeight="1" x14ac:dyDescent="0.25">
      <c r="B13" s="195" t="s">
        <v>378</v>
      </c>
      <c r="C13" s="229">
        <v>2024</v>
      </c>
      <c r="D13" s="232">
        <v>9.2499999999999999E-2</v>
      </c>
      <c r="E13" s="232" t="s">
        <v>340</v>
      </c>
      <c r="F13" s="231">
        <v>42173</v>
      </c>
      <c r="G13" s="231">
        <v>5580500</v>
      </c>
      <c r="H13" s="231">
        <v>5622673</v>
      </c>
      <c r="I13" s="231">
        <v>7853959</v>
      </c>
    </row>
    <row r="14" spans="2:9" ht="21" customHeight="1" x14ac:dyDescent="0.25">
      <c r="B14" s="195" t="s">
        <v>321</v>
      </c>
      <c r="C14" s="229"/>
      <c r="D14" s="232"/>
      <c r="E14" s="232"/>
      <c r="F14" s="231" t="s">
        <v>90</v>
      </c>
      <c r="G14" s="231">
        <v>-8220</v>
      </c>
      <c r="H14" s="231">
        <v>-8220</v>
      </c>
      <c r="I14" s="231">
        <v>-15664</v>
      </c>
    </row>
    <row r="15" spans="2:9" ht="21" customHeight="1" x14ac:dyDescent="0.25">
      <c r="B15" s="195" t="s">
        <v>407</v>
      </c>
      <c r="C15" s="229"/>
      <c r="D15" s="232"/>
      <c r="E15" s="232"/>
      <c r="F15" s="228" t="s">
        <v>90</v>
      </c>
      <c r="G15" s="228">
        <v>-13356</v>
      </c>
      <c r="H15" s="228">
        <v>-13356</v>
      </c>
      <c r="I15" s="228">
        <v>-25314</v>
      </c>
    </row>
    <row r="16" spans="2:9" ht="21" customHeight="1" x14ac:dyDescent="0.25">
      <c r="B16" s="196" t="s">
        <v>332</v>
      </c>
      <c r="C16" s="229"/>
      <c r="D16" s="230"/>
      <c r="E16" s="230"/>
      <c r="F16" s="233">
        <v>42173</v>
      </c>
      <c r="G16" s="233">
        <v>5558924</v>
      </c>
      <c r="H16" s="233">
        <v>5601097</v>
      </c>
      <c r="I16" s="233">
        <v>7824706</v>
      </c>
    </row>
    <row r="17" spans="2:9" ht="21" customHeight="1" x14ac:dyDescent="0.25">
      <c r="B17" s="196" t="s">
        <v>333</v>
      </c>
      <c r="C17" s="229"/>
      <c r="D17" s="232"/>
      <c r="E17" s="232"/>
      <c r="F17" s="231"/>
      <c r="G17" s="231"/>
      <c r="H17" s="231"/>
      <c r="I17" s="231"/>
    </row>
    <row r="18" spans="2:9" ht="21" customHeight="1" x14ac:dyDescent="0.25">
      <c r="B18" s="195" t="s">
        <v>379</v>
      </c>
      <c r="C18" s="229">
        <v>2021</v>
      </c>
      <c r="D18" s="232" t="s">
        <v>341</v>
      </c>
      <c r="E18" s="232" t="s">
        <v>11</v>
      </c>
      <c r="F18" s="231" t="s">
        <v>90</v>
      </c>
      <c r="G18" s="231" t="s">
        <v>90</v>
      </c>
      <c r="H18" s="231" t="s">
        <v>90</v>
      </c>
      <c r="I18" s="231">
        <v>17204</v>
      </c>
    </row>
    <row r="19" spans="2:9" ht="21" customHeight="1" x14ac:dyDescent="0.25">
      <c r="B19" s="195" t="s">
        <v>379</v>
      </c>
      <c r="C19" s="229">
        <v>2022</v>
      </c>
      <c r="D19" s="232" t="s">
        <v>341</v>
      </c>
      <c r="E19" s="232" t="s">
        <v>11</v>
      </c>
      <c r="F19" s="231" t="s">
        <v>90</v>
      </c>
      <c r="G19" s="231" t="s">
        <v>90</v>
      </c>
      <c r="H19" s="231" t="s">
        <v>90</v>
      </c>
      <c r="I19" s="231">
        <v>14086</v>
      </c>
    </row>
    <row r="20" spans="2:9" ht="21" customHeight="1" x14ac:dyDescent="0.25">
      <c r="B20" s="195" t="s">
        <v>380</v>
      </c>
      <c r="C20" s="229">
        <v>2023</v>
      </c>
      <c r="D20" s="232" t="s">
        <v>342</v>
      </c>
      <c r="E20" s="232" t="s">
        <v>11</v>
      </c>
      <c r="F20" s="231">
        <v>3267</v>
      </c>
      <c r="G20" s="231">
        <v>2380</v>
      </c>
      <c r="H20" s="231">
        <v>5647</v>
      </c>
      <c r="I20" s="231">
        <v>9058</v>
      </c>
    </row>
    <row r="21" spans="2:9" ht="21" customHeight="1" x14ac:dyDescent="0.25">
      <c r="B21" s="195" t="s">
        <v>381</v>
      </c>
      <c r="C21" s="229">
        <v>2022</v>
      </c>
      <c r="D21" s="230" t="s">
        <v>343</v>
      </c>
      <c r="E21" s="230" t="s">
        <v>11</v>
      </c>
      <c r="F21" s="231">
        <v>52430</v>
      </c>
      <c r="G21" s="231" t="s">
        <v>90</v>
      </c>
      <c r="H21" s="231">
        <v>52430</v>
      </c>
      <c r="I21" s="231">
        <v>50008</v>
      </c>
    </row>
    <row r="22" spans="2:9" ht="21" customHeight="1" x14ac:dyDescent="0.25">
      <c r="B22" s="195" t="s">
        <v>334</v>
      </c>
      <c r="C22" s="229"/>
      <c r="D22" s="232"/>
      <c r="E22" s="232"/>
      <c r="F22" s="231" t="s">
        <v>90</v>
      </c>
      <c r="G22" s="231" t="s">
        <v>90</v>
      </c>
      <c r="H22" s="231" t="s">
        <v>90</v>
      </c>
      <c r="I22" s="231">
        <v>-55</v>
      </c>
    </row>
    <row r="23" spans="2:9" ht="21" customHeight="1" x14ac:dyDescent="0.25">
      <c r="B23" s="196" t="s">
        <v>335</v>
      </c>
      <c r="C23" s="229"/>
      <c r="D23" s="232"/>
      <c r="E23" s="232"/>
      <c r="F23" s="235">
        <v>55697</v>
      </c>
      <c r="G23" s="235">
        <v>2380</v>
      </c>
      <c r="H23" s="235">
        <v>58077</v>
      </c>
      <c r="I23" s="235">
        <v>90301</v>
      </c>
    </row>
    <row r="24" spans="2:9" ht="21" customHeight="1" thickBot="1" x14ac:dyDescent="0.3">
      <c r="B24" s="196" t="s">
        <v>336</v>
      </c>
      <c r="C24" s="229"/>
      <c r="D24" s="232"/>
      <c r="E24" s="232"/>
      <c r="F24" s="258">
        <v>97870</v>
      </c>
      <c r="G24" s="258">
        <v>5561304</v>
      </c>
      <c r="H24" s="258">
        <v>5659174</v>
      </c>
      <c r="I24" s="258">
        <v>7915007</v>
      </c>
    </row>
    <row r="25" spans="2:9" ht="21" customHeight="1" thickTop="1" x14ac:dyDescent="0.25">
      <c r="B25" s="195" t="s">
        <v>408</v>
      </c>
      <c r="C25" s="229">
        <v>2022</v>
      </c>
      <c r="D25" s="232" t="s">
        <v>344</v>
      </c>
      <c r="E25" s="232" t="s">
        <v>11</v>
      </c>
      <c r="F25" s="231">
        <v>428367</v>
      </c>
      <c r="G25" s="231" t="s">
        <v>90</v>
      </c>
      <c r="H25" s="231">
        <v>428367</v>
      </c>
      <c r="I25" s="231">
        <v>761520</v>
      </c>
    </row>
    <row r="26" spans="2:9" ht="21" customHeight="1" x14ac:dyDescent="0.25">
      <c r="B26" s="195" t="s">
        <v>409</v>
      </c>
      <c r="C26" s="229">
        <v>2021</v>
      </c>
      <c r="D26" s="230" t="s">
        <v>345</v>
      </c>
      <c r="E26" s="230" t="s">
        <v>11</v>
      </c>
      <c r="F26" s="231" t="s">
        <v>90</v>
      </c>
      <c r="G26" s="231" t="s">
        <v>90</v>
      </c>
      <c r="H26" s="231" t="s">
        <v>90</v>
      </c>
      <c r="I26" s="231">
        <v>288839</v>
      </c>
    </row>
    <row r="27" spans="2:9" ht="21" customHeight="1" x14ac:dyDescent="0.25">
      <c r="B27" s="195" t="s">
        <v>410</v>
      </c>
      <c r="C27" s="229">
        <v>2021</v>
      </c>
      <c r="D27" s="232" t="s">
        <v>346</v>
      </c>
      <c r="E27" s="232" t="s">
        <v>11</v>
      </c>
      <c r="F27" s="233" t="s">
        <v>90</v>
      </c>
      <c r="G27" s="233" t="s">
        <v>90</v>
      </c>
      <c r="H27" s="233" t="s">
        <v>90</v>
      </c>
      <c r="I27" s="231">
        <v>587956</v>
      </c>
    </row>
    <row r="28" spans="2:9" ht="21" customHeight="1" x14ac:dyDescent="0.25">
      <c r="B28" s="195" t="s">
        <v>408</v>
      </c>
      <c r="C28" s="229">
        <v>2025</v>
      </c>
      <c r="D28" s="232" t="s">
        <v>347</v>
      </c>
      <c r="E28" s="257" t="s">
        <v>11</v>
      </c>
      <c r="F28" s="231">
        <v>323437</v>
      </c>
      <c r="G28" s="231">
        <v>824028</v>
      </c>
      <c r="H28" s="231">
        <v>1147465</v>
      </c>
      <c r="I28" s="231">
        <v>1035247</v>
      </c>
    </row>
    <row r="29" spans="2:9" ht="21" customHeight="1" x14ac:dyDescent="0.25">
      <c r="B29" s="195" t="s">
        <v>382</v>
      </c>
      <c r="C29" s="229">
        <v>2024</v>
      </c>
      <c r="D29" s="232" t="s">
        <v>348</v>
      </c>
      <c r="E29" s="257" t="s">
        <v>11</v>
      </c>
      <c r="F29" s="231">
        <v>545933</v>
      </c>
      <c r="G29" s="231">
        <v>810000</v>
      </c>
      <c r="H29" s="231">
        <v>1355933</v>
      </c>
      <c r="I29" s="231">
        <v>1891927</v>
      </c>
    </row>
    <row r="30" spans="2:9" ht="21" customHeight="1" x14ac:dyDescent="0.25">
      <c r="B30" s="195" t="s">
        <v>383</v>
      </c>
      <c r="C30" s="229">
        <v>2026</v>
      </c>
      <c r="D30" s="232" t="s">
        <v>349</v>
      </c>
      <c r="E30" s="232" t="s">
        <v>11</v>
      </c>
      <c r="F30" s="231">
        <v>3364</v>
      </c>
      <c r="G30" s="231">
        <v>1756264</v>
      </c>
      <c r="H30" s="231">
        <v>1759628</v>
      </c>
      <c r="I30" s="231">
        <v>1587924</v>
      </c>
    </row>
    <row r="31" spans="2:9" ht="21" customHeight="1" x14ac:dyDescent="0.25">
      <c r="B31" s="195" t="s">
        <v>384</v>
      </c>
      <c r="C31" s="229">
        <v>2022</v>
      </c>
      <c r="D31" s="230" t="s">
        <v>350</v>
      </c>
      <c r="E31" s="230" t="s">
        <v>11</v>
      </c>
      <c r="F31" s="231">
        <v>10028</v>
      </c>
      <c r="G31" s="231" t="s">
        <v>132</v>
      </c>
      <c r="H31" s="231">
        <v>10028</v>
      </c>
      <c r="I31" s="231">
        <v>19629</v>
      </c>
    </row>
    <row r="32" spans="2:9" ht="21" customHeight="1" x14ac:dyDescent="0.25">
      <c r="B32" s="195" t="s">
        <v>385</v>
      </c>
      <c r="C32" s="229">
        <v>2022</v>
      </c>
      <c r="D32" s="232" t="s">
        <v>351</v>
      </c>
      <c r="E32" s="232" t="s">
        <v>11</v>
      </c>
      <c r="F32" s="231">
        <v>4376</v>
      </c>
      <c r="G32" s="231" t="s">
        <v>132</v>
      </c>
      <c r="H32" s="231">
        <v>4376</v>
      </c>
      <c r="I32" s="231">
        <v>9089</v>
      </c>
    </row>
    <row r="33" spans="2:9" ht="21" customHeight="1" x14ac:dyDescent="0.25">
      <c r="B33" s="195" t="s">
        <v>386</v>
      </c>
      <c r="C33" s="229">
        <v>2022</v>
      </c>
      <c r="D33" s="232" t="s">
        <v>352</v>
      </c>
      <c r="E33" s="232" t="s">
        <v>11</v>
      </c>
      <c r="F33" s="231">
        <v>10597</v>
      </c>
      <c r="G33" s="231" t="s">
        <v>132</v>
      </c>
      <c r="H33" s="231">
        <v>10597</v>
      </c>
      <c r="I33" s="231">
        <v>21807</v>
      </c>
    </row>
    <row r="34" spans="2:9" ht="21" customHeight="1" x14ac:dyDescent="0.25">
      <c r="B34" s="195" t="s">
        <v>387</v>
      </c>
      <c r="C34" s="229">
        <v>2022</v>
      </c>
      <c r="D34" s="232" t="s">
        <v>351</v>
      </c>
      <c r="E34" s="232" t="s">
        <v>11</v>
      </c>
      <c r="F34" s="231">
        <v>5201</v>
      </c>
      <c r="G34" s="231" t="s">
        <v>132</v>
      </c>
      <c r="H34" s="231">
        <v>5201</v>
      </c>
      <c r="I34" s="231">
        <v>10703</v>
      </c>
    </row>
    <row r="35" spans="2:9" ht="21" customHeight="1" x14ac:dyDescent="0.25">
      <c r="B35" s="195" t="s">
        <v>411</v>
      </c>
      <c r="C35" s="229">
        <v>2023</v>
      </c>
      <c r="D35" s="232" t="s">
        <v>353</v>
      </c>
      <c r="E35" s="232" t="s">
        <v>11</v>
      </c>
      <c r="F35" s="231">
        <v>20049</v>
      </c>
      <c r="G35" s="231">
        <v>20000</v>
      </c>
      <c r="H35" s="231">
        <v>40049</v>
      </c>
      <c r="I35" s="231">
        <v>60024</v>
      </c>
    </row>
    <row r="36" spans="2:9" ht="21" customHeight="1" x14ac:dyDescent="0.25">
      <c r="B36" s="195" t="s">
        <v>388</v>
      </c>
      <c r="C36" s="229">
        <v>2031</v>
      </c>
      <c r="D36" s="230" t="s">
        <v>354</v>
      </c>
      <c r="E36" s="230" t="s">
        <v>11</v>
      </c>
      <c r="F36" s="231">
        <v>18916</v>
      </c>
      <c r="G36" s="231">
        <v>967530</v>
      </c>
      <c r="H36" s="231">
        <v>986446</v>
      </c>
      <c r="I36" s="231">
        <v>890440</v>
      </c>
    </row>
    <row r="37" spans="2:9" ht="21" customHeight="1" x14ac:dyDescent="0.25">
      <c r="B37" s="195" t="s">
        <v>389</v>
      </c>
      <c r="C37" s="229"/>
      <c r="D37" s="232"/>
      <c r="E37" s="232"/>
      <c r="F37" s="231" t="s">
        <v>90</v>
      </c>
      <c r="G37" s="231">
        <v>-15002</v>
      </c>
      <c r="H37" s="231">
        <v>-15002</v>
      </c>
      <c r="I37" s="231">
        <v>-18300</v>
      </c>
    </row>
    <row r="38" spans="2:9" ht="21" customHeight="1" x14ac:dyDescent="0.25">
      <c r="B38" s="195" t="s">
        <v>334</v>
      </c>
      <c r="C38" s="229"/>
      <c r="D38" s="232"/>
      <c r="E38" s="232"/>
      <c r="F38" s="231">
        <v>-3005</v>
      </c>
      <c r="G38" s="231">
        <v>-25294</v>
      </c>
      <c r="H38" s="231">
        <v>-28299</v>
      </c>
      <c r="I38" s="231">
        <v>-41254</v>
      </c>
    </row>
    <row r="39" spans="2:9" ht="21" customHeight="1" x14ac:dyDescent="0.25">
      <c r="B39" s="196" t="s">
        <v>337</v>
      </c>
      <c r="C39" s="229"/>
      <c r="D39" s="232"/>
      <c r="E39" s="232"/>
      <c r="F39" s="256">
        <v>1367263</v>
      </c>
      <c r="G39" s="256">
        <v>4337526</v>
      </c>
      <c r="H39" s="256">
        <v>5704789</v>
      </c>
      <c r="I39" s="256">
        <v>7105551</v>
      </c>
    </row>
    <row r="40" spans="2:9" ht="21" customHeight="1" thickBot="1" x14ac:dyDescent="0.3">
      <c r="B40" s="196" t="s">
        <v>338</v>
      </c>
      <c r="C40" s="229"/>
      <c r="D40" s="232"/>
      <c r="E40" s="232"/>
      <c r="F40" s="234">
        <v>1465133</v>
      </c>
      <c r="G40" s="234">
        <v>9898830</v>
      </c>
      <c r="H40" s="234">
        <v>11363963</v>
      </c>
      <c r="I40" s="234">
        <v>15020558</v>
      </c>
    </row>
    <row r="41" spans="2:9" ht="15" customHeight="1" thickTop="1" x14ac:dyDescent="0.25"/>
  </sheetData>
  <mergeCells count="7">
    <mergeCell ref="B4:E6"/>
    <mergeCell ref="F8:I8"/>
    <mergeCell ref="F9:H9"/>
    <mergeCell ref="C8:C10"/>
    <mergeCell ref="D8:D10"/>
    <mergeCell ref="B8:B10"/>
    <mergeCell ref="E8:E10"/>
  </mergeCells>
  <conditionalFormatting sqref="B11:D18 C11:I40">
    <cfRule type="expression" dxfId="8" priority="2">
      <formula>MOD(ROW(),2)=0</formula>
    </cfRule>
  </conditionalFormatting>
  <conditionalFormatting sqref="B19:B40">
    <cfRule type="expression" dxfId="7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F20"/>
  <sheetViews>
    <sheetView zoomScale="80" zoomScaleNormal="80" workbookViewId="0">
      <selection activeCell="D35" sqref="D35"/>
    </sheetView>
  </sheetViews>
  <sheetFormatPr defaultColWidth="9.140625" defaultRowHeight="15" x14ac:dyDescent="0.25"/>
  <cols>
    <col min="1" max="1" width="13.7109375" style="58" customWidth="1"/>
    <col min="2" max="2" width="49.7109375" style="58" customWidth="1"/>
    <col min="3" max="3" width="22.28515625" style="58" customWidth="1"/>
    <col min="4" max="4" width="18.42578125" style="58" customWidth="1"/>
    <col min="5" max="6" width="9.140625" style="58" customWidth="1"/>
    <col min="7" max="16384" width="9.140625" style="58"/>
  </cols>
  <sheetData>
    <row r="5" spans="1:6" x14ac:dyDescent="0.25">
      <c r="A5" s="56"/>
      <c r="B5" s="337"/>
      <c r="C5" s="338"/>
      <c r="D5" s="338"/>
      <c r="E5" s="338"/>
      <c r="F5" s="338"/>
    </row>
    <row r="6" spans="1:6" x14ac:dyDescent="0.25">
      <c r="A6" s="56"/>
      <c r="B6" s="338"/>
      <c r="C6" s="338"/>
      <c r="D6" s="338"/>
      <c r="E6" s="338"/>
      <c r="F6" s="338"/>
    </row>
    <row r="7" spans="1:6" ht="21.6" customHeight="1" x14ac:dyDescent="0.25">
      <c r="B7" s="29"/>
      <c r="C7" s="17"/>
    </row>
    <row r="8" spans="1:6" ht="17.45" customHeight="1" x14ac:dyDescent="0.25">
      <c r="B8" s="332" t="s">
        <v>504</v>
      </c>
      <c r="C8" s="74" t="s">
        <v>24</v>
      </c>
    </row>
    <row r="9" spans="1:6" ht="17.45" customHeight="1" x14ac:dyDescent="0.25">
      <c r="B9" s="332"/>
      <c r="C9" s="74">
        <v>2021</v>
      </c>
    </row>
    <row r="10" spans="1:6" ht="17.45" customHeight="1" x14ac:dyDescent="0.25">
      <c r="B10" s="71" t="s">
        <v>84</v>
      </c>
      <c r="C10" s="83">
        <v>165</v>
      </c>
    </row>
    <row r="11" spans="1:6" ht="17.45" customHeight="1" x14ac:dyDescent="0.25">
      <c r="B11" s="81"/>
      <c r="C11" s="84"/>
    </row>
    <row r="12" spans="1:6" ht="17.45" customHeight="1" x14ac:dyDescent="0.25">
      <c r="B12" s="71" t="s">
        <v>87</v>
      </c>
      <c r="C12" s="83">
        <v>245</v>
      </c>
    </row>
    <row r="13" spans="1:6" ht="17.45" customHeight="1" x14ac:dyDescent="0.25">
      <c r="B13" s="81"/>
      <c r="C13" s="84"/>
    </row>
    <row r="14" spans="1:6" ht="17.45" customHeight="1" x14ac:dyDescent="0.25">
      <c r="B14" s="71" t="s">
        <v>88</v>
      </c>
      <c r="C14" s="83">
        <v>1646</v>
      </c>
    </row>
    <row r="15" spans="1:6" ht="17.45" customHeight="1" x14ac:dyDescent="0.25">
      <c r="B15" s="82"/>
      <c r="C15" s="85"/>
    </row>
    <row r="16" spans="1:6" ht="17.45" customHeight="1" x14ac:dyDescent="0.25">
      <c r="B16" s="71" t="s">
        <v>89</v>
      </c>
      <c r="C16" s="83">
        <v>67</v>
      </c>
    </row>
    <row r="17" spans="2:3" ht="17.45" customHeight="1" x14ac:dyDescent="0.25">
      <c r="B17" s="238" t="s">
        <v>503</v>
      </c>
      <c r="C17" s="237">
        <v>54</v>
      </c>
    </row>
    <row r="18" spans="2:3" ht="17.45" customHeight="1" x14ac:dyDescent="0.25">
      <c r="B18" s="238" t="s">
        <v>85</v>
      </c>
      <c r="C18" s="237">
        <v>13</v>
      </c>
    </row>
    <row r="19" spans="2:3" ht="17.45" customHeight="1" x14ac:dyDescent="0.25">
      <c r="B19" s="238"/>
      <c r="C19" s="237" t="s">
        <v>90</v>
      </c>
    </row>
    <row r="20" spans="2:3" ht="15" customHeight="1" x14ac:dyDescent="0.25">
      <c r="B20" s="71" t="s">
        <v>91</v>
      </c>
      <c r="C20" s="83">
        <v>2123</v>
      </c>
    </row>
  </sheetData>
  <mergeCells count="2">
    <mergeCell ref="B8:B9"/>
    <mergeCell ref="B5:F6"/>
  </mergeCells>
  <conditionalFormatting sqref="B15:C15 B13:C13 B17:C19 B11:C11">
    <cfRule type="expression" dxfId="6" priority="5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D2171"/>
  <sheetViews>
    <sheetView showGridLines="0" showRowColHeaders="0" topLeftCell="A16" zoomScale="80" zoomScaleNormal="80" workbookViewId="0">
      <selection activeCell="E31" sqref="E31"/>
    </sheetView>
  </sheetViews>
  <sheetFormatPr defaultColWidth="0.5703125" defaultRowHeight="15" x14ac:dyDescent="0.25"/>
  <cols>
    <col min="1" max="1" width="9.85546875" customWidth="1"/>
    <col min="2" max="2" width="62.28515625" style="67" customWidth="1"/>
    <col min="3" max="4" width="17.85546875" style="67" customWidth="1"/>
    <col min="5" max="5" width="8.7109375" customWidth="1"/>
  </cols>
  <sheetData>
    <row r="1" spans="2:4" x14ac:dyDescent="0.25">
      <c r="B1"/>
      <c r="C1"/>
      <c r="D1"/>
    </row>
    <row r="2" spans="2:4" x14ac:dyDescent="0.25">
      <c r="B2"/>
      <c r="C2"/>
      <c r="D2"/>
    </row>
    <row r="3" spans="2:4" x14ac:dyDescent="0.25">
      <c r="B3"/>
      <c r="C3"/>
      <c r="D3"/>
    </row>
    <row r="4" spans="2:4" x14ac:dyDescent="0.25">
      <c r="B4" s="337"/>
      <c r="C4" s="338"/>
      <c r="D4" s="338"/>
    </row>
    <row r="5" spans="2:4" ht="32.1" customHeight="1" x14ac:dyDescent="0.25">
      <c r="B5" s="338"/>
      <c r="C5" s="338"/>
      <c r="D5" s="338"/>
    </row>
    <row r="6" spans="2:4" x14ac:dyDescent="0.25">
      <c r="B6" s="338"/>
      <c r="C6" s="338"/>
      <c r="D6" s="338"/>
    </row>
    <row r="7" spans="2:4" x14ac:dyDescent="0.25">
      <c r="B7" s="29" t="s">
        <v>21</v>
      </c>
      <c r="C7" s="2"/>
      <c r="D7" s="2"/>
    </row>
    <row r="8" spans="2:4" ht="21.95" customHeight="1" x14ac:dyDescent="0.25">
      <c r="B8" s="346"/>
      <c r="C8" s="327" t="s">
        <v>23</v>
      </c>
      <c r="D8" s="328"/>
    </row>
    <row r="9" spans="2:4" x14ac:dyDescent="0.25">
      <c r="B9" s="346"/>
      <c r="C9" s="73">
        <v>2021</v>
      </c>
      <c r="D9" s="73">
        <v>2020</v>
      </c>
    </row>
    <row r="10" spans="2:4" ht="18.95" customHeight="1" x14ac:dyDescent="0.25">
      <c r="B10" s="196" t="s">
        <v>143</v>
      </c>
      <c r="C10" s="148"/>
      <c r="D10" s="148"/>
    </row>
    <row r="11" spans="2:4" ht="18.95" customHeight="1" x14ac:dyDescent="0.25">
      <c r="B11" s="238" t="s">
        <v>144</v>
      </c>
      <c r="C11" s="240">
        <v>825208</v>
      </c>
      <c r="D11" s="240">
        <v>1680397</v>
      </c>
    </row>
    <row r="12" spans="2:4" ht="18.95" customHeight="1" x14ac:dyDescent="0.25">
      <c r="B12" s="238" t="s">
        <v>145</v>
      </c>
      <c r="C12" s="240">
        <v>1724088</v>
      </c>
      <c r="D12" s="240">
        <v>3360270</v>
      </c>
    </row>
    <row r="13" spans="2:4" x14ac:dyDescent="0.25">
      <c r="B13" s="238" t="s">
        <v>412</v>
      </c>
      <c r="C13" s="240">
        <v>4429883</v>
      </c>
      <c r="D13" s="240">
        <v>4373075</v>
      </c>
    </row>
    <row r="14" spans="2:4" ht="18.95" customHeight="1" x14ac:dyDescent="0.25">
      <c r="B14" s="238" t="s">
        <v>147</v>
      </c>
      <c r="C14" s="240">
        <v>1504666</v>
      </c>
      <c r="D14" s="240">
        <v>258588</v>
      </c>
    </row>
    <row r="15" spans="2:4" ht="18.95" customHeight="1" x14ac:dyDescent="0.25">
      <c r="B15" s="238" t="s">
        <v>148</v>
      </c>
      <c r="C15" s="240">
        <v>599692</v>
      </c>
      <c r="D15" s="240">
        <v>737110</v>
      </c>
    </row>
    <row r="16" spans="2:4" ht="18.95" customHeight="1" x14ac:dyDescent="0.25">
      <c r="B16" s="238" t="s">
        <v>149</v>
      </c>
      <c r="C16" s="240">
        <v>1968979</v>
      </c>
      <c r="D16" s="240">
        <v>1850057</v>
      </c>
    </row>
    <row r="17" spans="2:4" ht="18.95" customHeight="1" x14ac:dyDescent="0.25">
      <c r="B17" s="238" t="s">
        <v>150</v>
      </c>
      <c r="C17" s="240">
        <v>698914</v>
      </c>
      <c r="D17" s="240">
        <v>597610</v>
      </c>
    </row>
    <row r="18" spans="2:4" ht="18.95" customHeight="1" x14ac:dyDescent="0.25">
      <c r="B18" s="238" t="s">
        <v>151</v>
      </c>
      <c r="C18" s="240">
        <v>335189</v>
      </c>
      <c r="D18" s="240">
        <v>188327</v>
      </c>
    </row>
    <row r="19" spans="2:4" ht="18.95" customHeight="1" x14ac:dyDescent="0.25">
      <c r="B19" s="238" t="s">
        <v>152</v>
      </c>
      <c r="C19" s="240">
        <v>233309</v>
      </c>
      <c r="D19" s="240">
        <v>179401</v>
      </c>
    </row>
    <row r="20" spans="2:4" ht="18.95" customHeight="1" x14ac:dyDescent="0.25">
      <c r="B20" s="238" t="s">
        <v>153</v>
      </c>
      <c r="C20" s="240">
        <v>291896</v>
      </c>
      <c r="D20" s="240">
        <v>88349</v>
      </c>
    </row>
    <row r="21" spans="2:4" ht="18.95" customHeight="1" x14ac:dyDescent="0.25">
      <c r="B21" s="238" t="s">
        <v>154</v>
      </c>
      <c r="C21" s="284" t="s">
        <v>90</v>
      </c>
      <c r="D21" s="240">
        <v>522579</v>
      </c>
    </row>
    <row r="22" spans="2:4" ht="18.95" customHeight="1" x14ac:dyDescent="0.25">
      <c r="B22" s="238" t="s">
        <v>155</v>
      </c>
      <c r="C22" s="241">
        <v>337326</v>
      </c>
      <c r="D22" s="241">
        <v>362326</v>
      </c>
    </row>
    <row r="23" spans="2:4" ht="18.95" customHeight="1" x14ac:dyDescent="0.25">
      <c r="B23" s="196" t="s">
        <v>157</v>
      </c>
      <c r="C23" s="242">
        <v>12949150</v>
      </c>
      <c r="D23" s="242">
        <v>14198089</v>
      </c>
    </row>
    <row r="24" spans="2:4" ht="18.95" customHeight="1" x14ac:dyDescent="0.25">
      <c r="B24" s="195"/>
      <c r="C24" s="240"/>
      <c r="D24" s="240"/>
    </row>
    <row r="25" spans="2:4" ht="18.95" customHeight="1" x14ac:dyDescent="0.25">
      <c r="B25" s="238" t="s">
        <v>156</v>
      </c>
      <c r="C25" s="284" t="s">
        <v>90</v>
      </c>
      <c r="D25" s="240">
        <v>1258111</v>
      </c>
    </row>
    <row r="26" spans="2:4" ht="18.95" customHeight="1" x14ac:dyDescent="0.25">
      <c r="B26" s="195"/>
      <c r="C26" s="240"/>
      <c r="D26" s="240"/>
    </row>
    <row r="27" spans="2:4" ht="18.95" customHeight="1" x14ac:dyDescent="0.25">
      <c r="B27" s="196" t="s">
        <v>157</v>
      </c>
      <c r="C27" s="243">
        <v>12949150</v>
      </c>
      <c r="D27" s="243">
        <v>15456200</v>
      </c>
    </row>
    <row r="28" spans="2:4" ht="11.45" customHeight="1" x14ac:dyDescent="0.25">
      <c r="B28" s="195"/>
      <c r="C28" s="240"/>
      <c r="D28" s="240"/>
    </row>
    <row r="29" spans="2:4" ht="18.95" customHeight="1" x14ac:dyDescent="0.25">
      <c r="B29" s="196" t="s">
        <v>158</v>
      </c>
      <c r="C29" s="240"/>
      <c r="D29" s="240"/>
    </row>
    <row r="30" spans="2:4" ht="18.95" customHeight="1" x14ac:dyDescent="0.25">
      <c r="B30" s="238" t="s">
        <v>145</v>
      </c>
      <c r="C30" s="240">
        <v>353730</v>
      </c>
      <c r="D30" s="240">
        <v>764793</v>
      </c>
    </row>
    <row r="31" spans="2:4" ht="25.5" x14ac:dyDescent="0.25">
      <c r="B31" s="238" t="s">
        <v>146</v>
      </c>
      <c r="C31" s="240">
        <v>51540</v>
      </c>
      <c r="D31" s="240">
        <v>160969</v>
      </c>
    </row>
    <row r="32" spans="2:4" ht="18.95" customHeight="1" x14ac:dyDescent="0.25">
      <c r="B32" s="238" t="s">
        <v>159</v>
      </c>
      <c r="C32" s="240">
        <v>1997285</v>
      </c>
      <c r="D32" s="240">
        <v>3442071</v>
      </c>
    </row>
    <row r="33" spans="2:4" ht="18.95" customHeight="1" x14ac:dyDescent="0.25">
      <c r="B33" s="238" t="s">
        <v>150</v>
      </c>
      <c r="C33" s="240">
        <v>315405</v>
      </c>
      <c r="D33" s="240">
        <v>346523</v>
      </c>
    </row>
    <row r="34" spans="2:4" ht="18.95" customHeight="1" x14ac:dyDescent="0.25">
      <c r="B34" s="238" t="s">
        <v>160</v>
      </c>
      <c r="C34" s="240">
        <v>2464734</v>
      </c>
      <c r="D34" s="240">
        <v>2452860</v>
      </c>
    </row>
    <row r="35" spans="2:4" ht="18.95" customHeight="1" x14ac:dyDescent="0.25">
      <c r="B35" s="238" t="s">
        <v>161</v>
      </c>
      <c r="C35" s="240">
        <v>1155169</v>
      </c>
      <c r="D35" s="240">
        <v>1055797</v>
      </c>
    </row>
    <row r="36" spans="2:4" ht="18.95" customHeight="1" x14ac:dyDescent="0.25">
      <c r="B36" s="238" t="s">
        <v>154</v>
      </c>
      <c r="C36" s="240">
        <v>1219176</v>
      </c>
      <c r="D36" s="240">
        <v>2426351</v>
      </c>
    </row>
    <row r="37" spans="2:4" ht="18.95" customHeight="1" x14ac:dyDescent="0.25">
      <c r="B37" s="238" t="s">
        <v>162</v>
      </c>
      <c r="C37" s="240">
        <v>13366</v>
      </c>
      <c r="D37" s="240">
        <v>11614</v>
      </c>
    </row>
    <row r="38" spans="2:4" ht="18.95" customHeight="1" x14ac:dyDescent="0.25">
      <c r="B38" s="238" t="s">
        <v>147</v>
      </c>
      <c r="C38" s="240">
        <v>4969400</v>
      </c>
      <c r="D38" s="240">
        <v>3798734</v>
      </c>
    </row>
    <row r="39" spans="2:4" ht="18.95" customHeight="1" x14ac:dyDescent="0.25">
      <c r="B39" s="238" t="s">
        <v>148</v>
      </c>
      <c r="C39" s="240">
        <v>5780316</v>
      </c>
      <c r="D39" s="240">
        <v>4242962</v>
      </c>
    </row>
    <row r="40" spans="2:4" ht="18.95" customHeight="1" x14ac:dyDescent="0.25">
      <c r="B40" s="238" t="s">
        <v>163</v>
      </c>
      <c r="C40" s="240">
        <v>5105926</v>
      </c>
      <c r="D40" s="240">
        <v>5415293</v>
      </c>
    </row>
    <row r="41" spans="2:4" ht="18.95" customHeight="1" x14ac:dyDescent="0.25">
      <c r="B41" s="238" t="s">
        <v>164</v>
      </c>
      <c r="C41" s="240">
        <v>2419269</v>
      </c>
      <c r="D41" s="240">
        <v>2407143</v>
      </c>
    </row>
    <row r="42" spans="2:4" ht="18.95" customHeight="1" x14ac:dyDescent="0.25">
      <c r="B42" s="238" t="s">
        <v>165</v>
      </c>
      <c r="C42" s="240">
        <v>12953317</v>
      </c>
      <c r="D42" s="240">
        <v>11809928</v>
      </c>
    </row>
    <row r="43" spans="2:4" ht="18.95" customHeight="1" x14ac:dyDescent="0.25">
      <c r="B43" s="238" t="s">
        <v>166</v>
      </c>
      <c r="C43" s="240">
        <v>225593</v>
      </c>
      <c r="D43" s="240">
        <v>212074</v>
      </c>
    </row>
    <row r="44" spans="2:4" ht="18.95" customHeight="1" x14ac:dyDescent="0.25">
      <c r="B44" s="238" t="s">
        <v>155</v>
      </c>
      <c r="C44" s="240">
        <v>72432</v>
      </c>
      <c r="D44" s="240">
        <v>79768</v>
      </c>
    </row>
    <row r="45" spans="2:4" ht="18.95" customHeight="1" x14ac:dyDescent="0.25">
      <c r="B45" s="196" t="s">
        <v>167</v>
      </c>
      <c r="C45" s="244">
        <v>39096658</v>
      </c>
      <c r="D45" s="244">
        <v>38626880</v>
      </c>
    </row>
    <row r="46" spans="2:4" ht="18.95" customHeight="1" thickBot="1" x14ac:dyDescent="0.3">
      <c r="B46" s="196" t="s">
        <v>168</v>
      </c>
      <c r="C46" s="246">
        <v>52045808</v>
      </c>
      <c r="D46" s="246">
        <v>54083080</v>
      </c>
    </row>
    <row r="47" spans="2:4" ht="15.75" thickTop="1" x14ac:dyDescent="0.25">
      <c r="B47"/>
      <c r="C47"/>
      <c r="D47"/>
    </row>
    <row r="48" spans="2:4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</sheetData>
  <mergeCells count="3">
    <mergeCell ref="B8:B9"/>
    <mergeCell ref="B4:D6"/>
    <mergeCell ref="C8:D8"/>
  </mergeCells>
  <conditionalFormatting sqref="B10:D46">
    <cfRule type="expression" dxfId="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D51"/>
  <sheetViews>
    <sheetView showGridLines="0" showRowColHeaders="0" zoomScale="80" zoomScaleNormal="80" workbookViewId="0">
      <selection activeCell="C27" sqref="C27"/>
    </sheetView>
  </sheetViews>
  <sheetFormatPr defaultColWidth="8.7109375" defaultRowHeight="15" x14ac:dyDescent="0.25"/>
  <cols>
    <col min="1" max="1" width="10.85546875" customWidth="1"/>
    <col min="2" max="2" width="61.85546875" bestFit="1" customWidth="1"/>
    <col min="3" max="4" width="17.85546875" customWidth="1"/>
    <col min="5" max="5" width="10.28515625" customWidth="1"/>
  </cols>
  <sheetData>
    <row r="4" spans="2:4" ht="17.25" customHeight="1" x14ac:dyDescent="0.25">
      <c r="B4" s="337"/>
      <c r="C4" s="338"/>
      <c r="D4" s="338"/>
    </row>
    <row r="5" spans="2:4" ht="17.25" customHeight="1" x14ac:dyDescent="0.25">
      <c r="B5" s="338"/>
      <c r="C5" s="338"/>
      <c r="D5" s="338"/>
    </row>
    <row r="6" spans="2:4" ht="17.25" customHeight="1" x14ac:dyDescent="0.25">
      <c r="B6" s="338"/>
      <c r="C6" s="338"/>
      <c r="D6" s="338"/>
    </row>
    <row r="7" spans="2:4" ht="20.45" customHeight="1" x14ac:dyDescent="0.25">
      <c r="B7" s="59" t="s">
        <v>21</v>
      </c>
      <c r="C7" s="60"/>
      <c r="D7" s="60"/>
    </row>
    <row r="8" spans="2:4" ht="20.45" customHeight="1" x14ac:dyDescent="0.25">
      <c r="B8" s="346"/>
      <c r="C8" s="327" t="s">
        <v>23</v>
      </c>
      <c r="D8" s="328"/>
    </row>
    <row r="9" spans="2:4" x14ac:dyDescent="0.25">
      <c r="B9" s="346"/>
      <c r="C9" s="73">
        <v>2021</v>
      </c>
      <c r="D9" s="73">
        <v>2020</v>
      </c>
    </row>
    <row r="10" spans="2:4" s="45" customFormat="1" ht="20.45" customHeight="1" x14ac:dyDescent="0.2">
      <c r="B10" s="196" t="s">
        <v>415</v>
      </c>
      <c r="C10" s="149"/>
      <c r="D10" s="149"/>
    </row>
    <row r="11" spans="2:4" s="45" customFormat="1" ht="20.45" customHeight="1" x14ac:dyDescent="0.2">
      <c r="B11" s="238" t="s">
        <v>169</v>
      </c>
      <c r="C11" s="150">
        <v>2683343</v>
      </c>
      <c r="D11" s="150">
        <v>2358320</v>
      </c>
    </row>
    <row r="12" spans="2:4" s="45" customFormat="1" ht="20.45" customHeight="1" x14ac:dyDescent="0.2">
      <c r="B12" s="238" t="s">
        <v>170</v>
      </c>
      <c r="C12" s="150">
        <v>610695</v>
      </c>
      <c r="D12" s="150">
        <v>445807</v>
      </c>
    </row>
    <row r="13" spans="2:4" s="45" customFormat="1" ht="20.45" customHeight="1" x14ac:dyDescent="0.2">
      <c r="B13" s="238" t="s">
        <v>171</v>
      </c>
      <c r="C13" s="150">
        <v>136580</v>
      </c>
      <c r="D13" s="150">
        <v>121865</v>
      </c>
    </row>
    <row r="14" spans="2:4" s="45" customFormat="1" ht="20.45" customHeight="1" x14ac:dyDescent="0.2">
      <c r="B14" s="238" t="s">
        <v>172</v>
      </c>
      <c r="C14" s="150">
        <v>528096</v>
      </c>
      <c r="D14" s="150">
        <v>505739</v>
      </c>
    </row>
    <row r="15" spans="2:4" s="45" customFormat="1" ht="20.45" customHeight="1" x14ac:dyDescent="0.2">
      <c r="B15" s="238" t="s">
        <v>173</v>
      </c>
      <c r="C15" s="150">
        <v>190002</v>
      </c>
      <c r="D15" s="150">
        <v>140058</v>
      </c>
    </row>
    <row r="16" spans="2:4" s="45" customFormat="1" ht="20.45" customHeight="1" x14ac:dyDescent="0.2">
      <c r="B16" s="238" t="s">
        <v>174</v>
      </c>
      <c r="C16" s="150">
        <v>1909050</v>
      </c>
      <c r="D16" s="150">
        <v>1448846</v>
      </c>
    </row>
    <row r="17" spans="2:4" s="45" customFormat="1" ht="20.45" customHeight="1" x14ac:dyDescent="0.2">
      <c r="B17" s="238" t="s">
        <v>175</v>
      </c>
      <c r="C17" s="150">
        <v>1465133</v>
      </c>
      <c r="D17" s="150">
        <v>2059315</v>
      </c>
    </row>
    <row r="18" spans="2:4" s="45" customFormat="1" ht="20.45" customHeight="1" x14ac:dyDescent="0.2">
      <c r="B18" s="238" t="s">
        <v>176</v>
      </c>
      <c r="C18" s="150">
        <v>225189</v>
      </c>
      <c r="D18" s="150">
        <v>212755</v>
      </c>
    </row>
    <row r="19" spans="2:4" s="45" customFormat="1" ht="20.45" customHeight="1" x14ac:dyDescent="0.2">
      <c r="B19" s="238" t="s">
        <v>152</v>
      </c>
      <c r="C19" s="150">
        <v>357105</v>
      </c>
      <c r="D19" s="150">
        <v>304869</v>
      </c>
    </row>
    <row r="20" spans="2:4" s="45" customFormat="1" ht="20.45" customHeight="1" x14ac:dyDescent="0.2">
      <c r="B20" s="238" t="s">
        <v>177</v>
      </c>
      <c r="C20" s="150">
        <v>346733</v>
      </c>
      <c r="D20" s="150">
        <v>304551</v>
      </c>
    </row>
    <row r="21" spans="2:4" s="45" customFormat="1" ht="20.45" customHeight="1" x14ac:dyDescent="0.2">
      <c r="B21" s="238" t="s">
        <v>178</v>
      </c>
      <c r="C21" s="150">
        <v>51359</v>
      </c>
      <c r="D21" s="150">
        <v>231322</v>
      </c>
    </row>
    <row r="22" spans="2:4" s="45" customFormat="1" ht="20.45" customHeight="1" x14ac:dyDescent="0.2">
      <c r="B22" s="238" t="s">
        <v>179</v>
      </c>
      <c r="C22" s="150">
        <v>704025</v>
      </c>
      <c r="D22" s="150">
        <v>448019</v>
      </c>
    </row>
    <row r="23" spans="2:4" s="45" customFormat="1" ht="20.45" customHeight="1" x14ac:dyDescent="0.2">
      <c r="B23" s="238" t="s">
        <v>413</v>
      </c>
      <c r="C23" s="150">
        <v>6130</v>
      </c>
      <c r="D23" s="150" t="s">
        <v>90</v>
      </c>
    </row>
    <row r="24" spans="2:4" s="45" customFormat="1" ht="20.45" customHeight="1" x14ac:dyDescent="0.2">
      <c r="B24" s="238" t="s">
        <v>180</v>
      </c>
      <c r="C24" s="150">
        <v>636292</v>
      </c>
      <c r="D24" s="150">
        <v>536155</v>
      </c>
    </row>
    <row r="25" spans="2:4" s="45" customFormat="1" ht="20.45" customHeight="1" x14ac:dyDescent="0.2">
      <c r="B25" s="238" t="s">
        <v>181</v>
      </c>
      <c r="C25" s="150">
        <v>61586</v>
      </c>
      <c r="D25" s="150">
        <v>47799</v>
      </c>
    </row>
    <row r="26" spans="2:4" s="45" customFormat="1" ht="20.45" customHeight="1" x14ac:dyDescent="0.2">
      <c r="B26" s="238" t="s">
        <v>182</v>
      </c>
      <c r="C26" s="153">
        <v>776275</v>
      </c>
      <c r="D26" s="153">
        <v>524795</v>
      </c>
    </row>
    <row r="27" spans="2:4" s="45" customFormat="1" ht="27.75" customHeight="1" x14ac:dyDescent="0.2">
      <c r="B27" s="259" t="s">
        <v>157</v>
      </c>
      <c r="C27" s="154">
        <v>10687593</v>
      </c>
      <c r="D27" s="154">
        <v>9690215</v>
      </c>
    </row>
    <row r="28" spans="2:4" s="45" customFormat="1" ht="20.45" customHeight="1" x14ac:dyDescent="0.2">
      <c r="B28" s="239"/>
      <c r="C28" s="150"/>
      <c r="D28" s="150"/>
    </row>
    <row r="29" spans="2:4" s="45" customFormat="1" ht="20.45" customHeight="1" x14ac:dyDescent="0.2">
      <c r="B29" s="259" t="s">
        <v>158</v>
      </c>
      <c r="C29" s="150"/>
      <c r="D29" s="150"/>
    </row>
    <row r="30" spans="2:4" s="45" customFormat="1" ht="20.45" customHeight="1" x14ac:dyDescent="0.2">
      <c r="B30" s="238" t="s">
        <v>170</v>
      </c>
      <c r="C30" s="150">
        <v>204623</v>
      </c>
      <c r="D30" s="150">
        <v>291189</v>
      </c>
    </row>
    <row r="31" spans="2:4" s="45" customFormat="1" ht="20.45" customHeight="1" x14ac:dyDescent="0.2">
      <c r="B31" s="238" t="s">
        <v>175</v>
      </c>
      <c r="C31" s="150">
        <v>9898830</v>
      </c>
      <c r="D31" s="150">
        <v>12961243</v>
      </c>
    </row>
    <row r="32" spans="2:4" s="45" customFormat="1" ht="20.45" customHeight="1" x14ac:dyDescent="0.2">
      <c r="B32" s="238" t="s">
        <v>172</v>
      </c>
      <c r="C32" s="150">
        <v>341689</v>
      </c>
      <c r="D32" s="150">
        <v>262745</v>
      </c>
    </row>
    <row r="33" spans="2:4" s="45" customFormat="1" ht="20.45" customHeight="1" x14ac:dyDescent="0.2">
      <c r="B33" s="238" t="s">
        <v>183</v>
      </c>
      <c r="C33" s="150">
        <v>962255</v>
      </c>
      <c r="D33" s="150">
        <v>1040003</v>
      </c>
    </row>
    <row r="34" spans="2:4" s="45" customFormat="1" ht="20.45" customHeight="1" x14ac:dyDescent="0.2">
      <c r="B34" s="238" t="s">
        <v>184</v>
      </c>
      <c r="C34" s="150">
        <v>1888972</v>
      </c>
      <c r="D34" s="150">
        <v>1892437</v>
      </c>
    </row>
    <row r="35" spans="2:4" s="45" customFormat="1" ht="20.45" customHeight="1" x14ac:dyDescent="0.2">
      <c r="B35" s="238" t="s">
        <v>177</v>
      </c>
      <c r="C35" s="150">
        <v>5857941</v>
      </c>
      <c r="D35" s="150">
        <v>6538496</v>
      </c>
    </row>
    <row r="36" spans="2:4" s="45" customFormat="1" ht="20.45" customHeight="1" x14ac:dyDescent="0.2">
      <c r="B36" s="238" t="s">
        <v>185</v>
      </c>
      <c r="C36" s="150">
        <v>2318910</v>
      </c>
      <c r="D36" s="150">
        <v>3569837</v>
      </c>
    </row>
    <row r="37" spans="2:4" s="45" customFormat="1" ht="20.45" customHeight="1" x14ac:dyDescent="0.2">
      <c r="B37" s="238" t="s">
        <v>181</v>
      </c>
      <c r="C37" s="150">
        <v>182437</v>
      </c>
      <c r="D37" s="150">
        <v>178704</v>
      </c>
    </row>
    <row r="38" spans="2:4" s="45" customFormat="1" ht="20.45" customHeight="1" x14ac:dyDescent="0.2">
      <c r="B38" s="238" t="s">
        <v>182</v>
      </c>
      <c r="C38" s="153">
        <v>240793</v>
      </c>
      <c r="D38" s="153">
        <v>180863</v>
      </c>
    </row>
    <row r="39" spans="2:4" s="45" customFormat="1" ht="20.45" customHeight="1" x14ac:dyDescent="0.2">
      <c r="B39" s="259" t="s">
        <v>167</v>
      </c>
      <c r="C39" s="155">
        <v>21896450</v>
      </c>
      <c r="D39" s="155">
        <v>26915517</v>
      </c>
    </row>
    <row r="40" spans="2:4" s="45" customFormat="1" ht="20.45" customHeight="1" thickBot="1" x14ac:dyDescent="0.25">
      <c r="B40" s="259" t="s">
        <v>186</v>
      </c>
      <c r="C40" s="245">
        <v>32584043</v>
      </c>
      <c r="D40" s="245">
        <v>36605732</v>
      </c>
    </row>
    <row r="41" spans="2:4" s="45" customFormat="1" ht="20.45" customHeight="1" thickTop="1" x14ac:dyDescent="0.2">
      <c r="B41" s="196"/>
      <c r="C41" s="150"/>
      <c r="D41" s="150"/>
    </row>
    <row r="42" spans="2:4" s="45" customFormat="1" ht="20.45" customHeight="1" x14ac:dyDescent="0.2">
      <c r="B42" s="259" t="s">
        <v>187</v>
      </c>
      <c r="C42" s="150"/>
      <c r="D42" s="150"/>
    </row>
    <row r="43" spans="2:4" s="45" customFormat="1" ht="20.45" customHeight="1" x14ac:dyDescent="0.2">
      <c r="B43" s="238" t="s">
        <v>188</v>
      </c>
      <c r="C43" s="150">
        <v>8466810</v>
      </c>
      <c r="D43" s="150">
        <v>7593763</v>
      </c>
    </row>
    <row r="44" spans="2:4" s="45" customFormat="1" ht="20.45" customHeight="1" x14ac:dyDescent="0.2">
      <c r="B44" s="260" t="s">
        <v>414</v>
      </c>
      <c r="C44" s="150">
        <v>2249721</v>
      </c>
      <c r="D44" s="150">
        <v>2249721</v>
      </c>
    </row>
    <row r="45" spans="2:4" s="45" customFormat="1" ht="20.45" customHeight="1" x14ac:dyDescent="0.2">
      <c r="B45" s="238" t="s">
        <v>189</v>
      </c>
      <c r="C45" s="150">
        <v>10948094</v>
      </c>
      <c r="D45" s="150">
        <v>10060605</v>
      </c>
    </row>
    <row r="46" spans="2:4" s="45" customFormat="1" ht="20.45" customHeight="1" x14ac:dyDescent="0.2">
      <c r="B46" s="238" t="s">
        <v>190</v>
      </c>
      <c r="C46" s="153">
        <v>-2208214</v>
      </c>
      <c r="D46" s="153">
        <v>-2431423</v>
      </c>
    </row>
    <row r="47" spans="2:4" ht="25.5" x14ac:dyDescent="0.25">
      <c r="B47" s="259" t="s">
        <v>191</v>
      </c>
      <c r="C47" s="151">
        <v>19456411</v>
      </c>
      <c r="D47" s="151">
        <v>17472666</v>
      </c>
    </row>
    <row r="48" spans="2:4" x14ac:dyDescent="0.25">
      <c r="B48" s="259" t="s">
        <v>192</v>
      </c>
      <c r="C48" s="154">
        <v>5354</v>
      </c>
      <c r="D48" s="154">
        <v>4682</v>
      </c>
    </row>
    <row r="49" spans="2:4" ht="17.25" customHeight="1" x14ac:dyDescent="0.25">
      <c r="B49" s="259" t="s">
        <v>193</v>
      </c>
      <c r="C49" s="151">
        <v>19461765</v>
      </c>
      <c r="D49" s="151">
        <v>17477348</v>
      </c>
    </row>
    <row r="50" spans="2:4" ht="19.5" customHeight="1" thickBot="1" x14ac:dyDescent="0.3">
      <c r="B50" s="259" t="s">
        <v>194</v>
      </c>
      <c r="C50" s="245">
        <v>52045808</v>
      </c>
      <c r="D50" s="245">
        <v>54083080</v>
      </c>
    </row>
    <row r="51" spans="2:4" ht="15.75" thickTop="1" x14ac:dyDescent="0.25"/>
  </sheetData>
  <mergeCells count="3">
    <mergeCell ref="B8:B9"/>
    <mergeCell ref="B4:D6"/>
    <mergeCell ref="C8:D8"/>
  </mergeCells>
  <conditionalFormatting sqref="B10:D50">
    <cfRule type="expression" dxfId="4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E62"/>
  <sheetViews>
    <sheetView showGridLines="0" showRowColHeaders="0" zoomScale="80" zoomScaleNormal="80" workbookViewId="0">
      <selection activeCell="C58" sqref="C58"/>
    </sheetView>
  </sheetViews>
  <sheetFormatPr defaultColWidth="8.7109375" defaultRowHeight="15" zeroHeight="1" x14ac:dyDescent="0.25"/>
  <cols>
    <col min="1" max="1" width="10.42578125" customWidth="1"/>
    <col min="2" max="2" width="55.7109375" customWidth="1"/>
    <col min="3" max="3" width="21" customWidth="1"/>
    <col min="4" max="4" width="21.85546875" customWidth="1"/>
    <col min="5" max="5" width="12.42578125" customWidth="1"/>
  </cols>
  <sheetData>
    <row r="1" spans="2:5" x14ac:dyDescent="0.25"/>
    <row r="2" spans="2:5" x14ac:dyDescent="0.25"/>
    <row r="3" spans="2:5" x14ac:dyDescent="0.25"/>
    <row r="4" spans="2:5" x14ac:dyDescent="0.25"/>
    <row r="5" spans="2:5" x14ac:dyDescent="0.25">
      <c r="B5" s="337"/>
      <c r="C5" s="338"/>
      <c r="D5" s="338"/>
    </row>
    <row r="6" spans="2:5" x14ac:dyDescent="0.25">
      <c r="B6" s="338"/>
      <c r="C6" s="338"/>
      <c r="D6" s="338"/>
    </row>
    <row r="7" spans="2:5" ht="7.5" customHeight="1" x14ac:dyDescent="0.25">
      <c r="B7" s="338"/>
      <c r="C7" s="338"/>
      <c r="D7" s="338"/>
    </row>
    <row r="8" spans="2:5" ht="32.1" customHeight="1" x14ac:dyDescent="0.25">
      <c r="B8" s="61" t="s">
        <v>25</v>
      </c>
      <c r="C8" s="2"/>
      <c r="D8" s="2"/>
    </row>
    <row r="9" spans="2:5" ht="31.5" customHeight="1" x14ac:dyDescent="0.25">
      <c r="B9" s="346"/>
      <c r="C9" s="331" t="s">
        <v>23</v>
      </c>
      <c r="D9" s="332"/>
    </row>
    <row r="10" spans="2:5" x14ac:dyDescent="0.25">
      <c r="B10" s="346"/>
      <c r="C10" s="73">
        <v>2021</v>
      </c>
      <c r="D10" s="73">
        <v>2020</v>
      </c>
    </row>
    <row r="11" spans="2:5" ht="21" customHeight="1" x14ac:dyDescent="0.25">
      <c r="B11" s="196" t="s">
        <v>195</v>
      </c>
      <c r="C11" s="247"/>
      <c r="D11" s="247"/>
      <c r="E11" s="75"/>
    </row>
    <row r="12" spans="2:5" ht="21" customHeight="1" x14ac:dyDescent="0.25">
      <c r="B12" s="196" t="s">
        <v>196</v>
      </c>
      <c r="C12" s="224">
        <v>33646118</v>
      </c>
      <c r="D12" s="224">
        <v>25227625</v>
      </c>
      <c r="E12" s="75"/>
    </row>
    <row r="13" spans="2:5" ht="21" customHeight="1" x14ac:dyDescent="0.25">
      <c r="B13" s="196"/>
      <c r="C13" s="222"/>
      <c r="D13" s="222"/>
      <c r="E13" s="75"/>
    </row>
    <row r="14" spans="2:5" ht="21" customHeight="1" x14ac:dyDescent="0.25">
      <c r="B14" s="196" t="s">
        <v>197</v>
      </c>
      <c r="C14" s="222"/>
      <c r="D14" s="222"/>
      <c r="E14" s="75"/>
    </row>
    <row r="15" spans="2:5" ht="21" customHeight="1" x14ac:dyDescent="0.25">
      <c r="B15" s="196" t="s">
        <v>198</v>
      </c>
      <c r="C15" s="222"/>
      <c r="D15" s="222"/>
      <c r="E15" s="75"/>
    </row>
    <row r="16" spans="2:5" ht="21" customHeight="1" x14ac:dyDescent="0.25">
      <c r="B16" s="238" t="s">
        <v>199</v>
      </c>
      <c r="C16" s="222">
        <v>-16101254</v>
      </c>
      <c r="D16" s="222">
        <v>-12111489</v>
      </c>
      <c r="E16" s="75"/>
    </row>
    <row r="17" spans="2:5" ht="21" customHeight="1" x14ac:dyDescent="0.25">
      <c r="B17" s="238" t="s">
        <v>200</v>
      </c>
      <c r="C17" s="222">
        <v>-3336985</v>
      </c>
      <c r="D17" s="222">
        <v>-1747811</v>
      </c>
      <c r="E17" s="75"/>
    </row>
    <row r="18" spans="2:5" ht="21" customHeight="1" x14ac:dyDescent="0.25">
      <c r="B18" s="238" t="s">
        <v>201</v>
      </c>
      <c r="C18" s="222">
        <v>-2011340</v>
      </c>
      <c r="D18" s="222">
        <v>-1083089</v>
      </c>
      <c r="E18" s="75"/>
    </row>
    <row r="19" spans="2:5" ht="21" customHeight="1" x14ac:dyDescent="0.25">
      <c r="B19" s="195"/>
      <c r="C19" s="248">
        <v>-21449579</v>
      </c>
      <c r="D19" s="248">
        <v>-14942389</v>
      </c>
      <c r="E19" s="75"/>
    </row>
    <row r="20" spans="2:5" ht="21" customHeight="1" x14ac:dyDescent="0.25">
      <c r="B20" s="196" t="s">
        <v>202</v>
      </c>
      <c r="C20" s="222"/>
      <c r="D20" s="222"/>
      <c r="E20" s="75"/>
    </row>
    <row r="21" spans="2:5" ht="21" customHeight="1" x14ac:dyDescent="0.25">
      <c r="B21" s="238" t="s">
        <v>203</v>
      </c>
      <c r="C21" s="222">
        <v>-982511</v>
      </c>
      <c r="D21" s="222">
        <v>-1011557</v>
      </c>
      <c r="E21" s="75"/>
    </row>
    <row r="22" spans="2:5" ht="21" customHeight="1" x14ac:dyDescent="0.25">
      <c r="B22" s="238" t="s">
        <v>204</v>
      </c>
      <c r="C22" s="222">
        <v>-75741</v>
      </c>
      <c r="D22" s="222">
        <v>-62480</v>
      </c>
      <c r="E22" s="75"/>
    </row>
    <row r="23" spans="2:5" ht="21" customHeight="1" x14ac:dyDescent="0.25">
      <c r="B23" s="238" t="s">
        <v>205</v>
      </c>
      <c r="C23" s="222">
        <v>-1264519</v>
      </c>
      <c r="D23" s="222">
        <v>-1086517</v>
      </c>
      <c r="E23" s="75"/>
    </row>
    <row r="24" spans="2:5" ht="21" customHeight="1" x14ac:dyDescent="0.25">
      <c r="B24" s="238" t="s">
        <v>206</v>
      </c>
      <c r="C24" s="222">
        <v>-947230</v>
      </c>
      <c r="D24" s="222">
        <v>-865202</v>
      </c>
      <c r="E24" s="75"/>
    </row>
    <row r="25" spans="2:5" ht="21" customHeight="1" x14ac:dyDescent="0.25">
      <c r="B25" s="238" t="s">
        <v>207</v>
      </c>
      <c r="C25" s="222">
        <v>-86227</v>
      </c>
      <c r="D25" s="222">
        <v>-168099</v>
      </c>
      <c r="E25" s="75"/>
    </row>
    <row r="26" spans="2:5" ht="21" customHeight="1" x14ac:dyDescent="0.25">
      <c r="B26" s="238" t="s">
        <v>208</v>
      </c>
      <c r="C26" s="222">
        <v>-2035648</v>
      </c>
      <c r="D26" s="222">
        <v>-1581475</v>
      </c>
      <c r="E26" s="75"/>
    </row>
    <row r="27" spans="2:5" ht="21" customHeight="1" x14ac:dyDescent="0.25">
      <c r="B27" s="238" t="s">
        <v>209</v>
      </c>
      <c r="C27" s="222">
        <v>-82415</v>
      </c>
      <c r="D27" s="222">
        <v>-127033</v>
      </c>
      <c r="E27" s="75"/>
    </row>
    <row r="28" spans="2:5" ht="21" customHeight="1" x14ac:dyDescent="0.25">
      <c r="B28" s="195"/>
      <c r="C28" s="248">
        <v>-5474291</v>
      </c>
      <c r="D28" s="248">
        <v>-4902363</v>
      </c>
      <c r="E28" s="75"/>
    </row>
    <row r="29" spans="2:5" ht="21" customHeight="1" x14ac:dyDescent="0.25">
      <c r="B29" s="196"/>
      <c r="C29" s="222"/>
      <c r="D29" s="222"/>
      <c r="E29" s="75"/>
    </row>
    <row r="30" spans="2:5" ht="21" customHeight="1" x14ac:dyDescent="0.25">
      <c r="B30" s="196" t="s">
        <v>210</v>
      </c>
      <c r="C30" s="224">
        <v>-26923870</v>
      </c>
      <c r="D30" s="224">
        <v>-19844752</v>
      </c>
      <c r="E30" s="75"/>
    </row>
    <row r="31" spans="2:5" ht="21" customHeight="1" x14ac:dyDescent="0.25">
      <c r="B31" s="196"/>
      <c r="C31" s="222"/>
      <c r="D31" s="222"/>
      <c r="E31" s="75"/>
    </row>
    <row r="32" spans="2:5" ht="21" customHeight="1" x14ac:dyDescent="0.25">
      <c r="B32" s="196" t="s">
        <v>211</v>
      </c>
      <c r="C32" s="224">
        <v>6722248</v>
      </c>
      <c r="D32" s="224">
        <v>5382873</v>
      </c>
      <c r="E32" s="75"/>
    </row>
    <row r="33" spans="2:5" ht="20.25" customHeight="1" x14ac:dyDescent="0.25">
      <c r="B33" s="196"/>
      <c r="C33" s="222"/>
      <c r="D33" s="222"/>
      <c r="E33" s="75"/>
    </row>
    <row r="34" spans="2:5" ht="20.25" customHeight="1" x14ac:dyDescent="0.25">
      <c r="B34" s="196" t="s">
        <v>416</v>
      </c>
      <c r="C34" s="222"/>
      <c r="D34" s="222"/>
      <c r="E34" s="75"/>
    </row>
    <row r="35" spans="2:5" ht="20.25" customHeight="1" x14ac:dyDescent="0.25">
      <c r="B35" s="195" t="s">
        <v>212</v>
      </c>
      <c r="C35" s="222">
        <v>-143856</v>
      </c>
      <c r="D35" s="222">
        <v>-146705</v>
      </c>
      <c r="E35" s="75"/>
    </row>
    <row r="36" spans="2:5" ht="20.25" customHeight="1" x14ac:dyDescent="0.25">
      <c r="B36" s="195" t="s">
        <v>213</v>
      </c>
      <c r="C36" s="222">
        <v>-571376</v>
      </c>
      <c r="D36" s="222">
        <v>-582457</v>
      </c>
      <c r="E36" s="75"/>
    </row>
    <row r="37" spans="2:5" ht="20.25" customHeight="1" x14ac:dyDescent="0.25">
      <c r="B37" s="195" t="s">
        <v>214</v>
      </c>
      <c r="C37" s="222">
        <v>-144595</v>
      </c>
      <c r="D37" s="222">
        <v>-108482</v>
      </c>
      <c r="E37" s="75"/>
    </row>
    <row r="38" spans="2:5" ht="20.25" customHeight="1" x14ac:dyDescent="0.25">
      <c r="B38" s="195" t="s">
        <v>417</v>
      </c>
      <c r="C38" s="222">
        <v>-452646</v>
      </c>
      <c r="D38" s="222">
        <v>-749475</v>
      </c>
      <c r="E38" s="75"/>
    </row>
    <row r="39" spans="2:5" ht="20.25" customHeight="1" x14ac:dyDescent="0.25">
      <c r="B39" s="195"/>
      <c r="C39" s="248">
        <v>-1312473</v>
      </c>
      <c r="D39" s="248">
        <v>-1587119</v>
      </c>
      <c r="E39" s="75"/>
    </row>
    <row r="40" spans="2:5" ht="20.25" customHeight="1" x14ac:dyDescent="0.25">
      <c r="B40" s="195"/>
      <c r="C40" s="222"/>
      <c r="D40" s="222"/>
      <c r="E40" s="75"/>
    </row>
    <row r="41" spans="2:5" ht="20.25" customHeight="1" x14ac:dyDescent="0.25">
      <c r="B41" s="195" t="s">
        <v>215</v>
      </c>
      <c r="C41" s="222">
        <v>214955</v>
      </c>
      <c r="D41" s="222">
        <v>502108</v>
      </c>
      <c r="E41" s="75"/>
    </row>
    <row r="42" spans="2:5" ht="20.25" customHeight="1" x14ac:dyDescent="0.25">
      <c r="B42" s="195" t="s">
        <v>418</v>
      </c>
      <c r="C42" s="222">
        <v>1031809</v>
      </c>
      <c r="D42" s="222" t="s">
        <v>90</v>
      </c>
      <c r="E42" s="75"/>
    </row>
    <row r="43" spans="2:5" ht="20.25" customHeight="1" x14ac:dyDescent="0.25">
      <c r="B43" s="195" t="s">
        <v>419</v>
      </c>
      <c r="C43" s="222">
        <v>108550</v>
      </c>
      <c r="D43" s="222" t="s">
        <v>90</v>
      </c>
      <c r="E43" s="75"/>
    </row>
    <row r="44" spans="2:5" ht="20.25" customHeight="1" x14ac:dyDescent="0.25">
      <c r="B44" s="195" t="s">
        <v>420</v>
      </c>
      <c r="C44" s="222">
        <v>4006</v>
      </c>
      <c r="D44" s="222">
        <v>51736</v>
      </c>
      <c r="E44" s="75"/>
    </row>
    <row r="45" spans="2:5" ht="20.25" customHeight="1" x14ac:dyDescent="0.25">
      <c r="B45" s="195" t="s">
        <v>227</v>
      </c>
      <c r="C45" s="223">
        <v>182076</v>
      </c>
      <c r="D45" s="223">
        <v>356698</v>
      </c>
      <c r="E45" s="75"/>
    </row>
    <row r="46" spans="2:5" ht="26.25" x14ac:dyDescent="0.25">
      <c r="B46" s="263" t="s">
        <v>216</v>
      </c>
      <c r="C46" s="224">
        <v>6951171</v>
      </c>
      <c r="D46" s="224">
        <v>4706296</v>
      </c>
      <c r="E46" s="75"/>
    </row>
    <row r="47" spans="2:5" ht="20.25" customHeight="1" x14ac:dyDescent="0.25">
      <c r="B47" s="195"/>
      <c r="C47" s="222"/>
      <c r="D47" s="222"/>
      <c r="E47" s="75"/>
    </row>
    <row r="48" spans="2:5" ht="20.25" customHeight="1" x14ac:dyDescent="0.25">
      <c r="B48" s="195" t="s">
        <v>421</v>
      </c>
      <c r="C48" s="222">
        <v>843306</v>
      </c>
      <c r="D48" s="222">
        <v>2445405</v>
      </c>
      <c r="E48" s="75"/>
    </row>
    <row r="49" spans="2:5" ht="20.25" customHeight="1" x14ac:dyDescent="0.25">
      <c r="B49" s="195" t="s">
        <v>422</v>
      </c>
      <c r="C49" s="223">
        <v>-3096299</v>
      </c>
      <c r="D49" s="223">
        <v>-3350864</v>
      </c>
      <c r="E49" s="75"/>
    </row>
    <row r="50" spans="2:5" ht="20.25" customHeight="1" x14ac:dyDescent="0.25">
      <c r="B50" s="196" t="s">
        <v>423</v>
      </c>
      <c r="C50" s="224">
        <v>4698178</v>
      </c>
      <c r="D50" s="224">
        <v>3800837</v>
      </c>
      <c r="E50" s="75"/>
    </row>
    <row r="51" spans="2:5" ht="20.25" customHeight="1" x14ac:dyDescent="0.25">
      <c r="B51" s="195"/>
      <c r="C51" s="222"/>
      <c r="D51" s="222"/>
      <c r="E51" s="75"/>
    </row>
    <row r="52" spans="2:5" ht="20.25" customHeight="1" x14ac:dyDescent="0.25">
      <c r="B52" s="195" t="s">
        <v>217</v>
      </c>
      <c r="C52" s="222">
        <v>-1156082</v>
      </c>
      <c r="D52" s="222">
        <v>-683681</v>
      </c>
      <c r="E52" s="75"/>
    </row>
    <row r="53" spans="2:5" ht="20.25" customHeight="1" x14ac:dyDescent="0.25">
      <c r="B53" s="195" t="s">
        <v>183</v>
      </c>
      <c r="C53" s="223">
        <v>210773</v>
      </c>
      <c r="D53" s="223">
        <v>-252035</v>
      </c>
      <c r="E53" s="75"/>
    </row>
    <row r="54" spans="2:5" ht="20.25" customHeight="1" x14ac:dyDescent="0.25">
      <c r="B54" s="262" t="s">
        <v>218</v>
      </c>
      <c r="C54" s="224">
        <v>3752869</v>
      </c>
      <c r="D54" s="224">
        <v>2865121</v>
      </c>
      <c r="E54" s="75"/>
    </row>
    <row r="55" spans="2:5" ht="20.25" customHeight="1" x14ac:dyDescent="0.25">
      <c r="B55" s="196" t="s">
        <v>219</v>
      </c>
      <c r="C55" s="222"/>
      <c r="D55" s="222"/>
      <c r="E55" s="75"/>
    </row>
    <row r="56" spans="2:5" ht="20.25" customHeight="1" x14ac:dyDescent="0.25">
      <c r="B56" s="195" t="s">
        <v>220</v>
      </c>
      <c r="C56" s="222">
        <v>3751321</v>
      </c>
      <c r="D56" s="222">
        <v>2864110</v>
      </c>
      <c r="E56" s="75"/>
    </row>
    <row r="57" spans="2:5" ht="20.25" customHeight="1" x14ac:dyDescent="0.25">
      <c r="B57" s="195" t="s">
        <v>221</v>
      </c>
      <c r="C57" s="222">
        <v>1548</v>
      </c>
      <c r="D57" s="222">
        <v>1011</v>
      </c>
      <c r="E57" s="75"/>
    </row>
    <row r="58" spans="2:5" ht="20.25" customHeight="1" thickBot="1" x14ac:dyDescent="0.3">
      <c r="B58" s="249"/>
      <c r="C58" s="226">
        <v>3752869</v>
      </c>
      <c r="D58" s="226">
        <v>2865121</v>
      </c>
      <c r="E58" s="75"/>
    </row>
    <row r="59" spans="2:5" ht="20.25" customHeight="1" thickTop="1" x14ac:dyDescent="0.25">
      <c r="B59" s="196" t="s">
        <v>222</v>
      </c>
      <c r="C59" s="313">
        <v>2.2200000000000002</v>
      </c>
      <c r="D59" s="313">
        <v>1.69</v>
      </c>
      <c r="E59" s="75"/>
    </row>
    <row r="60" spans="2:5" ht="20.25" customHeight="1" x14ac:dyDescent="0.25">
      <c r="B60" s="196" t="s">
        <v>223</v>
      </c>
      <c r="C60" s="313">
        <v>2.2200000000000002</v>
      </c>
      <c r="D60" s="313">
        <v>1.69</v>
      </c>
      <c r="E60" s="75"/>
    </row>
    <row r="61" spans="2:5" x14ac:dyDescent="0.25">
      <c r="C61" s="261"/>
      <c r="D61" s="261"/>
    </row>
    <row r="62" spans="2:5" x14ac:dyDescent="0.25"/>
  </sheetData>
  <mergeCells count="3">
    <mergeCell ref="B9:B10"/>
    <mergeCell ref="C9:D9"/>
    <mergeCell ref="B5:D7"/>
  </mergeCells>
  <conditionalFormatting sqref="B11:D60">
    <cfRule type="expression" dxfId="3" priority="1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showRowColHeaders="0" zoomScale="80" zoomScaleNormal="80" workbookViewId="0"/>
  </sheetViews>
  <sheetFormatPr defaultColWidth="0.28515625" defaultRowHeight="14.25" customHeight="1" x14ac:dyDescent="0.2"/>
  <cols>
    <col min="1" max="1" width="15.5703125" style="2" customWidth="1"/>
    <col min="2" max="2" width="53.42578125" style="2" customWidth="1"/>
    <col min="3" max="3" width="16.85546875" style="3" customWidth="1"/>
    <col min="4" max="4" width="13.42578125" style="4" customWidth="1"/>
    <col min="5" max="5" width="17.5703125" style="3" bestFit="1" customWidth="1"/>
    <col min="6" max="6" width="12.5703125" style="2" customWidth="1"/>
    <col min="7" max="7" width="4" style="2" customWidth="1"/>
    <col min="8" max="8" width="15.28515625" style="5" customWidth="1"/>
    <col min="9" max="14" width="8.7109375" style="2" customWidth="1"/>
    <col min="15" max="15" width="0.28515625" style="2" customWidth="1"/>
    <col min="16" max="16384" width="0.28515625" style="2"/>
  </cols>
  <sheetData>
    <row r="1" spans="1:14" ht="14.25" customHeight="1" x14ac:dyDescent="0.2">
      <c r="A1" s="14"/>
      <c r="B1" s="318"/>
      <c r="C1" s="319"/>
      <c r="D1" s="319"/>
      <c r="E1" s="319"/>
      <c r="F1" s="319"/>
      <c r="G1" s="319"/>
      <c r="H1" s="285"/>
      <c r="I1" s="14"/>
      <c r="J1" s="14"/>
      <c r="K1" s="14"/>
      <c r="L1" s="14"/>
      <c r="M1" s="14"/>
      <c r="N1" s="14"/>
    </row>
    <row r="2" spans="1:14" ht="14.25" customHeight="1" x14ac:dyDescent="0.2">
      <c r="A2" s="14"/>
      <c r="B2" s="319"/>
      <c r="C2" s="319"/>
      <c r="D2" s="319"/>
      <c r="E2" s="319"/>
      <c r="F2" s="319"/>
      <c r="G2" s="319"/>
      <c r="H2" s="285"/>
      <c r="I2" s="14"/>
      <c r="J2" s="14"/>
      <c r="K2" s="14"/>
      <c r="L2" s="14"/>
      <c r="M2" s="14"/>
      <c r="N2" s="14"/>
    </row>
    <row r="3" spans="1:14" ht="14.25" customHeight="1" x14ac:dyDescent="0.2">
      <c r="A3" s="14"/>
      <c r="B3" s="319"/>
      <c r="C3" s="319"/>
      <c r="D3" s="319"/>
      <c r="E3" s="319"/>
      <c r="F3" s="319"/>
      <c r="G3" s="319"/>
      <c r="H3" s="285"/>
      <c r="I3" s="14"/>
      <c r="J3" s="14"/>
      <c r="K3" s="14"/>
      <c r="L3" s="14"/>
      <c r="M3" s="14"/>
      <c r="N3" s="14"/>
    </row>
    <row r="4" spans="1:14" ht="14.25" customHeight="1" x14ac:dyDescent="0.2">
      <c r="A4" s="14"/>
      <c r="B4" s="319"/>
      <c r="C4" s="319"/>
      <c r="D4" s="319"/>
      <c r="E4" s="319"/>
      <c r="F4" s="319"/>
      <c r="G4" s="319"/>
      <c r="H4" s="285"/>
      <c r="I4" s="14"/>
      <c r="J4" s="14"/>
      <c r="K4" s="14"/>
      <c r="L4" s="14"/>
      <c r="M4" s="14"/>
      <c r="N4" s="14"/>
    </row>
    <row r="5" spans="1:14" ht="14.25" customHeight="1" x14ac:dyDescent="0.2">
      <c r="A5" s="14"/>
      <c r="B5" s="319"/>
      <c r="C5" s="319"/>
      <c r="D5" s="319"/>
      <c r="E5" s="319"/>
      <c r="F5" s="319"/>
      <c r="G5" s="319"/>
      <c r="H5" s="285"/>
      <c r="I5" s="14"/>
      <c r="J5" s="14"/>
      <c r="K5" s="14"/>
      <c r="L5" s="14"/>
      <c r="M5" s="14"/>
      <c r="N5" s="14"/>
    </row>
    <row r="6" spans="1:14" x14ac:dyDescent="0.2">
      <c r="A6" s="14"/>
      <c r="B6" s="319"/>
      <c r="C6" s="319"/>
      <c r="D6" s="319"/>
      <c r="E6" s="319"/>
      <c r="F6" s="319"/>
      <c r="G6" s="319"/>
      <c r="H6" s="285"/>
      <c r="I6" s="14"/>
      <c r="J6" s="14"/>
      <c r="K6" s="14"/>
      <c r="L6" s="14"/>
      <c r="M6" s="14"/>
      <c r="N6" s="14"/>
    </row>
    <row r="7" spans="1:14" ht="20.45" customHeight="1" x14ac:dyDescent="0.2"/>
    <row r="8" spans="1:14" ht="21.6" customHeight="1" x14ac:dyDescent="0.2">
      <c r="B8" s="315" t="s">
        <v>490</v>
      </c>
      <c r="C8" s="316"/>
      <c r="D8" s="316"/>
      <c r="E8" s="317"/>
    </row>
    <row r="9" spans="1:14" ht="21.6" customHeight="1" x14ac:dyDescent="0.2">
      <c r="B9" s="161" t="s">
        <v>3</v>
      </c>
      <c r="C9" s="162" t="s">
        <v>2</v>
      </c>
      <c r="D9" s="163" t="s">
        <v>1</v>
      </c>
      <c r="E9" s="164" t="s">
        <v>0</v>
      </c>
    </row>
    <row r="10" spans="1:14" ht="21.6" customHeight="1" x14ac:dyDescent="0.2">
      <c r="B10" s="165" t="s">
        <v>0</v>
      </c>
      <c r="C10" s="166">
        <v>781603</v>
      </c>
      <c r="D10" s="167">
        <v>1</v>
      </c>
      <c r="E10" s="166">
        <v>781606</v>
      </c>
      <c r="F10" s="6"/>
      <c r="G10" s="6"/>
      <c r="H10" s="2"/>
    </row>
    <row r="11" spans="1:14" ht="21.6" customHeight="1" x14ac:dyDescent="0.2">
      <c r="B11" s="168" t="s">
        <v>50</v>
      </c>
      <c r="C11" s="108">
        <v>696756</v>
      </c>
      <c r="D11" s="109">
        <v>1</v>
      </c>
      <c r="E11" s="108">
        <v>696756</v>
      </c>
      <c r="F11" s="7"/>
      <c r="G11" s="7"/>
      <c r="H11" s="2"/>
    </row>
    <row r="12" spans="1:14" ht="21.6" customHeight="1" x14ac:dyDescent="0.2">
      <c r="B12" s="169" t="s">
        <v>51</v>
      </c>
      <c r="C12" s="108">
        <v>49785</v>
      </c>
      <c r="D12" s="112">
        <v>1</v>
      </c>
      <c r="E12" s="108">
        <v>49785</v>
      </c>
      <c r="F12" s="7"/>
      <c r="G12" s="7"/>
      <c r="H12" s="2"/>
    </row>
    <row r="13" spans="1:14" ht="21.6" customHeight="1" x14ac:dyDescent="0.2">
      <c r="B13" s="169" t="s">
        <v>52</v>
      </c>
      <c r="C13" s="111">
        <v>27543</v>
      </c>
      <c r="D13" s="112">
        <v>1</v>
      </c>
      <c r="E13" s="111">
        <v>27543</v>
      </c>
      <c r="H13" s="2"/>
    </row>
    <row r="14" spans="1:14" ht="21.6" customHeight="1" x14ac:dyDescent="0.2">
      <c r="B14" s="169" t="s">
        <v>491</v>
      </c>
      <c r="C14" s="111">
        <v>7519</v>
      </c>
      <c r="D14" s="112">
        <v>1</v>
      </c>
      <c r="E14" s="111">
        <v>7522</v>
      </c>
      <c r="H14" s="2"/>
    </row>
    <row r="15" spans="1:14" ht="21.6" customHeight="1" x14ac:dyDescent="0.2">
      <c r="B15" s="165" t="s">
        <v>53</v>
      </c>
      <c r="C15" s="311">
        <v>2746870.6424261699</v>
      </c>
      <c r="D15" s="312">
        <v>0.21679999999999999</v>
      </c>
      <c r="E15" s="311">
        <v>595521.55527799367</v>
      </c>
      <c r="F15" s="7"/>
      <c r="G15" s="7"/>
      <c r="H15" s="2"/>
    </row>
    <row r="16" spans="1:14" ht="21.6" customHeight="1" x14ac:dyDescent="0.2">
      <c r="B16" s="110" t="s">
        <v>492</v>
      </c>
      <c r="C16" s="111">
        <v>352463.39562999998</v>
      </c>
      <c r="D16" s="112"/>
      <c r="E16" s="111">
        <v>76414.064172583996</v>
      </c>
      <c r="F16" s="7"/>
      <c r="G16" s="7"/>
      <c r="H16" s="2"/>
    </row>
    <row r="17" spans="2:8" ht="21.6" customHeight="1" x14ac:dyDescent="0.2">
      <c r="B17" s="107" t="s">
        <v>493</v>
      </c>
      <c r="C17" s="108">
        <v>325134.46491000004</v>
      </c>
      <c r="D17" s="109"/>
      <c r="E17" s="108">
        <v>70489.151992488012</v>
      </c>
      <c r="F17" s="7"/>
      <c r="G17" s="7"/>
      <c r="H17" s="2"/>
    </row>
    <row r="18" spans="2:8" ht="21.6" customHeight="1" x14ac:dyDescent="0.2">
      <c r="B18" s="110" t="s">
        <v>54</v>
      </c>
      <c r="C18" s="111">
        <v>28957.337779999994</v>
      </c>
      <c r="D18" s="112"/>
      <c r="E18" s="111">
        <v>6277.9508307039987</v>
      </c>
      <c r="F18" s="8"/>
      <c r="G18" s="8"/>
      <c r="H18" s="2"/>
    </row>
    <row r="19" spans="2:8" ht="21.6" customHeight="1" x14ac:dyDescent="0.2">
      <c r="B19" s="107" t="s">
        <v>55</v>
      </c>
      <c r="C19" s="108">
        <v>5877.1390900000006</v>
      </c>
      <c r="D19" s="109"/>
      <c r="E19" s="108">
        <v>1274.1637547120001</v>
      </c>
      <c r="H19" s="2"/>
    </row>
    <row r="20" spans="2:8" ht="21.6" customHeight="1" x14ac:dyDescent="0.2">
      <c r="B20" s="110" t="s">
        <v>494</v>
      </c>
      <c r="C20" s="111">
        <v>17404.861810000002</v>
      </c>
      <c r="D20" s="112"/>
      <c r="E20" s="111">
        <v>3773.3740404080004</v>
      </c>
      <c r="F20" s="8"/>
      <c r="G20" s="8"/>
      <c r="H20" s="2"/>
    </row>
    <row r="21" spans="2:8" ht="21.6" customHeight="1" x14ac:dyDescent="0.2">
      <c r="B21" s="107" t="s">
        <v>56</v>
      </c>
      <c r="C21" s="108">
        <v>29873.865462938593</v>
      </c>
      <c r="D21" s="109"/>
      <c r="E21" s="108">
        <v>6476.654032365087</v>
      </c>
      <c r="F21" s="8"/>
      <c r="G21" s="8"/>
      <c r="H21" s="2"/>
    </row>
    <row r="22" spans="2:8" ht="21.6" customHeight="1" x14ac:dyDescent="0.2">
      <c r="B22" s="110" t="s">
        <v>57</v>
      </c>
      <c r="C22" s="111">
        <v>105372.62290999999</v>
      </c>
      <c r="D22" s="112"/>
      <c r="E22" s="111">
        <v>22844.784646887998</v>
      </c>
      <c r="F22" s="8"/>
      <c r="G22" s="8"/>
      <c r="H22" s="2"/>
    </row>
    <row r="23" spans="2:8" ht="21.6" customHeight="1" x14ac:dyDescent="0.2">
      <c r="B23" s="107" t="s">
        <v>495</v>
      </c>
      <c r="C23" s="108">
        <v>92101.202139999979</v>
      </c>
      <c r="D23" s="109"/>
      <c r="E23" s="108">
        <v>19967.540623951994</v>
      </c>
      <c r="F23" s="8"/>
      <c r="G23" s="8"/>
      <c r="H23" s="2"/>
    </row>
    <row r="24" spans="2:8" ht="21.6" customHeight="1" x14ac:dyDescent="0.2">
      <c r="B24" s="110" t="s">
        <v>496</v>
      </c>
      <c r="C24" s="111">
        <v>50610.141329999999</v>
      </c>
      <c r="D24" s="112"/>
      <c r="E24" s="111">
        <v>10972.278640343999</v>
      </c>
      <c r="F24" s="8"/>
      <c r="G24" s="8"/>
      <c r="H24" s="2"/>
    </row>
    <row r="25" spans="2:8" ht="21.6" customHeight="1" x14ac:dyDescent="0.2">
      <c r="B25" s="107" t="s">
        <v>58</v>
      </c>
      <c r="C25" s="108">
        <v>115112.56274000002</v>
      </c>
      <c r="D25" s="109"/>
      <c r="E25" s="108">
        <v>24956.403602032005</v>
      </c>
      <c r="F25" s="7"/>
      <c r="G25" s="7"/>
      <c r="H25" s="2"/>
    </row>
    <row r="26" spans="2:8" ht="21.6" customHeight="1" x14ac:dyDescent="0.2">
      <c r="B26" s="110" t="s">
        <v>59</v>
      </c>
      <c r="C26" s="111">
        <v>275494.6986</v>
      </c>
      <c r="D26" s="112"/>
      <c r="E26" s="111">
        <v>59727.250656479999</v>
      </c>
      <c r="F26" s="9"/>
      <c r="G26" s="9"/>
      <c r="H26" s="2"/>
    </row>
    <row r="27" spans="2:8" ht="21.6" customHeight="1" x14ac:dyDescent="0.2">
      <c r="B27" s="107" t="s">
        <v>60</v>
      </c>
      <c r="C27" s="108">
        <v>130559.24572664269</v>
      </c>
      <c r="D27" s="109"/>
      <c r="E27" s="108">
        <v>28305.244473536135</v>
      </c>
      <c r="H27" s="2"/>
    </row>
    <row r="28" spans="2:8" ht="21.6" customHeight="1" x14ac:dyDescent="0.2">
      <c r="B28" s="110" t="s">
        <v>61</v>
      </c>
      <c r="C28" s="111">
        <v>29385.011070776487</v>
      </c>
      <c r="D28" s="112"/>
      <c r="E28" s="111">
        <v>6370.6704001443422</v>
      </c>
      <c r="F28" s="8"/>
      <c r="G28" s="8"/>
      <c r="H28" s="2"/>
    </row>
    <row r="29" spans="2:8" ht="21.6" customHeight="1" x14ac:dyDescent="0.2">
      <c r="B29" s="107" t="s">
        <v>62</v>
      </c>
      <c r="C29" s="108">
        <v>67274.424741284223</v>
      </c>
      <c r="D29" s="109"/>
      <c r="E29" s="108">
        <v>14585.095283910419</v>
      </c>
      <c r="F29" s="8"/>
      <c r="G29" s="8"/>
      <c r="H29" s="2"/>
    </row>
    <row r="30" spans="2:8" ht="21.6" customHeight="1" x14ac:dyDescent="0.2">
      <c r="B30" s="110" t="s">
        <v>63</v>
      </c>
      <c r="C30" s="111">
        <v>10849.519327916407</v>
      </c>
      <c r="D30" s="112"/>
      <c r="E30" s="111">
        <v>2352.1757902922768</v>
      </c>
      <c r="F30" s="8"/>
      <c r="G30" s="8"/>
      <c r="H30" s="2"/>
    </row>
    <row r="31" spans="2:8" ht="21.6" customHeight="1" x14ac:dyDescent="0.2">
      <c r="B31" s="107" t="s">
        <v>64</v>
      </c>
      <c r="C31" s="108">
        <v>15319.743938720052</v>
      </c>
      <c r="D31" s="109"/>
      <c r="E31" s="108">
        <v>3321.3204859145071</v>
      </c>
      <c r="F31" s="8"/>
      <c r="G31" s="8"/>
      <c r="H31" s="2"/>
    </row>
    <row r="32" spans="2:8" ht="21.6" customHeight="1" x14ac:dyDescent="0.2">
      <c r="B32" s="110" t="s">
        <v>65</v>
      </c>
      <c r="C32" s="111">
        <v>12731.756243870321</v>
      </c>
      <c r="D32" s="112"/>
      <c r="E32" s="111">
        <v>2760.2447536710856</v>
      </c>
      <c r="F32" s="8"/>
      <c r="G32" s="8"/>
      <c r="H32" s="2"/>
    </row>
    <row r="33" spans="2:8" ht="21.6" customHeight="1" x14ac:dyDescent="0.2">
      <c r="B33" s="107" t="s">
        <v>66</v>
      </c>
      <c r="C33" s="108">
        <v>19257.716434920658</v>
      </c>
      <c r="D33" s="109"/>
      <c r="E33" s="108">
        <v>4175.0729230907982</v>
      </c>
      <c r="H33" s="2"/>
    </row>
    <row r="34" spans="2:8" ht="21.6" customHeight="1" x14ac:dyDescent="0.2">
      <c r="B34" s="110" t="s">
        <v>67</v>
      </c>
      <c r="C34" s="111">
        <v>22165.284812544</v>
      </c>
      <c r="D34" s="112"/>
      <c r="E34" s="111">
        <v>4805.4337473595388</v>
      </c>
      <c r="F34" s="9"/>
      <c r="G34" s="9"/>
      <c r="H34" s="2"/>
    </row>
    <row r="35" spans="2:8" ht="21.6" customHeight="1" x14ac:dyDescent="0.2">
      <c r="B35" s="107" t="s">
        <v>68</v>
      </c>
      <c r="C35" s="108">
        <v>16324.39243324674</v>
      </c>
      <c r="D35" s="109"/>
      <c r="E35" s="108">
        <v>3539.128279527893</v>
      </c>
      <c r="F35" s="9"/>
      <c r="G35" s="9"/>
      <c r="H35" s="2"/>
    </row>
    <row r="36" spans="2:8" ht="21.6" customHeight="1" x14ac:dyDescent="0.2">
      <c r="B36" s="110" t="s">
        <v>69</v>
      </c>
      <c r="C36" s="111">
        <v>127710.61369</v>
      </c>
      <c r="D36" s="112"/>
      <c r="E36" s="111">
        <v>27687.661047991998</v>
      </c>
      <c r="F36" s="9"/>
      <c r="G36" s="9"/>
      <c r="H36" s="2"/>
    </row>
    <row r="37" spans="2:8" ht="21.6" customHeight="1" x14ac:dyDescent="0.2">
      <c r="B37" s="107" t="s">
        <v>70</v>
      </c>
      <c r="C37" s="108">
        <v>5518.0535799999998</v>
      </c>
      <c r="D37" s="109"/>
      <c r="E37" s="108">
        <v>1196.3140161439999</v>
      </c>
      <c r="F37" s="9"/>
      <c r="G37" s="9"/>
      <c r="H37" s="2"/>
    </row>
    <row r="38" spans="2:8" ht="21.6" customHeight="1" x14ac:dyDescent="0.2">
      <c r="B38" s="110" t="s">
        <v>71</v>
      </c>
      <c r="C38" s="111">
        <v>16430.77694</v>
      </c>
      <c r="D38" s="112"/>
      <c r="E38" s="111">
        <v>3562.1924405919999</v>
      </c>
      <c r="F38" s="9"/>
      <c r="G38" s="9"/>
      <c r="H38" s="2"/>
    </row>
    <row r="39" spans="2:8" ht="21.6" customHeight="1" x14ac:dyDescent="0.2">
      <c r="B39" s="107" t="s">
        <v>72</v>
      </c>
      <c r="C39" s="108">
        <v>67938.765950000001</v>
      </c>
      <c r="D39" s="109"/>
      <c r="E39" s="108">
        <v>14729.124457959999</v>
      </c>
      <c r="F39" s="9"/>
      <c r="G39" s="9"/>
      <c r="H39" s="2"/>
    </row>
    <row r="40" spans="2:8" ht="21.6" customHeight="1" x14ac:dyDescent="0.2">
      <c r="B40" s="110" t="s">
        <v>497</v>
      </c>
      <c r="C40" s="111">
        <v>197703.92531000011</v>
      </c>
      <c r="D40" s="112"/>
      <c r="E40" s="111">
        <v>42862.211007208025</v>
      </c>
      <c r="F40" s="9"/>
      <c r="G40" s="9"/>
      <c r="H40" s="2"/>
    </row>
    <row r="41" spans="2:8" ht="21.6" customHeight="1" x14ac:dyDescent="0.2">
      <c r="B41" s="107" t="s">
        <v>498</v>
      </c>
      <c r="C41" s="108">
        <v>40432.24253499999</v>
      </c>
      <c r="D41" s="109"/>
      <c r="E41" s="108">
        <v>8765.7101815879978</v>
      </c>
      <c r="F41" s="9"/>
      <c r="G41" s="9"/>
      <c r="H41" s="2"/>
    </row>
    <row r="42" spans="2:8" ht="21.6" customHeight="1" x14ac:dyDescent="0.2">
      <c r="B42" s="110" t="s">
        <v>73</v>
      </c>
      <c r="C42" s="111">
        <v>60351.77605</v>
      </c>
      <c r="D42" s="112"/>
      <c r="E42" s="111">
        <v>13084.265047639999</v>
      </c>
      <c r="F42" s="9"/>
      <c r="G42" s="9"/>
      <c r="H42" s="2"/>
    </row>
    <row r="43" spans="2:8" ht="21.6" customHeight="1" x14ac:dyDescent="0.2">
      <c r="B43" s="107" t="s">
        <v>74</v>
      </c>
      <c r="C43" s="108">
        <v>28123.45032</v>
      </c>
      <c r="D43" s="109"/>
      <c r="E43" s="108">
        <v>6097.1640293760001</v>
      </c>
      <c r="F43" s="9"/>
      <c r="G43" s="9"/>
      <c r="H43" s="2"/>
    </row>
    <row r="44" spans="2:8" ht="21.6" customHeight="1" x14ac:dyDescent="0.2">
      <c r="B44" s="110" t="s">
        <v>75</v>
      </c>
      <c r="C44" s="111">
        <v>19247.001505613563</v>
      </c>
      <c r="D44" s="112"/>
      <c r="E44" s="111">
        <v>4172.7499264170201</v>
      </c>
      <c r="F44" s="8"/>
      <c r="G44" s="8"/>
      <c r="H44" s="2"/>
    </row>
    <row r="45" spans="2:8" ht="21.6" customHeight="1" x14ac:dyDescent="0.2">
      <c r="B45" s="107" t="s">
        <v>76</v>
      </c>
      <c r="C45" s="108">
        <v>36417.900296070446</v>
      </c>
      <c r="D45" s="109"/>
      <c r="E45" s="108">
        <v>7895.4007841880721</v>
      </c>
      <c r="F45" s="8"/>
      <c r="G45" s="8"/>
      <c r="H45" s="2"/>
    </row>
    <row r="46" spans="2:8" ht="21.6" customHeight="1" x14ac:dyDescent="0.2">
      <c r="B46" s="110" t="s">
        <v>499</v>
      </c>
      <c r="C46" s="111">
        <v>7179.2687936167467</v>
      </c>
      <c r="D46" s="112"/>
      <c r="E46" s="111">
        <v>1556.4654744561105</v>
      </c>
      <c r="F46" s="8"/>
      <c r="G46" s="8"/>
      <c r="H46" s="2"/>
    </row>
    <row r="47" spans="2:8" ht="21.6" customHeight="1" x14ac:dyDescent="0.2">
      <c r="B47" s="107" t="s">
        <v>77</v>
      </c>
      <c r="C47" s="108">
        <v>4102.1216377682085</v>
      </c>
      <c r="D47" s="109"/>
      <c r="E47" s="108">
        <v>889.33997106814763</v>
      </c>
      <c r="F47" s="8"/>
      <c r="G47" s="8"/>
      <c r="H47" s="2"/>
    </row>
    <row r="48" spans="2:8" ht="21.6" customHeight="1" x14ac:dyDescent="0.2">
      <c r="B48" s="110" t="s">
        <v>78</v>
      </c>
      <c r="C48" s="111">
        <v>57165.229477392008</v>
      </c>
      <c r="D48" s="112"/>
      <c r="E48" s="111">
        <v>12393.421750698586</v>
      </c>
      <c r="F48" s="8"/>
      <c r="G48" s="8"/>
      <c r="H48" s="2"/>
    </row>
    <row r="49" spans="2:8" ht="21.6" customHeight="1" x14ac:dyDescent="0.2">
      <c r="B49" s="107" t="s">
        <v>500</v>
      </c>
      <c r="C49" s="108">
        <v>149760.97213499999</v>
      </c>
      <c r="D49" s="109"/>
      <c r="E49" s="108">
        <v>32468.178758867998</v>
      </c>
      <c r="F49" s="8"/>
      <c r="G49" s="8"/>
      <c r="H49" s="2"/>
    </row>
    <row r="50" spans="2:8" ht="21.6" customHeight="1" x14ac:dyDescent="0.2">
      <c r="B50" s="110" t="s">
        <v>79</v>
      </c>
      <c r="C50" s="111">
        <v>35218.58229284815</v>
      </c>
      <c r="D50" s="112"/>
      <c r="E50" s="111">
        <v>7635.3886410894784</v>
      </c>
      <c r="F50" s="8"/>
      <c r="G50" s="8"/>
      <c r="H50" s="2"/>
    </row>
    <row r="51" spans="2:8" ht="21.6" customHeight="1" x14ac:dyDescent="0.2">
      <c r="B51" s="107" t="s">
        <v>501</v>
      </c>
      <c r="C51" s="108">
        <v>62078.723499999993</v>
      </c>
      <c r="D51" s="109"/>
      <c r="E51" s="108">
        <v>13458.667254799999</v>
      </c>
      <c r="F51" s="8"/>
      <c r="G51" s="8"/>
      <c r="H51" s="2"/>
    </row>
    <row r="52" spans="2:8" ht="21.6" customHeight="1" x14ac:dyDescent="0.2">
      <c r="B52" s="110" t="s">
        <v>502</v>
      </c>
      <c r="C52" s="111">
        <v>49834.778180000008</v>
      </c>
      <c r="D52" s="112"/>
      <c r="E52" s="111">
        <v>10804.179909424001</v>
      </c>
      <c r="F52" s="8"/>
      <c r="G52" s="8"/>
      <c r="H52" s="2"/>
    </row>
    <row r="53" spans="2:8" ht="21.6" customHeight="1" x14ac:dyDescent="0.2">
      <c r="B53" s="107" t="s">
        <v>80</v>
      </c>
      <c r="C53" s="108">
        <v>46533.005090000013</v>
      </c>
      <c r="D53" s="109"/>
      <c r="E53" s="108">
        <v>10088.355503512003</v>
      </c>
      <c r="F53" s="34"/>
      <c r="G53" s="34"/>
      <c r="H53" s="2"/>
    </row>
    <row r="54" spans="2:8" ht="21.6" customHeight="1" x14ac:dyDescent="0.2">
      <c r="B54" s="107" t="s">
        <v>81</v>
      </c>
      <c r="C54" s="108">
        <v>12854.068010000001</v>
      </c>
      <c r="D54" s="109"/>
      <c r="E54" s="108">
        <v>2786.7619445680002</v>
      </c>
      <c r="F54" s="34"/>
      <c r="G54" s="34"/>
      <c r="H54" s="2"/>
    </row>
    <row r="55" spans="2:8" s="10" customFormat="1" ht="21.6" customHeight="1" x14ac:dyDescent="0.25">
      <c r="B55" s="170" t="s">
        <v>82</v>
      </c>
      <c r="C55" s="171"/>
      <c r="D55" s="171"/>
      <c r="E55" s="171">
        <v>1377127.5552779937</v>
      </c>
      <c r="F55" s="8"/>
      <c r="G55" s="8"/>
    </row>
    <row r="56" spans="2:8" s="10" customFormat="1" ht="27.95" customHeight="1" x14ac:dyDescent="0.25">
      <c r="B56" s="106" t="s">
        <v>83</v>
      </c>
      <c r="C56" s="63"/>
      <c r="D56" s="64"/>
      <c r="E56" s="63"/>
      <c r="F56" s="8"/>
      <c r="G56" s="8"/>
    </row>
    <row r="57" spans="2:8" s="5" customFormat="1" ht="14.25" customHeight="1" x14ac:dyDescent="0.2">
      <c r="B57" s="11"/>
      <c r="C57" s="12"/>
      <c r="D57" s="11"/>
      <c r="E57" s="12"/>
      <c r="F57" s="13"/>
      <c r="G57" s="13"/>
    </row>
    <row r="58" spans="2:8" s="5" customFormat="1" ht="14.25" customHeight="1" x14ac:dyDescent="0.2">
      <c r="B58" s="11"/>
      <c r="C58" s="12"/>
      <c r="D58" s="11"/>
      <c r="E58" s="12"/>
      <c r="F58" s="2"/>
      <c r="G58" s="2"/>
    </row>
    <row r="59" spans="2:8" s="5" customFormat="1" ht="14.25" customHeight="1" x14ac:dyDescent="0.2">
      <c r="B59" s="11"/>
      <c r="C59" s="12"/>
      <c r="D59" s="11"/>
      <c r="E59" s="12"/>
      <c r="F59" s="2"/>
      <c r="G59" s="2"/>
    </row>
    <row r="60" spans="2:8" s="5" customFormat="1" ht="14.25" customHeight="1" x14ac:dyDescent="0.2">
      <c r="B60" s="11"/>
      <c r="C60" s="3"/>
      <c r="D60" s="11"/>
      <c r="E60" s="12"/>
      <c r="F60" s="2"/>
      <c r="G60" s="2"/>
    </row>
    <row r="61" spans="2:8" s="5" customFormat="1" ht="14.25" customHeight="1" x14ac:dyDescent="0.2">
      <c r="B61" s="14"/>
      <c r="C61" s="15"/>
      <c r="D61" s="16"/>
      <c r="E61" s="15"/>
      <c r="F61" s="2"/>
      <c r="G61" s="2"/>
    </row>
  </sheetData>
  <mergeCells count="2">
    <mergeCell ref="B8:E8"/>
    <mergeCell ref="B1:G6"/>
  </mergeCells>
  <conditionalFormatting sqref="B10:E54">
    <cfRule type="expression" dxfId="34" priority="1">
      <formula>MOD(ROW(),2)=0</formula>
    </cfRule>
    <cfRule type="expression" dxfId="33" priority="2">
      <formula>MOD(ROW(),2)=0</formula>
    </cfRule>
    <cfRule type="expression" dxfId="32" priority="3">
      <formula>MOD(ROW(),2)=0</formula>
    </cfRule>
    <cfRule type="expression" dxfId="31" priority="4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E87"/>
  <sheetViews>
    <sheetView showGridLines="0" showRowColHeaders="0" zoomScale="80" zoomScaleNormal="80" workbookViewId="0">
      <selection activeCell="C83" sqref="C83"/>
    </sheetView>
  </sheetViews>
  <sheetFormatPr defaultColWidth="8.7109375" defaultRowHeight="15" x14ac:dyDescent="0.25"/>
  <cols>
    <col min="1" max="1" width="10.42578125" customWidth="1"/>
    <col min="2" max="2" width="90.140625" customWidth="1"/>
    <col min="3" max="3" width="18.85546875" style="267" customWidth="1"/>
    <col min="4" max="4" width="18.85546875" customWidth="1"/>
    <col min="5" max="5" width="2.85546875" customWidth="1"/>
  </cols>
  <sheetData>
    <row r="7" spans="2:5" ht="9.6" customHeight="1" x14ac:dyDescent="0.25">
      <c r="B7" s="320"/>
      <c r="C7" s="321"/>
      <c r="D7" s="321"/>
    </row>
    <row r="8" spans="2:5" x14ac:dyDescent="0.25">
      <c r="B8" s="29" t="s">
        <v>21</v>
      </c>
      <c r="C8" s="264"/>
      <c r="D8" s="2"/>
    </row>
    <row r="9" spans="2:5" ht="32.450000000000003" customHeight="1" x14ac:dyDescent="0.25">
      <c r="B9" s="346"/>
      <c r="C9" s="327" t="s">
        <v>23</v>
      </c>
      <c r="D9" s="328"/>
    </row>
    <row r="10" spans="2:5" x14ac:dyDescent="0.25">
      <c r="B10" s="346"/>
      <c r="C10" s="73">
        <v>2021</v>
      </c>
      <c r="D10" s="73">
        <v>2020</v>
      </c>
    </row>
    <row r="11" spans="2:5" ht="21" customHeight="1" x14ac:dyDescent="0.25">
      <c r="B11" s="196" t="s">
        <v>224</v>
      </c>
      <c r="C11" s="268"/>
      <c r="D11" s="274"/>
    </row>
    <row r="12" spans="2:5" ht="21" customHeight="1" x14ac:dyDescent="0.25">
      <c r="B12" s="195" t="s">
        <v>424</v>
      </c>
      <c r="C12" s="265">
        <v>3752869</v>
      </c>
      <c r="D12" s="275">
        <v>2865121</v>
      </c>
      <c r="E12" s="292"/>
    </row>
    <row r="13" spans="2:5" ht="21" customHeight="1" x14ac:dyDescent="0.25">
      <c r="B13" s="196" t="s">
        <v>225</v>
      </c>
      <c r="C13" s="265"/>
      <c r="D13" s="276"/>
      <c r="E13" s="292"/>
    </row>
    <row r="14" spans="2:5" ht="18" customHeight="1" x14ac:dyDescent="0.25">
      <c r="B14" s="195" t="s">
        <v>160</v>
      </c>
      <c r="C14" s="265">
        <v>-210773</v>
      </c>
      <c r="D14" s="275">
        <v>252035</v>
      </c>
      <c r="E14" s="292"/>
    </row>
    <row r="15" spans="2:5" ht="18" customHeight="1" x14ac:dyDescent="0.25">
      <c r="B15" s="195" t="s">
        <v>206</v>
      </c>
      <c r="C15" s="265">
        <v>1049108</v>
      </c>
      <c r="D15" s="275">
        <v>989053</v>
      </c>
      <c r="E15" s="292"/>
    </row>
    <row r="16" spans="2:5" ht="25.5" x14ac:dyDescent="0.25">
      <c r="B16" s="195" t="s">
        <v>425</v>
      </c>
      <c r="C16" s="266">
        <v>46960</v>
      </c>
      <c r="D16" s="277">
        <v>39039</v>
      </c>
      <c r="E16" s="292"/>
    </row>
    <row r="17" spans="2:5" ht="18" customHeight="1" x14ac:dyDescent="0.25">
      <c r="B17" s="195" t="s">
        <v>226</v>
      </c>
      <c r="C17" s="266" t="s">
        <v>90</v>
      </c>
      <c r="D17" s="277">
        <v>-12254</v>
      </c>
      <c r="E17" s="292"/>
    </row>
    <row r="18" spans="2:5" ht="18" customHeight="1" x14ac:dyDescent="0.25">
      <c r="B18" s="195" t="s">
        <v>426</v>
      </c>
      <c r="C18" s="266">
        <v>-4006</v>
      </c>
      <c r="D18" s="277">
        <v>-51736</v>
      </c>
      <c r="E18" s="292"/>
    </row>
    <row r="19" spans="2:5" ht="18" customHeight="1" x14ac:dyDescent="0.25">
      <c r="B19" s="195" t="s">
        <v>418</v>
      </c>
      <c r="C19" s="266">
        <v>-1031809</v>
      </c>
      <c r="D19" s="277" t="s">
        <v>90</v>
      </c>
      <c r="E19" s="292"/>
    </row>
    <row r="20" spans="2:5" ht="18" customHeight="1" x14ac:dyDescent="0.25">
      <c r="B20" s="195" t="s">
        <v>427</v>
      </c>
      <c r="C20" s="266">
        <v>10937</v>
      </c>
      <c r="D20" s="277" t="s">
        <v>90</v>
      </c>
      <c r="E20" s="292"/>
    </row>
    <row r="21" spans="2:5" ht="18" customHeight="1" x14ac:dyDescent="0.25">
      <c r="B21" s="195" t="s">
        <v>428</v>
      </c>
      <c r="C21" s="266">
        <v>491037</v>
      </c>
      <c r="D21" s="277" t="s">
        <v>90</v>
      </c>
      <c r="E21" s="292"/>
    </row>
    <row r="22" spans="2:5" ht="18" customHeight="1" x14ac:dyDescent="0.25">
      <c r="B22" s="195" t="s">
        <v>227</v>
      </c>
      <c r="C22" s="266">
        <v>-182076</v>
      </c>
      <c r="D22" s="277">
        <v>-356698</v>
      </c>
      <c r="E22" s="292"/>
    </row>
    <row r="23" spans="2:5" ht="18" customHeight="1" x14ac:dyDescent="0.25">
      <c r="B23" s="195" t="s">
        <v>228</v>
      </c>
      <c r="C23" s="266">
        <v>-1305900</v>
      </c>
      <c r="D23" s="277">
        <v>-800968</v>
      </c>
      <c r="E23" s="292"/>
    </row>
    <row r="24" spans="2:5" ht="18" customHeight="1" x14ac:dyDescent="0.25">
      <c r="B24" s="195" t="s">
        <v>429</v>
      </c>
      <c r="C24" s="266">
        <v>-236627</v>
      </c>
      <c r="D24" s="277">
        <v>-551852</v>
      </c>
      <c r="E24" s="292"/>
    </row>
    <row r="25" spans="2:5" ht="18" customHeight="1" x14ac:dyDescent="0.25">
      <c r="B25" s="195" t="s">
        <v>229</v>
      </c>
      <c r="C25" s="266">
        <v>1381422</v>
      </c>
      <c r="D25" s="277">
        <v>1202087</v>
      </c>
      <c r="E25" s="292"/>
    </row>
    <row r="26" spans="2:5" ht="18" customHeight="1" x14ac:dyDescent="0.25">
      <c r="B26" s="195" t="s">
        <v>231</v>
      </c>
      <c r="C26" s="266">
        <v>353321</v>
      </c>
      <c r="D26" s="277">
        <v>1742494</v>
      </c>
      <c r="E26" s="292"/>
    </row>
    <row r="27" spans="2:5" ht="18" customHeight="1" x14ac:dyDescent="0.25">
      <c r="B27" s="195" t="s">
        <v>230</v>
      </c>
      <c r="C27" s="266">
        <v>-1316995</v>
      </c>
      <c r="D27" s="277">
        <v>-266320</v>
      </c>
      <c r="E27" s="292"/>
    </row>
    <row r="28" spans="2:5" ht="18" customHeight="1" x14ac:dyDescent="0.25">
      <c r="B28" s="195" t="s">
        <v>430</v>
      </c>
      <c r="C28" s="266">
        <v>-108550</v>
      </c>
      <c r="D28" s="277" t="s">
        <v>90</v>
      </c>
      <c r="E28" s="292"/>
    </row>
    <row r="29" spans="2:5" ht="18" customHeight="1" x14ac:dyDescent="0.25">
      <c r="B29" s="195" t="s">
        <v>232</v>
      </c>
      <c r="C29" s="266">
        <v>20456</v>
      </c>
      <c r="D29" s="277">
        <v>15107</v>
      </c>
      <c r="E29" s="292"/>
    </row>
    <row r="30" spans="2:5" ht="18" customHeight="1" x14ac:dyDescent="0.25">
      <c r="B30" s="195" t="s">
        <v>233</v>
      </c>
      <c r="C30" s="266">
        <v>374678</v>
      </c>
      <c r="D30" s="277">
        <v>423286</v>
      </c>
      <c r="E30" s="292"/>
    </row>
    <row r="31" spans="2:5" ht="18" customHeight="1" x14ac:dyDescent="0.25">
      <c r="B31" s="195" t="s">
        <v>234</v>
      </c>
      <c r="C31" s="266">
        <v>537976</v>
      </c>
      <c r="D31" s="277">
        <v>-1752688</v>
      </c>
      <c r="E31" s="292"/>
    </row>
    <row r="32" spans="2:5" ht="24.75" customHeight="1" x14ac:dyDescent="0.25">
      <c r="B32" s="195" t="s">
        <v>235</v>
      </c>
      <c r="C32" s="266">
        <v>-2146043</v>
      </c>
      <c r="D32" s="277">
        <v>-454741</v>
      </c>
      <c r="E32" s="292"/>
    </row>
    <row r="33" spans="2:5" ht="18" customHeight="1" x14ac:dyDescent="0.25">
      <c r="B33" s="195"/>
      <c r="C33" s="266"/>
      <c r="D33" s="277"/>
      <c r="E33" s="292"/>
    </row>
    <row r="34" spans="2:5" ht="18" customHeight="1" x14ac:dyDescent="0.25">
      <c r="B34" s="195" t="s">
        <v>177</v>
      </c>
      <c r="C34" s="266">
        <v>84798</v>
      </c>
      <c r="D34" s="266">
        <v>490953</v>
      </c>
      <c r="E34" s="292"/>
    </row>
    <row r="35" spans="2:5" ht="18" customHeight="1" x14ac:dyDescent="0.25">
      <c r="B35" s="195" t="s">
        <v>209</v>
      </c>
      <c r="C35" s="269">
        <v>-24051</v>
      </c>
      <c r="D35" s="278">
        <v>57865</v>
      </c>
      <c r="E35" s="292"/>
    </row>
    <row r="36" spans="2:5" ht="18" customHeight="1" x14ac:dyDescent="0.25">
      <c r="B36" s="195"/>
      <c r="C36" s="270">
        <v>1536732</v>
      </c>
      <c r="D36" s="283">
        <v>3829783</v>
      </c>
      <c r="E36" s="292"/>
    </row>
    <row r="37" spans="2:5" ht="18" customHeight="1" x14ac:dyDescent="0.25">
      <c r="B37" s="195" t="s">
        <v>236</v>
      </c>
      <c r="C37" s="266"/>
      <c r="D37" s="277"/>
      <c r="E37" s="292"/>
    </row>
    <row r="38" spans="2:5" ht="18" customHeight="1" x14ac:dyDescent="0.25">
      <c r="B38" s="195" t="s">
        <v>237</v>
      </c>
      <c r="C38" s="266">
        <v>-90382</v>
      </c>
      <c r="D38" s="277">
        <v>-78420</v>
      </c>
      <c r="E38" s="292"/>
    </row>
    <row r="39" spans="2:5" ht="22.5" customHeight="1" x14ac:dyDescent="0.25">
      <c r="B39" s="195" t="s">
        <v>235</v>
      </c>
      <c r="C39" s="266">
        <v>15120</v>
      </c>
      <c r="D39" s="277">
        <v>1466945</v>
      </c>
      <c r="E39" s="292"/>
    </row>
    <row r="40" spans="2:5" ht="18" customHeight="1" x14ac:dyDescent="0.25">
      <c r="B40" s="195"/>
      <c r="C40" s="266"/>
      <c r="D40" s="277"/>
      <c r="E40" s="292"/>
    </row>
    <row r="41" spans="2:5" ht="18" customHeight="1" x14ac:dyDescent="0.25">
      <c r="B41" s="195" t="s">
        <v>149</v>
      </c>
      <c r="C41" s="266">
        <v>1667775</v>
      </c>
      <c r="D41" s="277">
        <v>-59383</v>
      </c>
      <c r="E41" s="292"/>
    </row>
    <row r="42" spans="2:5" ht="18" customHeight="1" x14ac:dyDescent="0.25">
      <c r="B42" s="195" t="s">
        <v>150</v>
      </c>
      <c r="C42" s="266">
        <v>-554685</v>
      </c>
      <c r="D42" s="277">
        <v>-162380</v>
      </c>
      <c r="E42" s="292"/>
    </row>
    <row r="43" spans="2:5" ht="18" customHeight="1" x14ac:dyDescent="0.25">
      <c r="B43" s="195" t="s">
        <v>238</v>
      </c>
      <c r="C43" s="266">
        <v>-70354</v>
      </c>
      <c r="D43" s="277">
        <v>1537655</v>
      </c>
      <c r="E43" s="292"/>
    </row>
    <row r="44" spans="2:5" ht="18" customHeight="1" x14ac:dyDescent="0.25">
      <c r="B44" s="195" t="s">
        <v>239</v>
      </c>
      <c r="C44" s="266">
        <v>499065</v>
      </c>
      <c r="D44" s="277">
        <v>386555</v>
      </c>
      <c r="E44" s="292"/>
    </row>
    <row r="45" spans="2:5" ht="18" customHeight="1" x14ac:dyDescent="0.25">
      <c r="B45" s="195" t="s">
        <v>431</v>
      </c>
      <c r="C45" s="266">
        <v>713641</v>
      </c>
      <c r="D45" s="277">
        <v>688104</v>
      </c>
      <c r="E45" s="292"/>
    </row>
    <row r="46" spans="2:5" ht="18" customHeight="1" x14ac:dyDescent="0.25">
      <c r="B46" s="195" t="s">
        <v>209</v>
      </c>
      <c r="C46" s="269">
        <v>-267030</v>
      </c>
      <c r="D46" s="278">
        <v>187886</v>
      </c>
      <c r="E46" s="292"/>
    </row>
    <row r="47" spans="2:5" ht="18" customHeight="1" x14ac:dyDescent="0.25">
      <c r="B47" s="195"/>
      <c r="C47" s="270">
        <v>1913150</v>
      </c>
      <c r="D47" s="279">
        <v>3966962</v>
      </c>
      <c r="E47" s="292"/>
    </row>
    <row r="48" spans="2:5" ht="18" customHeight="1" x14ac:dyDescent="0.25">
      <c r="B48" s="195" t="s">
        <v>240</v>
      </c>
      <c r="C48" s="266"/>
      <c r="D48" s="277"/>
      <c r="E48" s="292"/>
    </row>
    <row r="49" spans="2:5" ht="18" customHeight="1" x14ac:dyDescent="0.25">
      <c r="B49" s="195" t="s">
        <v>169</v>
      </c>
      <c r="C49" s="266">
        <v>324857</v>
      </c>
      <c r="D49" s="277">
        <v>278382</v>
      </c>
      <c r="E49" s="292"/>
    </row>
    <row r="50" spans="2:5" ht="18" customHeight="1" x14ac:dyDescent="0.25">
      <c r="B50" s="195" t="s">
        <v>172</v>
      </c>
      <c r="C50" s="266">
        <v>5008</v>
      </c>
      <c r="D50" s="277">
        <v>823522</v>
      </c>
      <c r="E50" s="292"/>
    </row>
    <row r="51" spans="2:5" ht="18" customHeight="1" x14ac:dyDescent="0.25">
      <c r="B51" s="195" t="s">
        <v>241</v>
      </c>
      <c r="C51" s="266">
        <v>1206026</v>
      </c>
      <c r="D51" s="277">
        <v>689596</v>
      </c>
      <c r="E51" s="292"/>
    </row>
    <row r="52" spans="2:5" ht="18" customHeight="1" x14ac:dyDescent="0.25">
      <c r="B52" s="195" t="s">
        <v>176</v>
      </c>
      <c r="C52" s="266">
        <v>12434</v>
      </c>
      <c r="D52" s="277">
        <v>12711</v>
      </c>
      <c r="E52" s="292"/>
    </row>
    <row r="53" spans="2:5" ht="18" customHeight="1" x14ac:dyDescent="0.25">
      <c r="B53" s="195" t="s">
        <v>170</v>
      </c>
      <c r="C53" s="266">
        <v>77965</v>
      </c>
      <c r="D53" s="277">
        <v>132350</v>
      </c>
      <c r="E53" s="292"/>
    </row>
    <row r="54" spans="2:5" ht="18" customHeight="1" x14ac:dyDescent="0.25">
      <c r="B54" s="195" t="s">
        <v>177</v>
      </c>
      <c r="C54" s="266">
        <v>-421970</v>
      </c>
      <c r="D54" s="277">
        <v>-366964</v>
      </c>
      <c r="E54" s="292"/>
    </row>
    <row r="55" spans="2:5" ht="18" customHeight="1" x14ac:dyDescent="0.25">
      <c r="B55" s="195" t="s">
        <v>209</v>
      </c>
      <c r="C55" s="269">
        <v>100969</v>
      </c>
      <c r="D55" s="278">
        <v>106909</v>
      </c>
      <c r="E55" s="292"/>
    </row>
    <row r="56" spans="2:5" ht="18" customHeight="1" x14ac:dyDescent="0.25">
      <c r="B56" s="195"/>
      <c r="C56" s="272">
        <v>1305289</v>
      </c>
      <c r="D56" s="281">
        <v>1676506</v>
      </c>
      <c r="E56" s="292"/>
    </row>
    <row r="57" spans="2:5" ht="18" customHeight="1" x14ac:dyDescent="0.25">
      <c r="B57" s="196" t="s">
        <v>432</v>
      </c>
      <c r="C57" s="270">
        <v>4755171</v>
      </c>
      <c r="D57" s="279">
        <v>9473251</v>
      </c>
      <c r="E57" s="292"/>
    </row>
    <row r="58" spans="2:5" ht="18" customHeight="1" x14ac:dyDescent="0.25">
      <c r="B58" s="195" t="s">
        <v>433</v>
      </c>
      <c r="C58" s="266">
        <v>-1590268</v>
      </c>
      <c r="D58" s="277">
        <v>-1081476</v>
      </c>
      <c r="E58" s="292"/>
    </row>
    <row r="59" spans="2:5" ht="18" customHeight="1" x14ac:dyDescent="0.25">
      <c r="B59" s="195" t="s">
        <v>242</v>
      </c>
      <c r="C59" s="266">
        <v>-2914</v>
      </c>
      <c r="D59" s="277">
        <v>-3704</v>
      </c>
      <c r="E59" s="292"/>
    </row>
    <row r="60" spans="2:5" ht="18" customHeight="1" x14ac:dyDescent="0.25">
      <c r="B60" s="195" t="s">
        <v>243</v>
      </c>
      <c r="C60" s="266">
        <v>-500408</v>
      </c>
      <c r="D60" s="277">
        <v>-240339</v>
      </c>
      <c r="E60" s="292"/>
    </row>
    <row r="61" spans="2:5" ht="18" customHeight="1" x14ac:dyDescent="0.25">
      <c r="B61" s="195" t="s">
        <v>434</v>
      </c>
      <c r="C61" s="269">
        <v>1021776</v>
      </c>
      <c r="D61" s="278">
        <v>461375</v>
      </c>
      <c r="E61" s="292"/>
    </row>
    <row r="62" spans="2:5" ht="18" customHeight="1" x14ac:dyDescent="0.25">
      <c r="B62" s="196" t="s">
        <v>435</v>
      </c>
      <c r="C62" s="271">
        <v>3683357</v>
      </c>
      <c r="D62" s="280">
        <v>8609107</v>
      </c>
      <c r="E62" s="292"/>
    </row>
    <row r="63" spans="2:5" ht="18" customHeight="1" x14ac:dyDescent="0.25">
      <c r="B63" s="195"/>
      <c r="C63" s="266"/>
      <c r="D63" s="277"/>
      <c r="E63" s="292"/>
    </row>
    <row r="64" spans="2:5" ht="18" customHeight="1" x14ac:dyDescent="0.25">
      <c r="B64" s="196" t="s">
        <v>244</v>
      </c>
      <c r="C64" s="266"/>
      <c r="D64" s="277"/>
      <c r="E64" s="292"/>
    </row>
    <row r="65" spans="2:5" ht="18" customHeight="1" x14ac:dyDescent="0.25">
      <c r="B65" s="40" t="s">
        <v>245</v>
      </c>
      <c r="C65" s="266">
        <v>2047952</v>
      </c>
      <c r="D65" s="277">
        <v>-3368351</v>
      </c>
      <c r="E65" s="292"/>
    </row>
    <row r="66" spans="2:5" ht="18" customHeight="1" x14ac:dyDescent="0.25">
      <c r="B66" s="195" t="s">
        <v>246</v>
      </c>
      <c r="C66" s="266">
        <v>44479</v>
      </c>
      <c r="D66" s="277">
        <v>-51337</v>
      </c>
    </row>
    <row r="67" spans="2:5" ht="18" customHeight="1" x14ac:dyDescent="0.25">
      <c r="B67" s="238" t="s">
        <v>247</v>
      </c>
      <c r="C67" s="266"/>
      <c r="D67" s="277"/>
    </row>
    <row r="68" spans="2:5" ht="18" customHeight="1" x14ac:dyDescent="0.25">
      <c r="B68" s="238" t="s">
        <v>436</v>
      </c>
      <c r="C68" s="266">
        <v>-56317</v>
      </c>
      <c r="D68" s="277">
        <v>-120320</v>
      </c>
    </row>
    <row r="69" spans="2:5" ht="18" customHeight="1" x14ac:dyDescent="0.25">
      <c r="B69" s="238" t="s">
        <v>437</v>
      </c>
      <c r="C69" s="266">
        <v>1366592</v>
      </c>
      <c r="D69" s="277" t="s">
        <v>90</v>
      </c>
    </row>
    <row r="70" spans="2:5" ht="18" customHeight="1" x14ac:dyDescent="0.25">
      <c r="B70" s="238" t="s">
        <v>438</v>
      </c>
      <c r="C70" s="266">
        <v>155</v>
      </c>
      <c r="D70" s="277">
        <v>27110</v>
      </c>
    </row>
    <row r="71" spans="2:5" ht="18" customHeight="1" x14ac:dyDescent="0.25">
      <c r="B71" s="236" t="s">
        <v>439</v>
      </c>
      <c r="C71" s="266" t="s">
        <v>90</v>
      </c>
      <c r="D71" s="277" t="s">
        <v>90</v>
      </c>
    </row>
    <row r="72" spans="2:5" ht="18" customHeight="1" x14ac:dyDescent="0.25">
      <c r="B72" s="238" t="s">
        <v>248</v>
      </c>
      <c r="C72" s="266" t="s">
        <v>90</v>
      </c>
      <c r="D72" s="277">
        <v>-26500</v>
      </c>
    </row>
    <row r="73" spans="2:5" ht="18" customHeight="1" x14ac:dyDescent="0.25">
      <c r="B73" s="238" t="s">
        <v>440</v>
      </c>
      <c r="C73" s="266">
        <v>-182518</v>
      </c>
      <c r="D73" s="277">
        <v>-133045</v>
      </c>
    </row>
    <row r="74" spans="2:5" ht="18" customHeight="1" x14ac:dyDescent="0.25">
      <c r="B74" s="238" t="s">
        <v>441</v>
      </c>
      <c r="C74" s="266">
        <v>-50849</v>
      </c>
      <c r="D74" s="277">
        <v>-40980</v>
      </c>
    </row>
    <row r="75" spans="2:5" ht="18" customHeight="1" x14ac:dyDescent="0.25">
      <c r="B75" s="238" t="s">
        <v>442</v>
      </c>
      <c r="C75" s="269">
        <v>-1798296</v>
      </c>
      <c r="D75" s="278">
        <v>-1363564</v>
      </c>
    </row>
    <row r="76" spans="2:5" ht="18" customHeight="1" x14ac:dyDescent="0.25">
      <c r="B76" s="259" t="s">
        <v>443</v>
      </c>
      <c r="C76" s="270">
        <v>1371198</v>
      </c>
      <c r="D76" s="279">
        <v>-5076987</v>
      </c>
    </row>
    <row r="77" spans="2:5" ht="18" customHeight="1" x14ac:dyDescent="0.25">
      <c r="B77" s="260"/>
      <c r="C77" s="266"/>
      <c r="D77" s="277"/>
    </row>
    <row r="78" spans="2:5" ht="18" customHeight="1" x14ac:dyDescent="0.25">
      <c r="B78" s="239" t="s">
        <v>444</v>
      </c>
      <c r="C78" s="266"/>
      <c r="D78" s="277"/>
    </row>
    <row r="79" spans="2:5" ht="18" customHeight="1" x14ac:dyDescent="0.25">
      <c r="B79" s="260" t="s">
        <v>445</v>
      </c>
      <c r="C79" s="266">
        <v>13406</v>
      </c>
      <c r="D79" s="277">
        <v>825562</v>
      </c>
    </row>
    <row r="80" spans="2:5" ht="18" customHeight="1" x14ac:dyDescent="0.25">
      <c r="B80" s="195" t="s">
        <v>446</v>
      </c>
      <c r="C80" s="266">
        <v>-1416333</v>
      </c>
      <c r="D80" s="277">
        <v>-598135</v>
      </c>
    </row>
    <row r="81" spans="2:4" ht="18" customHeight="1" x14ac:dyDescent="0.25">
      <c r="B81" s="195" t="s">
        <v>249</v>
      </c>
      <c r="C81" s="266">
        <v>-4436672</v>
      </c>
      <c r="D81" s="277">
        <v>-2531026</v>
      </c>
    </row>
    <row r="82" spans="2:4" ht="18" customHeight="1" x14ac:dyDescent="0.25">
      <c r="B82" s="195" t="s">
        <v>250</v>
      </c>
      <c r="C82" s="269">
        <v>-70145</v>
      </c>
      <c r="D82" s="278">
        <v>-83881</v>
      </c>
    </row>
    <row r="83" spans="2:4" ht="18" customHeight="1" x14ac:dyDescent="0.25">
      <c r="B83" s="196" t="s">
        <v>251</v>
      </c>
      <c r="C83" s="270">
        <v>-5909744</v>
      </c>
      <c r="D83" s="279">
        <v>-2387480</v>
      </c>
    </row>
    <row r="84" spans="2:4" ht="18" customHeight="1" x14ac:dyDescent="0.25">
      <c r="B84" s="195" t="s">
        <v>447</v>
      </c>
      <c r="C84" s="270">
        <v>-855189</v>
      </c>
      <c r="D84" s="279">
        <v>1144640</v>
      </c>
    </row>
    <row r="85" spans="2:4" ht="18" customHeight="1" x14ac:dyDescent="0.25">
      <c r="B85" s="195" t="s">
        <v>252</v>
      </c>
      <c r="C85" s="266">
        <v>1680397</v>
      </c>
      <c r="D85" s="277">
        <v>535757</v>
      </c>
    </row>
    <row r="86" spans="2:4" ht="18" customHeight="1" thickBot="1" x14ac:dyDescent="0.3">
      <c r="B86" s="196" t="s">
        <v>448</v>
      </c>
      <c r="C86" s="273">
        <v>825208</v>
      </c>
      <c r="D86" s="282">
        <v>1680397</v>
      </c>
    </row>
    <row r="87" spans="2:4" ht="15.75" thickTop="1" x14ac:dyDescent="0.25"/>
  </sheetData>
  <mergeCells count="3">
    <mergeCell ref="C9:D9"/>
    <mergeCell ref="B9:B10"/>
    <mergeCell ref="B7:D7"/>
  </mergeCells>
  <conditionalFormatting sqref="B11:D50 B51:B85">
    <cfRule type="expression" dxfId="2" priority="3">
      <formula>MOD(ROW(),2)=0</formula>
    </cfRule>
  </conditionalFormatting>
  <conditionalFormatting sqref="C51:D86">
    <cfRule type="expression" dxfId="1" priority="2">
      <formula>MOD(ROW(),2)=0</formula>
    </cfRule>
  </conditionalFormatting>
  <conditionalFormatting sqref="B86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E31"/>
  <sheetViews>
    <sheetView showGridLines="0" showRowColHeaders="0" zoomScale="85" zoomScaleNormal="85" workbookViewId="0">
      <selection activeCell="H24" sqref="H24"/>
    </sheetView>
  </sheetViews>
  <sheetFormatPr defaultColWidth="8.7109375" defaultRowHeight="15" x14ac:dyDescent="0.25"/>
  <cols>
    <col min="1" max="1" width="10.42578125" customWidth="1"/>
    <col min="2" max="2" width="67.5703125" customWidth="1"/>
    <col min="3" max="3" width="12.85546875" customWidth="1"/>
    <col min="4" max="4" width="12.140625" customWidth="1"/>
    <col min="5" max="5" width="10.85546875" customWidth="1"/>
    <col min="6" max="6" width="8.7109375" customWidth="1"/>
  </cols>
  <sheetData>
    <row r="7" spans="2:5" ht="9.6" customHeight="1" x14ac:dyDescent="0.25">
      <c r="B7" s="320"/>
      <c r="C7" s="321"/>
      <c r="D7" s="321"/>
    </row>
    <row r="8" spans="2:5" ht="9.6" customHeight="1" x14ac:dyDescent="0.25">
      <c r="B8" s="87"/>
      <c r="C8" s="88"/>
      <c r="D8" s="88"/>
    </row>
    <row r="9" spans="2:5" ht="21.75" customHeight="1" x14ac:dyDescent="0.25">
      <c r="B9" s="89" t="s">
        <v>28</v>
      </c>
      <c r="C9" s="73">
        <v>2021</v>
      </c>
      <c r="D9" s="73">
        <v>2020</v>
      </c>
      <c r="E9" s="73" t="s">
        <v>22</v>
      </c>
    </row>
    <row r="10" spans="2:5" ht="10.5" customHeight="1" x14ac:dyDescent="0.25">
      <c r="B10" s="52"/>
      <c r="C10" s="52"/>
      <c r="D10" s="52"/>
      <c r="E10" s="52"/>
    </row>
    <row r="11" spans="2:5" x14ac:dyDescent="0.25">
      <c r="B11" s="348" t="s">
        <v>46</v>
      </c>
      <c r="C11" s="348"/>
      <c r="D11" s="348"/>
      <c r="E11" s="348"/>
    </row>
    <row r="12" spans="2:5" x14ac:dyDescent="0.25">
      <c r="B12" s="91" t="s">
        <v>29</v>
      </c>
      <c r="C12" s="92">
        <v>13.11</v>
      </c>
      <c r="D12" s="93">
        <v>11.74</v>
      </c>
      <c r="E12" s="94">
        <f>C12/D12-1</f>
        <v>0.11669505962521298</v>
      </c>
    </row>
    <row r="13" spans="2:5" x14ac:dyDescent="0.25">
      <c r="B13" s="95" t="s">
        <v>30</v>
      </c>
      <c r="C13" s="92">
        <v>18.52</v>
      </c>
      <c r="D13" s="314">
        <v>13.5</v>
      </c>
      <c r="E13" s="94">
        <f t="shared" ref="E13:E28" si="0">C13/D13-1</f>
        <v>0.37185185185185188</v>
      </c>
    </row>
    <row r="14" spans="2:5" x14ac:dyDescent="0.25">
      <c r="B14" s="95" t="s">
        <v>31</v>
      </c>
      <c r="C14" s="92">
        <v>2.4300000000000002</v>
      </c>
      <c r="D14" s="314">
        <v>2.2000000000000002</v>
      </c>
      <c r="E14" s="94">
        <f t="shared" si="0"/>
        <v>0.1045454545454545</v>
      </c>
    </row>
    <row r="15" spans="2:5" x14ac:dyDescent="0.25">
      <c r="B15" s="95" t="s">
        <v>32</v>
      </c>
      <c r="C15" s="92">
        <v>3.52</v>
      </c>
      <c r="D15" s="314">
        <v>3.07</v>
      </c>
      <c r="E15" s="94">
        <f t="shared" si="0"/>
        <v>0.14657980456026065</v>
      </c>
    </row>
    <row r="16" spans="2:5" x14ac:dyDescent="0.25">
      <c r="B16" s="95" t="s">
        <v>33</v>
      </c>
      <c r="C16" s="92">
        <v>2.06</v>
      </c>
      <c r="D16" s="314">
        <v>2.2599999999999998</v>
      </c>
      <c r="E16" s="94">
        <f t="shared" si="0"/>
        <v>-8.8495575221238854E-2</v>
      </c>
    </row>
    <row r="17" spans="2:5" x14ac:dyDescent="0.25">
      <c r="B17" s="349" t="s">
        <v>34</v>
      </c>
      <c r="C17" s="349"/>
      <c r="D17" s="349"/>
      <c r="E17" s="349"/>
    </row>
    <row r="18" spans="2:5" x14ac:dyDescent="0.25">
      <c r="B18" s="91" t="s">
        <v>35</v>
      </c>
      <c r="C18" s="92">
        <v>123.44</v>
      </c>
      <c r="D18" s="314">
        <v>128.30000000000001</v>
      </c>
      <c r="E18" s="94">
        <f t="shared" si="0"/>
        <v>-3.7879968823070986E-2</v>
      </c>
    </row>
    <row r="19" spans="2:5" x14ac:dyDescent="0.25">
      <c r="B19" s="91" t="s">
        <v>36</v>
      </c>
      <c r="C19" s="92">
        <v>9.0500000000000007</v>
      </c>
      <c r="D19" s="314">
        <v>20.9</v>
      </c>
      <c r="E19" s="94">
        <f t="shared" si="0"/>
        <v>-0.56698564593301426</v>
      </c>
    </row>
    <row r="20" spans="2:5" x14ac:dyDescent="0.25">
      <c r="B20" s="91" t="s">
        <v>37</v>
      </c>
      <c r="C20" s="92">
        <v>18.12</v>
      </c>
      <c r="D20" s="314">
        <v>10.029999999999999</v>
      </c>
      <c r="E20" s="94">
        <f t="shared" si="0"/>
        <v>0.80658025922233323</v>
      </c>
    </row>
    <row r="21" spans="2:5" x14ac:dyDescent="0.25">
      <c r="B21" s="91" t="s">
        <v>38</v>
      </c>
      <c r="C21" s="92">
        <v>0.14000000000000001</v>
      </c>
      <c r="D21" s="314">
        <v>0.21</v>
      </c>
      <c r="E21" s="96">
        <f t="shared" si="0"/>
        <v>-0.33333333333333326</v>
      </c>
    </row>
    <row r="22" spans="2:5" x14ac:dyDescent="0.25">
      <c r="B22" s="349" t="s">
        <v>39</v>
      </c>
      <c r="C22" s="349"/>
      <c r="D22" s="349"/>
      <c r="E22" s="349"/>
    </row>
    <row r="23" spans="2:5" x14ac:dyDescent="0.25">
      <c r="B23" s="97" t="s">
        <v>40</v>
      </c>
      <c r="C23" s="98">
        <v>76305</v>
      </c>
      <c r="D23" s="99">
        <v>82846</v>
      </c>
      <c r="E23" s="94">
        <f t="shared" si="0"/>
        <v>-7.8953721362528095E-2</v>
      </c>
    </row>
    <row r="24" spans="2:5" x14ac:dyDescent="0.25">
      <c r="B24" s="97" t="s">
        <v>41</v>
      </c>
      <c r="C24" s="98">
        <v>104822</v>
      </c>
      <c r="D24" s="99">
        <v>119017</v>
      </c>
      <c r="E24" s="94">
        <f t="shared" si="0"/>
        <v>-0.11926867590344237</v>
      </c>
    </row>
    <row r="25" spans="2:5" x14ac:dyDescent="0.25">
      <c r="B25" s="97" t="s">
        <v>42</v>
      </c>
      <c r="C25" s="98">
        <v>36338</v>
      </c>
      <c r="D25" s="99">
        <v>30606</v>
      </c>
      <c r="E25" s="94">
        <f t="shared" si="0"/>
        <v>0.18728353917532514</v>
      </c>
    </row>
    <row r="26" spans="2:5" x14ac:dyDescent="0.25">
      <c r="B26" s="348" t="s">
        <v>43</v>
      </c>
      <c r="C26" s="348"/>
      <c r="D26" s="348"/>
      <c r="E26" s="348"/>
    </row>
    <row r="27" spans="2:5" x14ac:dyDescent="0.25">
      <c r="B27" s="100" t="s">
        <v>44</v>
      </c>
      <c r="C27" s="98">
        <v>25253701</v>
      </c>
      <c r="D27" s="99">
        <v>22605151</v>
      </c>
      <c r="E27" s="94">
        <f t="shared" si="0"/>
        <v>0.11716577341155565</v>
      </c>
    </row>
    <row r="28" spans="2:5" x14ac:dyDescent="0.25">
      <c r="B28" s="101" t="s">
        <v>47</v>
      </c>
      <c r="C28" s="98">
        <v>33443889</v>
      </c>
      <c r="D28" s="99">
        <v>32589724</v>
      </c>
      <c r="E28" s="94">
        <f t="shared" si="0"/>
        <v>2.6209642033175884E-2</v>
      </c>
    </row>
    <row r="29" spans="2:5" x14ac:dyDescent="0.25">
      <c r="B29" s="101" t="s">
        <v>48</v>
      </c>
      <c r="C29" s="92">
        <v>10.44</v>
      </c>
      <c r="D29" s="75">
        <v>2.23</v>
      </c>
      <c r="E29" s="102" t="s">
        <v>449</v>
      </c>
    </row>
    <row r="30" spans="2:5" x14ac:dyDescent="0.25">
      <c r="B30" s="103" t="s">
        <v>49</v>
      </c>
      <c r="C30" s="92">
        <v>7.39</v>
      </c>
      <c r="D30" s="104">
        <v>1.98</v>
      </c>
      <c r="E30" s="105" t="s">
        <v>450</v>
      </c>
    </row>
    <row r="31" spans="2:5" ht="37.5" customHeight="1" x14ac:dyDescent="0.25">
      <c r="B31" s="347" t="s">
        <v>45</v>
      </c>
      <c r="C31" s="347"/>
      <c r="D31" s="347"/>
      <c r="E31" s="347"/>
    </row>
  </sheetData>
  <mergeCells count="6">
    <mergeCell ref="B31:E31"/>
    <mergeCell ref="B7:D7"/>
    <mergeCell ref="B11:E11"/>
    <mergeCell ref="B17:E17"/>
    <mergeCell ref="B22:E22"/>
    <mergeCell ref="B26:E26"/>
  </mergeCells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showGridLines="0" showRowColHeaders="0" topLeftCell="A16" zoomScale="80" zoomScaleNormal="80" workbookViewId="0">
      <selection activeCell="E19" sqref="E19"/>
    </sheetView>
  </sheetViews>
  <sheetFormatPr defaultColWidth="23.5703125" defaultRowHeight="15.75" x14ac:dyDescent="0.25"/>
  <cols>
    <col min="1" max="1" width="12.42578125" style="18" customWidth="1"/>
    <col min="2" max="2" width="36.140625" style="24" customWidth="1"/>
    <col min="3" max="3" width="15.5703125" style="23" customWidth="1"/>
    <col min="4" max="4" width="19.85546875" style="22" customWidth="1"/>
    <col min="5" max="5" width="13.42578125" style="21" bestFit="1" customWidth="1"/>
    <col min="6" max="6" width="25.5703125" style="20" customWidth="1"/>
    <col min="7" max="7" width="8.5703125" style="20" customWidth="1"/>
    <col min="8" max="8" width="27.140625" style="19" customWidth="1"/>
    <col min="9" max="16384" width="23.5703125" style="18"/>
  </cols>
  <sheetData>
    <row r="1" spans="1:8" ht="15.75" customHeight="1" x14ac:dyDescent="0.25">
      <c r="A1"/>
      <c r="B1" s="320"/>
      <c r="C1" s="321"/>
      <c r="D1" s="321"/>
      <c r="E1" s="321"/>
      <c r="F1" s="321"/>
      <c r="G1" s="321"/>
      <c r="H1" s="26"/>
    </row>
    <row r="2" spans="1:8" ht="15.75" customHeight="1" x14ac:dyDescent="0.25">
      <c r="A2"/>
      <c r="B2" s="321"/>
      <c r="C2" s="321"/>
      <c r="D2" s="321"/>
      <c r="E2" s="321"/>
      <c r="F2" s="321"/>
      <c r="G2" s="321"/>
      <c r="H2" s="26"/>
    </row>
    <row r="3" spans="1:8" ht="15.75" customHeight="1" x14ac:dyDescent="0.25">
      <c r="A3"/>
      <c r="B3" s="321"/>
      <c r="C3" s="321"/>
      <c r="D3" s="321"/>
      <c r="E3" s="321"/>
      <c r="F3" s="321"/>
      <c r="G3" s="321"/>
      <c r="H3" s="26"/>
    </row>
    <row r="4" spans="1:8" ht="15.75" customHeight="1" x14ac:dyDescent="0.25">
      <c r="A4"/>
      <c r="B4" s="321"/>
      <c r="C4" s="321"/>
      <c r="D4" s="321"/>
      <c r="E4" s="321"/>
      <c r="F4" s="321"/>
      <c r="G4" s="321"/>
      <c r="H4" s="26"/>
    </row>
    <row r="5" spans="1:8" ht="37.5" customHeight="1" x14ac:dyDescent="0.25">
      <c r="A5"/>
      <c r="B5" s="27"/>
      <c r="C5" s="27"/>
      <c r="D5" s="27"/>
      <c r="E5" s="27"/>
      <c r="F5" s="27"/>
      <c r="G5" s="27"/>
      <c r="H5" s="26"/>
    </row>
    <row r="6" spans="1:8" ht="19.5" customHeight="1" x14ac:dyDescent="0.25">
      <c r="A6" s="28"/>
      <c r="B6" s="29" t="s">
        <v>10</v>
      </c>
      <c r="C6" s="30"/>
      <c r="D6" s="31"/>
      <c r="E6" s="32"/>
      <c r="F6" s="33"/>
      <c r="G6" s="18"/>
      <c r="H6" s="18"/>
    </row>
    <row r="7" spans="1:8" ht="30" x14ac:dyDescent="0.25">
      <c r="A7" s="28"/>
      <c r="B7" s="172" t="s">
        <v>9</v>
      </c>
      <c r="C7" s="173" t="s">
        <v>8</v>
      </c>
      <c r="D7" s="174" t="s">
        <v>7</v>
      </c>
      <c r="E7" s="175" t="s">
        <v>6</v>
      </c>
      <c r="F7" s="176" t="s">
        <v>5</v>
      </c>
      <c r="G7" s="18"/>
      <c r="H7" s="18"/>
    </row>
    <row r="8" spans="1:8" ht="19.5" customHeight="1" x14ac:dyDescent="0.25">
      <c r="A8" s="28"/>
      <c r="B8" s="177" t="s">
        <v>253</v>
      </c>
      <c r="C8" s="178">
        <v>1312.9975093769999</v>
      </c>
      <c r="D8" s="178">
        <v>534.28819150000004</v>
      </c>
      <c r="E8" s="179">
        <v>53519</v>
      </c>
      <c r="F8" s="180" t="s">
        <v>254</v>
      </c>
      <c r="G8" s="18"/>
      <c r="H8" s="18"/>
    </row>
    <row r="9" spans="1:8" ht="19.5" customHeight="1" thickBot="1" x14ac:dyDescent="0.3">
      <c r="A9" s="28"/>
      <c r="B9" s="177" t="s">
        <v>255</v>
      </c>
      <c r="C9" s="178">
        <v>1192</v>
      </c>
      <c r="D9" s="178">
        <v>499.7</v>
      </c>
      <c r="E9" s="181">
        <v>46533</v>
      </c>
      <c r="F9" s="180" t="s">
        <v>254</v>
      </c>
      <c r="G9" s="18"/>
      <c r="H9" s="18"/>
    </row>
    <row r="10" spans="1:8" ht="19.5" customHeight="1" x14ac:dyDescent="0.25">
      <c r="A10" s="28"/>
      <c r="B10" s="177" t="s">
        <v>256</v>
      </c>
      <c r="C10" s="178">
        <v>553.44332999999995</v>
      </c>
      <c r="D10" s="178">
        <v>375.99341999999996</v>
      </c>
      <c r="E10" s="179">
        <v>55044</v>
      </c>
      <c r="F10" s="180" t="s">
        <v>254</v>
      </c>
      <c r="G10" s="18"/>
      <c r="H10" s="18"/>
    </row>
    <row r="11" spans="1:8" ht="19.5" customHeight="1" thickBot="1" x14ac:dyDescent="0.3">
      <c r="A11" s="28"/>
      <c r="B11" s="177" t="s">
        <v>257</v>
      </c>
      <c r="C11" s="178">
        <v>510</v>
      </c>
      <c r="D11" s="178">
        <v>270.10000000000002</v>
      </c>
      <c r="E11" s="181">
        <v>46611</v>
      </c>
      <c r="F11" s="180" t="s">
        <v>254</v>
      </c>
      <c r="G11" s="18"/>
      <c r="H11" s="18"/>
    </row>
    <row r="12" spans="1:8" ht="19.5" customHeight="1" x14ac:dyDescent="0.25">
      <c r="A12" s="28"/>
      <c r="B12" s="177" t="s">
        <v>258</v>
      </c>
      <c r="C12" s="178">
        <v>399</v>
      </c>
      <c r="D12" s="178">
        <v>207.9</v>
      </c>
      <c r="E12" s="179">
        <v>50302</v>
      </c>
      <c r="F12" s="180" t="s">
        <v>254</v>
      </c>
      <c r="G12" s="18"/>
      <c r="H12" s="18"/>
    </row>
    <row r="13" spans="1:8" ht="19.5" customHeight="1" thickBot="1" x14ac:dyDescent="0.3">
      <c r="A13" s="28"/>
      <c r="B13" s="177" t="s">
        <v>259</v>
      </c>
      <c r="C13" s="178">
        <v>396</v>
      </c>
      <c r="D13" s="178">
        <v>239</v>
      </c>
      <c r="E13" s="181">
        <v>55886</v>
      </c>
      <c r="F13" s="180" t="s">
        <v>254</v>
      </c>
      <c r="G13" s="18"/>
      <c r="H13" s="18"/>
    </row>
    <row r="14" spans="1:8" ht="19.5" customHeight="1" x14ac:dyDescent="0.25">
      <c r="A14" s="28"/>
      <c r="B14" s="177" t="s">
        <v>260</v>
      </c>
      <c r="C14" s="178">
        <v>148.5</v>
      </c>
      <c r="D14" s="178">
        <v>81.855000000000004</v>
      </c>
      <c r="E14" s="179">
        <v>51089</v>
      </c>
      <c r="F14" s="180" t="s">
        <v>254</v>
      </c>
      <c r="G14" s="18"/>
      <c r="H14" s="18"/>
    </row>
    <row r="15" spans="1:8" ht="19.5" customHeight="1" x14ac:dyDescent="0.25">
      <c r="A15" s="28"/>
      <c r="B15" s="177" t="s">
        <v>261</v>
      </c>
      <c r="C15" s="178">
        <v>102</v>
      </c>
      <c r="D15" s="178">
        <v>75</v>
      </c>
      <c r="E15" s="179">
        <v>55886</v>
      </c>
      <c r="F15" s="180" t="s">
        <v>254</v>
      </c>
      <c r="G15" s="18"/>
      <c r="H15" s="18"/>
    </row>
    <row r="16" spans="1:8" ht="19.5" customHeight="1" thickBot="1" x14ac:dyDescent="0.3">
      <c r="A16" s="28"/>
      <c r="B16" s="177" t="s">
        <v>262</v>
      </c>
      <c r="C16" s="178">
        <v>94.348800000000011</v>
      </c>
      <c r="D16" s="178">
        <v>60.697728000000012</v>
      </c>
      <c r="E16" s="181">
        <v>52195</v>
      </c>
      <c r="F16" s="180" t="s">
        <v>254</v>
      </c>
      <c r="G16" s="18"/>
      <c r="H16" s="18"/>
    </row>
    <row r="17" spans="1:8" ht="19.5" customHeight="1" x14ac:dyDescent="0.25">
      <c r="A17" s="28"/>
      <c r="B17" s="177" t="s">
        <v>263</v>
      </c>
      <c r="C17" s="178">
        <v>86.625</v>
      </c>
      <c r="D17" s="178">
        <v>56.017499999999998</v>
      </c>
      <c r="E17" s="179">
        <v>49137</v>
      </c>
      <c r="F17" s="180" t="s">
        <v>254</v>
      </c>
      <c r="G17" s="18"/>
      <c r="H17" s="18"/>
    </row>
    <row r="18" spans="1:8" ht="19.5" customHeight="1" thickBot="1" x14ac:dyDescent="0.3">
      <c r="A18" s="28"/>
      <c r="B18" s="177" t="s">
        <v>264</v>
      </c>
      <c r="C18" s="178">
        <v>82.555200000000013</v>
      </c>
      <c r="D18" s="178">
        <v>51.773903999999995</v>
      </c>
      <c r="E18" s="181">
        <v>49916</v>
      </c>
      <c r="F18" s="180" t="s">
        <v>254</v>
      </c>
      <c r="G18" s="18"/>
      <c r="H18" s="18"/>
    </row>
    <row r="19" spans="1:8" ht="19.5" customHeight="1" x14ac:dyDescent="0.25">
      <c r="A19" s="28"/>
      <c r="B19" s="177" t="s">
        <v>265</v>
      </c>
      <c r="C19" s="178">
        <v>81</v>
      </c>
      <c r="D19" s="178">
        <v>38.07</v>
      </c>
      <c r="E19" s="179">
        <v>51259</v>
      </c>
      <c r="F19" s="180" t="s">
        <v>254</v>
      </c>
      <c r="G19" s="18"/>
      <c r="H19" s="18"/>
    </row>
    <row r="20" spans="1:8" ht="19.5" customHeight="1" thickBot="1" x14ac:dyDescent="0.3">
      <c r="A20" s="28"/>
      <c r="B20" s="177" t="s">
        <v>266</v>
      </c>
      <c r="C20" s="178">
        <v>78</v>
      </c>
      <c r="D20" s="178">
        <v>56.1</v>
      </c>
      <c r="E20" s="181">
        <v>46262</v>
      </c>
      <c r="F20" s="180" t="s">
        <v>254</v>
      </c>
      <c r="G20" s="18"/>
      <c r="H20" s="18"/>
    </row>
    <row r="21" spans="1:8" ht="19.5" customHeight="1" x14ac:dyDescent="0.25">
      <c r="A21" s="28"/>
      <c r="B21" s="177" t="s">
        <v>267</v>
      </c>
      <c r="C21" s="178">
        <v>55</v>
      </c>
      <c r="D21" s="178">
        <v>29.1</v>
      </c>
      <c r="E21" s="179">
        <v>49656</v>
      </c>
      <c r="F21" s="180" t="s">
        <v>254</v>
      </c>
      <c r="G21" s="18"/>
      <c r="H21" s="18"/>
    </row>
    <row r="22" spans="1:8" ht="19.5" customHeight="1" thickBot="1" x14ac:dyDescent="0.3">
      <c r="A22" s="28"/>
      <c r="B22" s="177" t="s">
        <v>268</v>
      </c>
      <c r="C22" s="178">
        <v>52</v>
      </c>
      <c r="D22" s="178">
        <v>28</v>
      </c>
      <c r="E22" s="181">
        <v>55886</v>
      </c>
      <c r="F22" s="180" t="s">
        <v>254</v>
      </c>
      <c r="G22" s="18"/>
      <c r="H22" s="18"/>
    </row>
    <row r="23" spans="1:8" ht="19.5" customHeight="1" x14ac:dyDescent="0.25">
      <c r="A23" s="28"/>
      <c r="B23" s="177" t="s">
        <v>269</v>
      </c>
      <c r="C23" s="178">
        <v>49.749524999999998</v>
      </c>
      <c r="D23" s="178">
        <v>31.792315499999997</v>
      </c>
      <c r="E23" s="179">
        <v>48100</v>
      </c>
      <c r="F23" s="180" t="s">
        <v>254</v>
      </c>
      <c r="G23" s="18"/>
      <c r="H23" s="18"/>
    </row>
    <row r="24" spans="1:8" ht="19.5" customHeight="1" thickBot="1" x14ac:dyDescent="0.3">
      <c r="A24" s="28"/>
      <c r="B24" s="177" t="s">
        <v>270</v>
      </c>
      <c r="C24" s="178">
        <v>47.601539999999993</v>
      </c>
      <c r="D24" s="178">
        <v>28.798931699999997</v>
      </c>
      <c r="E24" s="181">
        <v>53406</v>
      </c>
      <c r="F24" s="180" t="s">
        <v>254</v>
      </c>
      <c r="G24" s="18"/>
      <c r="H24" s="18"/>
    </row>
    <row r="25" spans="1:8" ht="19.5" customHeight="1" x14ac:dyDescent="0.25">
      <c r="A25" s="28"/>
      <c r="B25" s="177" t="s">
        <v>271</v>
      </c>
      <c r="C25" s="178">
        <v>46</v>
      </c>
      <c r="D25" s="178">
        <v>21</v>
      </c>
      <c r="E25" s="179">
        <v>55886</v>
      </c>
      <c r="F25" s="180" t="s">
        <v>254</v>
      </c>
      <c r="G25" s="18"/>
      <c r="H25" s="18"/>
    </row>
    <row r="26" spans="1:8" ht="19.5" customHeight="1" thickBot="1" x14ac:dyDescent="0.3">
      <c r="A26" s="28"/>
      <c r="B26" s="177" t="s">
        <v>86</v>
      </c>
      <c r="C26" s="178">
        <v>42</v>
      </c>
      <c r="D26" s="178">
        <v>18.41</v>
      </c>
      <c r="E26" s="181">
        <v>48208</v>
      </c>
      <c r="F26" s="180" t="s">
        <v>272</v>
      </c>
      <c r="G26" s="18"/>
      <c r="H26" s="18"/>
    </row>
    <row r="27" spans="1:8" ht="19.5" customHeight="1" x14ac:dyDescent="0.25">
      <c r="A27" s="28"/>
      <c r="B27" s="177" t="s">
        <v>273</v>
      </c>
      <c r="C27" s="178">
        <v>41.744842999999996</v>
      </c>
      <c r="D27" s="178">
        <v>18.263400000000001</v>
      </c>
      <c r="E27" s="179">
        <v>53787</v>
      </c>
      <c r="F27" s="180" t="s">
        <v>254</v>
      </c>
      <c r="G27" s="18"/>
      <c r="H27" s="18"/>
    </row>
    <row r="28" spans="1:8" ht="19.5" customHeight="1" thickBot="1" x14ac:dyDescent="0.3">
      <c r="A28" s="28"/>
      <c r="B28" s="177" t="s">
        <v>274</v>
      </c>
      <c r="C28" s="178">
        <v>33.599664000000004</v>
      </c>
      <c r="D28" s="178">
        <v>18.5398146</v>
      </c>
      <c r="E28" s="181">
        <v>49471</v>
      </c>
      <c r="F28" s="180" t="s">
        <v>254</v>
      </c>
      <c r="G28" s="18"/>
      <c r="H28" s="18"/>
    </row>
    <row r="29" spans="1:8" ht="19.5" customHeight="1" x14ac:dyDescent="0.25">
      <c r="A29" s="28"/>
      <c r="B29" s="177" t="s">
        <v>451</v>
      </c>
      <c r="C29" s="178">
        <v>31.5</v>
      </c>
      <c r="D29" s="178">
        <v>14.692499999999999</v>
      </c>
      <c r="E29" s="179">
        <v>51330</v>
      </c>
      <c r="F29" s="180" t="s">
        <v>254</v>
      </c>
      <c r="G29" s="18"/>
      <c r="H29" s="18"/>
    </row>
    <row r="30" spans="1:8" ht="19.5" customHeight="1" thickBot="1" x14ac:dyDescent="0.3">
      <c r="A30" s="28"/>
      <c r="B30" s="177" t="s">
        <v>275</v>
      </c>
      <c r="C30" s="178">
        <v>28.8</v>
      </c>
      <c r="D30" s="178">
        <v>8.39</v>
      </c>
      <c r="E30" s="181">
        <v>48481</v>
      </c>
      <c r="F30" s="180" t="s">
        <v>272</v>
      </c>
      <c r="G30" s="18"/>
      <c r="H30" s="18"/>
    </row>
    <row r="31" spans="1:8" ht="19.5" customHeight="1" x14ac:dyDescent="0.25">
      <c r="A31" s="28"/>
      <c r="B31" s="177" t="s">
        <v>276</v>
      </c>
      <c r="C31" s="178">
        <v>23</v>
      </c>
      <c r="D31" s="178">
        <v>13.91</v>
      </c>
      <c r="E31" s="179">
        <v>48469</v>
      </c>
      <c r="F31" s="180" t="s">
        <v>277</v>
      </c>
      <c r="G31" s="18"/>
      <c r="H31" s="18"/>
    </row>
    <row r="32" spans="1:8" ht="19.5" customHeight="1" thickBot="1" x14ac:dyDescent="0.3">
      <c r="A32" s="28"/>
      <c r="B32" s="177" t="s">
        <v>278</v>
      </c>
      <c r="C32" s="178">
        <v>18.012</v>
      </c>
      <c r="D32" s="178">
        <v>13.53</v>
      </c>
      <c r="E32" s="181">
        <v>55886</v>
      </c>
      <c r="F32" s="180" t="s">
        <v>254</v>
      </c>
      <c r="G32" s="18"/>
      <c r="H32" s="18"/>
    </row>
    <row r="33" spans="1:8" ht="19.5" customHeight="1" x14ac:dyDescent="0.25">
      <c r="A33" s="28"/>
      <c r="B33" s="177" t="s">
        <v>280</v>
      </c>
      <c r="C33" s="178">
        <v>14</v>
      </c>
      <c r="D33" s="178">
        <v>6.68</v>
      </c>
      <c r="E33" s="179">
        <v>55886</v>
      </c>
      <c r="F33" s="180" t="s">
        <v>254</v>
      </c>
      <c r="G33" s="18"/>
      <c r="H33" s="18"/>
    </row>
    <row r="34" spans="1:8" ht="19.5" customHeight="1" thickBot="1" x14ac:dyDescent="0.3">
      <c r="A34" s="28"/>
      <c r="B34" s="177" t="s">
        <v>281</v>
      </c>
      <c r="C34" s="178">
        <v>13.23</v>
      </c>
      <c r="D34" s="178">
        <v>8.0213000000000001</v>
      </c>
      <c r="E34" s="181">
        <v>48826</v>
      </c>
      <c r="F34" s="180" t="s">
        <v>277</v>
      </c>
      <c r="G34" s="18"/>
      <c r="H34" s="18"/>
    </row>
    <row r="35" spans="1:8" ht="19.5" customHeight="1" x14ac:dyDescent="0.25">
      <c r="A35" s="28"/>
      <c r="B35" s="177" t="s">
        <v>282</v>
      </c>
      <c r="C35" s="178">
        <v>13.23</v>
      </c>
      <c r="D35" s="178">
        <v>6.12</v>
      </c>
      <c r="E35" s="179">
        <v>53491</v>
      </c>
      <c r="F35" s="180" t="s">
        <v>272</v>
      </c>
      <c r="G35" s="18"/>
      <c r="H35" s="18"/>
    </row>
    <row r="36" spans="1:8" ht="19.5" customHeight="1" thickBot="1" x14ac:dyDescent="0.3">
      <c r="A36" s="28"/>
      <c r="B36" s="177" t="s">
        <v>279</v>
      </c>
      <c r="C36" s="178">
        <v>12.25</v>
      </c>
      <c r="D36" s="178">
        <v>9.569700000000001</v>
      </c>
      <c r="E36" s="181">
        <v>48949</v>
      </c>
      <c r="F36" s="180" t="s">
        <v>277</v>
      </c>
      <c r="G36" s="18"/>
      <c r="H36" s="18"/>
    </row>
    <row r="37" spans="1:8" ht="19.5" customHeight="1" x14ac:dyDescent="0.25">
      <c r="A37" s="28"/>
      <c r="B37" s="177" t="s">
        <v>285</v>
      </c>
      <c r="C37" s="178">
        <v>10.395000000000001</v>
      </c>
      <c r="D37" s="178">
        <v>5.04</v>
      </c>
      <c r="E37" s="179">
        <v>53491</v>
      </c>
      <c r="F37" s="180" t="s">
        <v>272</v>
      </c>
      <c r="G37" s="18"/>
      <c r="H37" s="18"/>
    </row>
    <row r="38" spans="1:8" ht="19.5" customHeight="1" thickBot="1" x14ac:dyDescent="0.3">
      <c r="A38" s="28"/>
      <c r="B38" s="177" t="s">
        <v>284</v>
      </c>
      <c r="C38" s="178">
        <v>10.395000000000001</v>
      </c>
      <c r="D38" s="178">
        <v>4.8149999999999995</v>
      </c>
      <c r="E38" s="181">
        <v>53491</v>
      </c>
      <c r="F38" s="180" t="s">
        <v>272</v>
      </c>
      <c r="G38" s="18"/>
      <c r="H38" s="18"/>
    </row>
    <row r="39" spans="1:8" ht="19.5" customHeight="1" x14ac:dyDescent="0.25">
      <c r="A39" s="28"/>
      <c r="B39" s="177" t="s">
        <v>283</v>
      </c>
      <c r="C39" s="178">
        <v>10.395000000000001</v>
      </c>
      <c r="D39" s="178">
        <v>4.7250000000000005</v>
      </c>
      <c r="E39" s="179">
        <v>53491</v>
      </c>
      <c r="F39" s="180" t="s">
        <v>272</v>
      </c>
      <c r="G39" s="18"/>
      <c r="H39" s="18"/>
    </row>
    <row r="40" spans="1:8" ht="19.5" customHeight="1" thickBot="1" x14ac:dyDescent="0.3">
      <c r="A40" s="28"/>
      <c r="B40" s="177" t="s">
        <v>452</v>
      </c>
      <c r="C40" s="178">
        <v>9.8000000000000007</v>
      </c>
      <c r="D40" s="178">
        <v>5.8310000000000004</v>
      </c>
      <c r="E40" s="181">
        <v>49285</v>
      </c>
      <c r="F40" s="180" t="s">
        <v>277</v>
      </c>
      <c r="G40" s="18"/>
      <c r="H40" s="18"/>
    </row>
    <row r="41" spans="1:8" ht="19.5" customHeight="1" x14ac:dyDescent="0.25">
      <c r="A41" s="28"/>
      <c r="B41" s="177" t="s">
        <v>453</v>
      </c>
      <c r="C41" s="178">
        <v>9.4</v>
      </c>
      <c r="D41" s="178">
        <v>6.18</v>
      </c>
      <c r="E41" s="179">
        <v>55886</v>
      </c>
      <c r="F41" s="180" t="s">
        <v>254</v>
      </c>
      <c r="G41" s="18"/>
      <c r="H41" s="18"/>
    </row>
    <row r="42" spans="1:8" ht="19.5" customHeight="1" thickBot="1" x14ac:dyDescent="0.3">
      <c r="A42" s="28"/>
      <c r="B42" s="177" t="s">
        <v>454</v>
      </c>
      <c r="C42" s="178">
        <v>9.16</v>
      </c>
      <c r="D42" s="178">
        <v>5.79</v>
      </c>
      <c r="E42" s="181">
        <v>55666</v>
      </c>
      <c r="F42" s="180" t="s">
        <v>277</v>
      </c>
      <c r="G42" s="18"/>
      <c r="H42" s="18"/>
    </row>
    <row r="43" spans="1:8" ht="19.5" customHeight="1" x14ac:dyDescent="0.25">
      <c r="A43" s="28"/>
      <c r="B43" s="177" t="s">
        <v>455</v>
      </c>
      <c r="C43" s="178">
        <v>8.4</v>
      </c>
      <c r="D43" s="178">
        <v>5.2</v>
      </c>
      <c r="E43" s="286">
        <v>55886</v>
      </c>
      <c r="F43" s="180" t="s">
        <v>254</v>
      </c>
      <c r="G43" s="18"/>
      <c r="H43" s="18"/>
    </row>
    <row r="44" spans="1:8" ht="19.5" customHeight="1" x14ac:dyDescent="0.25">
      <c r="A44" s="28"/>
      <c r="B44" s="177" t="s">
        <v>456</v>
      </c>
      <c r="C44" s="178">
        <v>8.1999999999999993</v>
      </c>
      <c r="D44" s="178">
        <v>7.36</v>
      </c>
      <c r="E44" s="179">
        <v>48759</v>
      </c>
      <c r="F44" s="180" t="s">
        <v>277</v>
      </c>
      <c r="G44" s="18"/>
      <c r="H44" s="18"/>
    </row>
    <row r="45" spans="1:8" ht="19.5" customHeight="1" thickBot="1" x14ac:dyDescent="0.3">
      <c r="A45" s="28"/>
      <c r="B45" s="177" t="s">
        <v>311</v>
      </c>
      <c r="C45" s="178">
        <v>120.36280000000002</v>
      </c>
      <c r="D45" s="178">
        <v>55.093120000000006</v>
      </c>
      <c r="E45" s="181"/>
      <c r="F45" s="180"/>
      <c r="G45" s="18"/>
      <c r="H45" s="18"/>
    </row>
    <row r="46" spans="1:8" ht="19.5" customHeight="1" x14ac:dyDescent="0.25">
      <c r="A46" s="28"/>
      <c r="B46" s="68" t="s">
        <v>4</v>
      </c>
      <c r="C46" s="156">
        <f>SUM(C8:C45)</f>
        <v>5754.6952113769994</v>
      </c>
      <c r="D46" s="156">
        <f>SUM(D8:D45)</f>
        <v>2921.3478252999998</v>
      </c>
      <c r="E46" s="69"/>
      <c r="F46" s="69"/>
      <c r="G46" s="18"/>
      <c r="H46" s="18"/>
    </row>
  </sheetData>
  <mergeCells count="1">
    <mergeCell ref="B1:G4"/>
  </mergeCells>
  <conditionalFormatting sqref="B8:F45">
    <cfRule type="expression" dxfId="30" priority="1">
      <formula>MOD(ROW(),2)=0</formula>
    </cfRule>
    <cfRule type="expression" dxfId="29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Y69"/>
  <sheetViews>
    <sheetView showGridLines="0" showRowColHeaders="0" zoomScale="80" zoomScaleNormal="80" workbookViewId="0">
      <selection activeCell="F26" sqref="F26"/>
    </sheetView>
  </sheetViews>
  <sheetFormatPr defaultColWidth="9.140625" defaultRowHeight="12.75" customHeight="1" x14ac:dyDescent="0.2"/>
  <cols>
    <col min="1" max="1" width="16.5703125" style="65" customWidth="1"/>
    <col min="2" max="2" width="31.85546875" style="65" customWidth="1"/>
    <col min="3" max="3" width="12.85546875" style="65" bestFit="1" customWidth="1"/>
    <col min="4" max="4" width="4.85546875" style="65" customWidth="1"/>
    <col min="5" max="5" width="41.85546875" style="65" customWidth="1"/>
    <col min="6" max="6" width="9.140625" style="65" customWidth="1"/>
    <col min="7" max="7" width="13.7109375" style="65" customWidth="1"/>
    <col min="8" max="10" width="9.140625" style="65" customWidth="1"/>
    <col min="11" max="11" width="12.140625" style="65" bestFit="1" customWidth="1"/>
    <col min="12" max="12" width="9.140625" style="65" customWidth="1"/>
    <col min="13" max="13" width="11.5703125" style="65" customWidth="1"/>
    <col min="14" max="14" width="9.140625" style="65" hidden="1" customWidth="1"/>
    <col min="15" max="15" width="26.140625" style="65" hidden="1" customWidth="1"/>
    <col min="16" max="16" width="10.28515625" style="65" hidden="1" customWidth="1"/>
    <col min="17" max="17" width="2.7109375" style="66" hidden="1" customWidth="1"/>
    <col min="18" max="18" width="25" style="66" hidden="1" customWidth="1"/>
    <col min="19" max="19" width="9.28515625" style="65" hidden="1" customWidth="1"/>
    <col min="20" max="20" width="2.7109375" style="66" hidden="1" customWidth="1"/>
    <col min="21" max="21" width="32.85546875" style="66" hidden="1" customWidth="1"/>
    <col min="22" max="22" width="9.140625" style="65" hidden="1" customWidth="1"/>
    <col min="23" max="25" width="0" style="65" hidden="1" customWidth="1"/>
    <col min="26" max="16384" width="9.140625" style="65"/>
  </cols>
  <sheetData>
    <row r="1" spans="2:21" s="35" customFormat="1" ht="12.75" customHeight="1" x14ac:dyDescent="0.2">
      <c r="B1" s="320"/>
      <c r="C1" s="320"/>
      <c r="D1" s="320"/>
      <c r="E1" s="320"/>
      <c r="F1" s="320"/>
      <c r="G1" s="320"/>
      <c r="Q1" s="36"/>
      <c r="R1" s="36"/>
      <c r="T1" s="36"/>
      <c r="U1" s="36"/>
    </row>
    <row r="2" spans="2:21" s="35" customFormat="1" ht="12.75" customHeight="1" x14ac:dyDescent="0.2">
      <c r="B2" s="320"/>
      <c r="C2" s="320"/>
      <c r="D2" s="320"/>
      <c r="E2" s="320"/>
      <c r="F2" s="320"/>
      <c r="G2" s="320"/>
      <c r="Q2" s="36"/>
      <c r="R2" s="36"/>
      <c r="T2" s="36"/>
      <c r="U2" s="36"/>
    </row>
    <row r="3" spans="2:21" s="35" customFormat="1" ht="12.75" customHeight="1" x14ac:dyDescent="0.2">
      <c r="B3" s="320"/>
      <c r="C3" s="320"/>
      <c r="D3" s="320"/>
      <c r="E3" s="320"/>
      <c r="F3" s="320"/>
      <c r="G3" s="320"/>
      <c r="Q3" s="36"/>
      <c r="R3" s="36"/>
      <c r="T3" s="36"/>
      <c r="U3" s="36"/>
    </row>
    <row r="4" spans="2:21" s="35" customFormat="1" ht="12.75" customHeight="1" x14ac:dyDescent="0.2">
      <c r="B4" s="320"/>
      <c r="C4" s="320"/>
      <c r="D4" s="320"/>
      <c r="E4" s="320"/>
      <c r="F4" s="320"/>
      <c r="G4" s="320"/>
      <c r="Q4" s="36"/>
      <c r="R4" s="36"/>
      <c r="T4" s="36"/>
      <c r="U4" s="36"/>
    </row>
    <row r="5" spans="2:21" s="35" customFormat="1" ht="12.75" customHeight="1" x14ac:dyDescent="0.2">
      <c r="B5" s="320"/>
      <c r="C5" s="320"/>
      <c r="D5" s="320"/>
      <c r="E5" s="320"/>
      <c r="F5" s="320"/>
      <c r="G5" s="320"/>
      <c r="Q5" s="36"/>
      <c r="R5" s="36"/>
      <c r="T5" s="36"/>
      <c r="U5" s="36"/>
    </row>
    <row r="6" spans="2:21" s="35" customFormat="1" ht="12.75" customHeight="1" x14ac:dyDescent="0.2">
      <c r="B6" s="320"/>
      <c r="C6" s="320"/>
      <c r="D6" s="320"/>
      <c r="E6" s="320"/>
      <c r="F6" s="320"/>
      <c r="G6" s="320"/>
      <c r="Q6" s="36"/>
      <c r="R6" s="36"/>
      <c r="T6" s="36"/>
      <c r="U6" s="36"/>
    </row>
    <row r="7" spans="2:21" s="35" customFormat="1" ht="12.75" customHeight="1" x14ac:dyDescent="0.2">
      <c r="Q7" s="36"/>
      <c r="R7" s="36"/>
      <c r="T7" s="36"/>
      <c r="U7" s="36"/>
    </row>
    <row r="11" spans="2:21" ht="15.75" x14ac:dyDescent="0.25">
      <c r="B11" s="322" t="s">
        <v>464</v>
      </c>
      <c r="C11" s="323"/>
      <c r="D11" s="292"/>
      <c r="E11" s="322" t="s">
        <v>465</v>
      </c>
      <c r="F11" s="323"/>
    </row>
    <row r="12" spans="2:21" ht="15.75" x14ac:dyDescent="0.25">
      <c r="B12" s="324" t="s">
        <v>489</v>
      </c>
      <c r="C12" s="325"/>
      <c r="D12" s="292"/>
      <c r="E12" s="324" t="s">
        <v>489</v>
      </c>
      <c r="F12" s="325"/>
    </row>
    <row r="13" spans="2:21" ht="12.75" customHeight="1" x14ac:dyDescent="0.2">
      <c r="B13" s="290" t="s">
        <v>94</v>
      </c>
      <c r="C13" s="307">
        <v>5169</v>
      </c>
      <c r="D13" s="294"/>
      <c r="E13" s="297" t="s">
        <v>95</v>
      </c>
      <c r="F13" s="298">
        <v>78000</v>
      </c>
    </row>
    <row r="14" spans="2:21" ht="12.75" customHeight="1" x14ac:dyDescent="0.2">
      <c r="B14" s="291" t="s">
        <v>466</v>
      </c>
      <c r="C14" s="306">
        <v>3727</v>
      </c>
      <c r="D14" s="294"/>
      <c r="E14" s="291" t="s">
        <v>467</v>
      </c>
      <c r="F14" s="306">
        <v>26141</v>
      </c>
    </row>
    <row r="15" spans="2:21" ht="12.75" customHeight="1" x14ac:dyDescent="0.2">
      <c r="B15" s="291" t="s">
        <v>468</v>
      </c>
      <c r="C15" s="306">
        <v>1536</v>
      </c>
      <c r="D15" s="294"/>
      <c r="E15" s="291" t="s">
        <v>101</v>
      </c>
      <c r="F15" s="306">
        <v>25583</v>
      </c>
    </row>
    <row r="16" spans="2:21" ht="12.75" customHeight="1" x14ac:dyDescent="0.2">
      <c r="B16" s="291" t="s">
        <v>469</v>
      </c>
      <c r="C16" s="310">
        <v>-94</v>
      </c>
      <c r="D16" s="294"/>
      <c r="E16" s="291" t="s">
        <v>470</v>
      </c>
      <c r="F16" s="306">
        <v>2016</v>
      </c>
    </row>
    <row r="17" spans="2:22" ht="12.75" customHeight="1" x14ac:dyDescent="0.25">
      <c r="B17" s="295"/>
      <c r="C17" s="296"/>
      <c r="D17" s="294"/>
      <c r="E17" s="291" t="s">
        <v>471</v>
      </c>
      <c r="F17" s="306">
        <v>2236</v>
      </c>
      <c r="O17" s="125" t="s">
        <v>92</v>
      </c>
      <c r="P17" s="113">
        <f>[2]Infograma!$C$3</f>
        <v>82516.319767131994</v>
      </c>
      <c r="Q17" s="114"/>
      <c r="R17" s="126" t="s">
        <v>93</v>
      </c>
      <c r="S17" s="115">
        <f>SUM(S19:S23)</f>
        <v>82516.319767132009</v>
      </c>
      <c r="T17" s="114"/>
    </row>
    <row r="18" spans="2:22" ht="12.75" customHeight="1" x14ac:dyDescent="0.2">
      <c r="B18" s="290" t="s">
        <v>107</v>
      </c>
      <c r="C18" s="307">
        <v>79547</v>
      </c>
      <c r="D18" s="294"/>
      <c r="E18" s="291" t="s">
        <v>108</v>
      </c>
      <c r="F18" s="306">
        <v>510</v>
      </c>
      <c r="P18" s="127"/>
      <c r="Q18" s="128"/>
      <c r="R18" s="128"/>
    </row>
    <row r="19" spans="2:22" ht="12.75" customHeight="1" x14ac:dyDescent="0.25">
      <c r="B19" s="291" t="s">
        <v>472</v>
      </c>
      <c r="C19" s="305">
        <v>5580</v>
      </c>
      <c r="D19" s="294"/>
      <c r="E19" s="291" t="s">
        <v>110</v>
      </c>
      <c r="F19" s="306">
        <v>21509</v>
      </c>
      <c r="O19" s="129" t="s">
        <v>94</v>
      </c>
      <c r="P19" s="116">
        <f>[2]Infograma!$C$5</f>
        <v>9080.4875957879995</v>
      </c>
      <c r="Q19" s="117"/>
      <c r="R19" s="130" t="s">
        <v>95</v>
      </c>
      <c r="S19" s="118">
        <f>[2]Infograma!$F$5</f>
        <v>75257.649475951912</v>
      </c>
      <c r="T19" s="128"/>
      <c r="U19" s="131" t="s">
        <v>95</v>
      </c>
      <c r="V19" s="132">
        <f>SUM(V21:V33)</f>
        <v>75257.649475951912</v>
      </c>
    </row>
    <row r="20" spans="2:22" ht="12.75" customHeight="1" x14ac:dyDescent="0.25">
      <c r="B20" s="291" t="s">
        <v>473</v>
      </c>
      <c r="C20" s="305">
        <v>17985</v>
      </c>
      <c r="D20" s="294"/>
      <c r="E20" s="299"/>
      <c r="F20" s="300"/>
      <c r="R20" s="133"/>
      <c r="S20" s="118"/>
      <c r="U20" s="114"/>
    </row>
    <row r="21" spans="2:22" ht="12.75" customHeight="1" x14ac:dyDescent="0.25">
      <c r="B21" s="291" t="s">
        <v>474</v>
      </c>
      <c r="C21" s="305">
        <v>3633</v>
      </c>
      <c r="D21" s="294"/>
      <c r="E21" s="299"/>
      <c r="F21" s="300"/>
      <c r="O21" s="134" t="s">
        <v>96</v>
      </c>
      <c r="P21" s="119">
        <f>[2]Infograma!$C$7</f>
        <v>7315.7836332019997</v>
      </c>
      <c r="Q21" s="120"/>
      <c r="R21" s="121" t="s">
        <v>97</v>
      </c>
      <c r="S21" s="118">
        <f>[2]Infograma!$F$7</f>
        <v>6791.7664776030979</v>
      </c>
      <c r="T21" s="128"/>
      <c r="U21" s="135" t="s">
        <v>98</v>
      </c>
      <c r="V21" s="122">
        <f>[2]Infograma!I7</f>
        <v>24239.801798097902</v>
      </c>
    </row>
    <row r="22" spans="2:22" ht="12.75" customHeight="1" x14ac:dyDescent="0.25">
      <c r="B22" s="291" t="s">
        <v>475</v>
      </c>
      <c r="C22" s="305">
        <v>17606</v>
      </c>
      <c r="D22" s="294"/>
      <c r="E22" s="299"/>
      <c r="F22" s="300"/>
      <c r="O22" s="136"/>
      <c r="P22" s="136"/>
      <c r="R22" s="133"/>
      <c r="S22" s="118"/>
      <c r="U22" s="137"/>
      <c r="V22" s="122"/>
    </row>
    <row r="23" spans="2:22" ht="12.75" customHeight="1" x14ac:dyDescent="0.25">
      <c r="B23" s="291" t="s">
        <v>476</v>
      </c>
      <c r="C23" s="305">
        <v>23614</v>
      </c>
      <c r="D23" s="294"/>
      <c r="E23" s="297" t="s">
        <v>477</v>
      </c>
      <c r="F23" s="298">
        <v>6240</v>
      </c>
      <c r="O23" s="138" t="s">
        <v>99</v>
      </c>
      <c r="P23" s="119">
        <f>[2]Infograma!$C$9</f>
        <v>0</v>
      </c>
      <c r="Q23" s="120"/>
      <c r="R23" s="121" t="s">
        <v>100</v>
      </c>
      <c r="S23" s="118">
        <f>[2]Infograma!$F$9</f>
        <v>466.90381357700005</v>
      </c>
      <c r="T23" s="128"/>
      <c r="U23" s="135" t="s">
        <v>101</v>
      </c>
      <c r="V23" s="122">
        <f>[2]Infograma!I9</f>
        <v>25227.792353544002</v>
      </c>
    </row>
    <row r="24" spans="2:22" ht="12.75" customHeight="1" x14ac:dyDescent="0.25">
      <c r="B24" s="291" t="s">
        <v>115</v>
      </c>
      <c r="C24" s="305">
        <v>1063</v>
      </c>
      <c r="D24" s="294"/>
      <c r="E24" s="301"/>
      <c r="F24" s="302"/>
      <c r="O24" s="136"/>
      <c r="P24" s="119"/>
      <c r="Q24" s="120"/>
      <c r="R24" s="120"/>
      <c r="U24" s="137"/>
      <c r="V24" s="122"/>
    </row>
    <row r="25" spans="2:22" ht="12.75" customHeight="1" x14ac:dyDescent="0.25">
      <c r="B25" s="291" t="s">
        <v>116</v>
      </c>
      <c r="C25" s="305">
        <v>7519</v>
      </c>
      <c r="D25" s="294"/>
      <c r="E25" s="301"/>
      <c r="F25" s="302"/>
      <c r="O25" s="138" t="s">
        <v>102</v>
      </c>
      <c r="P25" s="119">
        <f>[2]Infograma!$C$11</f>
        <v>1948.6804374170001</v>
      </c>
      <c r="Q25" s="120"/>
      <c r="R25" s="120"/>
      <c r="U25" s="135" t="s">
        <v>103</v>
      </c>
      <c r="V25" s="122">
        <f>[2]Infograma!I11</f>
        <v>0</v>
      </c>
    </row>
    <row r="26" spans="2:22" ht="12.75" customHeight="1" x14ac:dyDescent="0.25">
      <c r="B26" s="291" t="s">
        <v>478</v>
      </c>
      <c r="C26" s="305">
        <v>1943</v>
      </c>
      <c r="D26" s="294"/>
      <c r="E26" s="297" t="s">
        <v>479</v>
      </c>
      <c r="F26" s="298">
        <v>477</v>
      </c>
      <c r="O26" s="136"/>
      <c r="P26" s="136"/>
      <c r="U26" s="137"/>
      <c r="V26" s="122"/>
    </row>
    <row r="27" spans="2:22" ht="12.75" customHeight="1" x14ac:dyDescent="0.25">
      <c r="B27" s="308" t="s">
        <v>480</v>
      </c>
      <c r="C27" s="309">
        <v>606</v>
      </c>
      <c r="D27" s="294"/>
      <c r="E27" s="303"/>
      <c r="F27" s="304"/>
      <c r="O27" s="138" t="s">
        <v>104</v>
      </c>
      <c r="P27" s="119">
        <f>[2]Infograma!$C$13</f>
        <v>-183.97647483100002</v>
      </c>
      <c r="Q27" s="120"/>
      <c r="R27" s="120"/>
      <c r="S27" s="123"/>
      <c r="T27" s="120"/>
      <c r="U27" s="135" t="s">
        <v>105</v>
      </c>
      <c r="V27" s="122">
        <f>[2]Infograma!I13</f>
        <v>1916.3462867080002</v>
      </c>
    </row>
    <row r="28" spans="2:22" ht="12.75" customHeight="1" x14ac:dyDescent="0.25">
      <c r="B28" s="292"/>
      <c r="C28" s="292"/>
      <c r="D28" s="293"/>
      <c r="E28" s="292"/>
      <c r="F28" s="292"/>
      <c r="P28" s="127"/>
      <c r="Q28" s="128"/>
      <c r="R28" s="128"/>
      <c r="U28" s="139"/>
      <c r="V28" s="122"/>
    </row>
    <row r="29" spans="2:22" ht="22.5" customHeight="1" x14ac:dyDescent="0.25">
      <c r="B29" s="326" t="s">
        <v>481</v>
      </c>
      <c r="C29" s="326"/>
      <c r="D29" s="326"/>
      <c r="E29" s="326"/>
      <c r="F29" s="326"/>
      <c r="P29" s="127"/>
      <c r="Q29" s="128"/>
      <c r="R29" s="128"/>
      <c r="U29" s="135" t="s">
        <v>106</v>
      </c>
      <c r="V29" s="122">
        <f>[2]Infograma!I15</f>
        <v>2222.3519999999999</v>
      </c>
    </row>
    <row r="30" spans="2:22" ht="12.75" customHeight="1" x14ac:dyDescent="0.25">
      <c r="B30" s="326" t="s">
        <v>482</v>
      </c>
      <c r="C30" s="326"/>
      <c r="D30" s="326"/>
      <c r="E30" s="326"/>
      <c r="F30" s="326"/>
      <c r="O30" s="129" t="s">
        <v>107</v>
      </c>
      <c r="P30" s="116">
        <f>[2]Infograma!$C$16</f>
        <v>73435.832171343995</v>
      </c>
      <c r="Q30" s="117"/>
      <c r="R30" s="117"/>
      <c r="U30" s="122"/>
      <c r="V30" s="122"/>
    </row>
    <row r="31" spans="2:22" ht="12.75" customHeight="1" x14ac:dyDescent="0.25">
      <c r="B31" s="326" t="s">
        <v>483</v>
      </c>
      <c r="C31" s="326"/>
      <c r="D31" s="326"/>
      <c r="E31" s="326"/>
      <c r="F31" s="326"/>
      <c r="P31" s="127"/>
      <c r="Q31" s="128"/>
      <c r="R31" s="128"/>
      <c r="U31" s="135" t="s">
        <v>108</v>
      </c>
      <c r="V31" s="122">
        <f>[2]Infograma!I17</f>
        <v>2564.022253524</v>
      </c>
    </row>
    <row r="32" spans="2:22" ht="12.75" customHeight="1" x14ac:dyDescent="0.25">
      <c r="B32" s="326" t="s">
        <v>484</v>
      </c>
      <c r="C32" s="326"/>
      <c r="D32" s="326"/>
      <c r="E32" s="326"/>
      <c r="F32" s="326"/>
      <c r="O32" s="138" t="s">
        <v>109</v>
      </c>
      <c r="P32" s="119">
        <f>[2]Infograma!C18</f>
        <v>5835.0922392659995</v>
      </c>
      <c r="Q32" s="128"/>
      <c r="R32" s="128"/>
      <c r="U32" s="139"/>
      <c r="V32" s="122"/>
    </row>
    <row r="33" spans="2:25" ht="12.75" customHeight="1" x14ac:dyDescent="0.25">
      <c r="B33" s="326" t="s">
        <v>485</v>
      </c>
      <c r="C33" s="326"/>
      <c r="D33" s="326"/>
      <c r="E33" s="326"/>
      <c r="F33" s="326"/>
      <c r="O33" s="136"/>
      <c r="P33" s="136"/>
      <c r="U33" s="135" t="s">
        <v>110</v>
      </c>
      <c r="V33" s="122">
        <f>[2]Infograma!I19</f>
        <v>19087.334784077997</v>
      </c>
    </row>
    <row r="34" spans="2:25" ht="12.75" customHeight="1" x14ac:dyDescent="0.25">
      <c r="B34" s="326" t="s">
        <v>486</v>
      </c>
      <c r="C34" s="326"/>
      <c r="D34" s="326"/>
      <c r="E34" s="326"/>
      <c r="F34" s="326"/>
      <c r="O34" s="138" t="s">
        <v>111</v>
      </c>
      <c r="P34" s="119">
        <f>[2]Infograma!C20</f>
        <v>17340.787577026997</v>
      </c>
      <c r="Q34" s="128"/>
      <c r="R34" s="128"/>
      <c r="V34" s="123"/>
    </row>
    <row r="35" spans="2:25" ht="12.75" customHeight="1" x14ac:dyDescent="0.25">
      <c r="B35" s="326" t="s">
        <v>487</v>
      </c>
      <c r="C35" s="326"/>
      <c r="D35" s="326"/>
      <c r="E35" s="326"/>
      <c r="F35" s="326"/>
      <c r="O35" s="136"/>
      <c r="P35" s="119"/>
    </row>
    <row r="36" spans="2:25" ht="12.75" customHeight="1" x14ac:dyDescent="0.25">
      <c r="B36" s="326" t="s">
        <v>488</v>
      </c>
      <c r="C36" s="326"/>
      <c r="D36" s="326"/>
      <c r="E36" s="326"/>
      <c r="F36" s="326"/>
      <c r="O36" s="138" t="s">
        <v>112</v>
      </c>
      <c r="P36" s="119">
        <f>[2]Infograma!C22</f>
        <v>2709.5919385579996</v>
      </c>
      <c r="Q36" s="128"/>
      <c r="R36" s="128"/>
    </row>
    <row r="37" spans="2:25" ht="12.75" customHeight="1" x14ac:dyDescent="0.25">
      <c r="O37" s="136"/>
      <c r="P37" s="119"/>
    </row>
    <row r="38" spans="2:25" ht="12.75" customHeight="1" x14ac:dyDescent="0.25">
      <c r="O38" s="138" t="s">
        <v>113</v>
      </c>
      <c r="P38" s="119">
        <f>[2]Infograma!C24</f>
        <v>17807.557371529001</v>
      </c>
      <c r="Q38" s="128"/>
      <c r="R38" s="128"/>
    </row>
    <row r="39" spans="2:25" ht="12.75" customHeight="1" x14ac:dyDescent="0.25">
      <c r="O39" s="136"/>
      <c r="P39" s="119"/>
      <c r="R39" s="140"/>
    </row>
    <row r="40" spans="2:25" ht="12.75" customHeight="1" x14ac:dyDescent="0.25">
      <c r="O40" s="138" t="s">
        <v>114</v>
      </c>
      <c r="P40" s="119">
        <f>[2]Infograma!C26</f>
        <v>20370.193816647999</v>
      </c>
      <c r="Q40" s="128"/>
      <c r="R40" s="128"/>
    </row>
    <row r="41" spans="2:25" ht="12.75" customHeight="1" x14ac:dyDescent="0.25">
      <c r="O41" s="136"/>
      <c r="P41" s="119"/>
      <c r="S41" s="141"/>
      <c r="U41" s="142"/>
    </row>
    <row r="42" spans="2:25" ht="12.75" customHeight="1" x14ac:dyDescent="0.25">
      <c r="O42" s="138" t="s">
        <v>115</v>
      </c>
      <c r="P42" s="119">
        <f>[2]Infograma!C28</f>
        <v>1090.8846939999999</v>
      </c>
      <c r="Q42" s="128"/>
      <c r="R42" s="128"/>
    </row>
    <row r="43" spans="2:25" ht="12.75" customHeight="1" x14ac:dyDescent="0.25">
      <c r="O43" s="136"/>
      <c r="P43" s="119"/>
    </row>
    <row r="44" spans="2:25" ht="12.75" customHeight="1" x14ac:dyDescent="0.25">
      <c r="O44" s="138" t="s">
        <v>116</v>
      </c>
      <c r="P44" s="119">
        <f>[2]Infograma!C30</f>
        <v>7506.5125820189996</v>
      </c>
      <c r="Q44" s="128"/>
      <c r="R44" s="128"/>
      <c r="Y44" s="143"/>
    </row>
    <row r="45" spans="2:25" ht="12.75" customHeight="1" x14ac:dyDescent="0.25">
      <c r="O45" s="136"/>
      <c r="P45" s="119"/>
    </row>
    <row r="46" spans="2:25" ht="12.75" customHeight="1" x14ac:dyDescent="0.25">
      <c r="O46" s="138" t="s">
        <v>117</v>
      </c>
      <c r="P46" s="119">
        <f>[2]Infograma!C32</f>
        <v>165.41800429699677</v>
      </c>
      <c r="Q46" s="128"/>
      <c r="R46" s="128"/>
      <c r="S46" s="144"/>
    </row>
    <row r="47" spans="2:25" ht="12.75" customHeight="1" x14ac:dyDescent="0.25">
      <c r="O47" s="136"/>
      <c r="P47" s="119"/>
    </row>
    <row r="48" spans="2:25" ht="12.75" customHeight="1" x14ac:dyDescent="0.25">
      <c r="O48" s="138" t="s">
        <v>118</v>
      </c>
      <c r="P48" s="119">
        <f>[2]Infograma!C34</f>
        <v>609.793948</v>
      </c>
      <c r="Q48" s="128"/>
      <c r="R48" s="128"/>
    </row>
    <row r="49" spans="2:18" ht="12.75" customHeight="1" x14ac:dyDescent="0.25">
      <c r="O49" s="136"/>
      <c r="P49" s="119"/>
    </row>
    <row r="50" spans="2:18" ht="12.75" customHeight="1" x14ac:dyDescent="0.25">
      <c r="O50" s="138" t="s">
        <v>119</v>
      </c>
      <c r="P50" s="119">
        <f>[2]Infograma!C36</f>
        <v>0</v>
      </c>
      <c r="Q50" s="128"/>
      <c r="R50" s="128"/>
    </row>
    <row r="52" spans="2:18" ht="12.75" customHeight="1" x14ac:dyDescent="0.25">
      <c r="D52" s="124"/>
    </row>
    <row r="55" spans="2:18" ht="12.75" customHeight="1" x14ac:dyDescent="0.25">
      <c r="I55" s="66"/>
      <c r="J55" s="66"/>
      <c r="K55" s="66"/>
      <c r="L55" s="66"/>
      <c r="M55" s="37"/>
    </row>
    <row r="56" spans="2:18" ht="12.75" customHeight="1" x14ac:dyDescent="0.25">
      <c r="I56" s="66"/>
      <c r="J56" s="66"/>
      <c r="K56" s="66"/>
      <c r="L56" s="66"/>
      <c r="M56" s="37"/>
    </row>
    <row r="57" spans="2:18" ht="12.75" customHeight="1" x14ac:dyDescent="0.25">
      <c r="I57" s="66"/>
      <c r="J57" s="66"/>
      <c r="K57" s="38"/>
      <c r="L57" s="66"/>
      <c r="M57" s="37"/>
    </row>
    <row r="58" spans="2:18" ht="12.75" customHeight="1" x14ac:dyDescent="0.25">
      <c r="I58" s="66"/>
      <c r="J58" s="66"/>
      <c r="K58" s="38"/>
      <c r="L58" s="66"/>
      <c r="M58" s="37"/>
    </row>
    <row r="59" spans="2:18" ht="12.75" customHeight="1" x14ac:dyDescent="0.25">
      <c r="B59" s="145"/>
      <c r="I59" s="66"/>
      <c r="J59" s="66"/>
      <c r="K59" s="66"/>
      <c r="L59" s="66"/>
      <c r="M59" s="37"/>
    </row>
    <row r="60" spans="2:18" ht="12.75" customHeight="1" x14ac:dyDescent="0.25">
      <c r="I60" s="66"/>
      <c r="J60" s="66"/>
      <c r="K60" s="66"/>
      <c r="L60" s="66"/>
      <c r="M60" s="37"/>
    </row>
    <row r="61" spans="2:18" ht="12.75" customHeight="1" x14ac:dyDescent="0.25">
      <c r="I61" s="66"/>
      <c r="J61" s="66"/>
      <c r="K61" s="66"/>
      <c r="L61" s="66"/>
      <c r="M61" s="37"/>
    </row>
    <row r="62" spans="2:18" ht="12.75" customHeight="1" x14ac:dyDescent="0.25">
      <c r="I62" s="66"/>
      <c r="J62" s="66"/>
      <c r="K62" s="66"/>
      <c r="L62" s="66"/>
      <c r="M62" s="37"/>
    </row>
    <row r="63" spans="2:18" ht="12.75" customHeight="1" x14ac:dyDescent="0.25">
      <c r="I63" s="66"/>
      <c r="J63" s="66"/>
      <c r="K63" s="66"/>
      <c r="L63" s="66"/>
      <c r="M63" s="37"/>
    </row>
    <row r="64" spans="2:18" ht="12.75" customHeight="1" x14ac:dyDescent="0.25">
      <c r="I64" s="66"/>
      <c r="J64" s="66"/>
      <c r="K64" s="66"/>
      <c r="L64" s="66"/>
      <c r="M64" s="37"/>
    </row>
    <row r="65" spans="9:13" ht="12.75" customHeight="1" x14ac:dyDescent="0.2">
      <c r="I65" s="66"/>
      <c r="J65" s="66"/>
      <c r="K65" s="66"/>
      <c r="L65" s="66"/>
      <c r="M65" s="146"/>
    </row>
    <row r="66" spans="9:13" ht="12.75" customHeight="1" x14ac:dyDescent="0.2">
      <c r="I66" s="66"/>
      <c r="J66" s="66"/>
      <c r="K66" s="66"/>
      <c r="L66" s="66"/>
      <c r="M66" s="66"/>
    </row>
    <row r="67" spans="9:13" ht="12.75" customHeight="1" x14ac:dyDescent="0.2">
      <c r="I67" s="66"/>
      <c r="J67" s="66"/>
      <c r="K67" s="66"/>
      <c r="L67" s="66"/>
      <c r="M67" s="66"/>
    </row>
    <row r="68" spans="9:13" ht="12.75" customHeight="1" x14ac:dyDescent="0.2">
      <c r="I68" s="66"/>
      <c r="J68" s="66"/>
      <c r="K68" s="66"/>
      <c r="L68" s="66"/>
      <c r="M68" s="66"/>
    </row>
    <row r="69" spans="9:13" ht="12.75" customHeight="1" x14ac:dyDescent="0.2">
      <c r="I69" s="66"/>
      <c r="J69" s="66"/>
      <c r="K69" s="66"/>
      <c r="L69" s="66"/>
      <c r="M69" s="66"/>
    </row>
  </sheetData>
  <mergeCells count="13">
    <mergeCell ref="B29:F29"/>
    <mergeCell ref="B35:F35"/>
    <mergeCell ref="B36:F36"/>
    <mergeCell ref="B30:F30"/>
    <mergeCell ref="B31:F31"/>
    <mergeCell ref="B32:F32"/>
    <mergeCell ref="B33:F33"/>
    <mergeCell ref="B34:F34"/>
    <mergeCell ref="B1:G6"/>
    <mergeCell ref="B11:C11"/>
    <mergeCell ref="B12:C12"/>
    <mergeCell ref="E11:F11"/>
    <mergeCell ref="E12:F12"/>
  </mergeCells>
  <conditionalFormatting sqref="B14:C16">
    <cfRule type="expression" dxfId="28" priority="5">
      <formula>MOD(ROW(),2)=0</formula>
    </cfRule>
    <cfRule type="expression" dxfId="27" priority="6">
      <formula>MOD(ROW(),2)=0</formula>
    </cfRule>
  </conditionalFormatting>
  <conditionalFormatting sqref="B19:C27">
    <cfRule type="expression" dxfId="26" priority="3">
      <formula>MOD(ROW(),2)=0</formula>
    </cfRule>
    <cfRule type="expression" dxfId="25" priority="4">
      <formula>MOD(ROW(),2)=0</formula>
    </cfRule>
  </conditionalFormatting>
  <conditionalFormatting sqref="E14:F19">
    <cfRule type="expression" dxfId="24" priority="1">
      <formula>MOD(ROW(),2)=0</formula>
    </cfRule>
    <cfRule type="expression" dxfId="23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5"/>
  <sheetViews>
    <sheetView showGridLines="0" showRowColHeaders="0" zoomScale="80" zoomScaleNormal="80" workbookViewId="0">
      <selection activeCell="L18" sqref="L18"/>
    </sheetView>
  </sheetViews>
  <sheetFormatPr defaultColWidth="0.85546875" defaultRowHeight="15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11" width="6.28515625" customWidth="1"/>
  </cols>
  <sheetData>
    <row r="1" spans="2:10" x14ac:dyDescent="0.25">
      <c r="B1" s="320"/>
      <c r="C1" s="321"/>
      <c r="D1" s="321"/>
      <c r="E1" s="321"/>
      <c r="F1" s="321"/>
      <c r="G1" s="321"/>
    </row>
    <row r="2" spans="2:10" x14ac:dyDescent="0.25">
      <c r="B2" s="321"/>
      <c r="C2" s="321"/>
      <c r="D2" s="321"/>
      <c r="E2" s="321"/>
      <c r="F2" s="321"/>
      <c r="G2" s="321"/>
    </row>
    <row r="3" spans="2:10" x14ac:dyDescent="0.25">
      <c r="B3" s="321"/>
      <c r="C3" s="321"/>
      <c r="D3" s="321"/>
      <c r="E3" s="321"/>
      <c r="F3" s="321"/>
      <c r="G3" s="321"/>
    </row>
    <row r="4" spans="2:10" x14ac:dyDescent="0.25">
      <c r="B4" s="321"/>
      <c r="C4" s="321"/>
      <c r="D4" s="321"/>
      <c r="E4" s="321"/>
      <c r="F4" s="321"/>
      <c r="G4" s="321"/>
    </row>
    <row r="5" spans="2:10" x14ac:dyDescent="0.25">
      <c r="B5" s="321"/>
      <c r="C5" s="321"/>
      <c r="D5" s="321"/>
      <c r="E5" s="321"/>
      <c r="F5" s="321"/>
      <c r="G5" s="321"/>
    </row>
    <row r="6" spans="2:10" x14ac:dyDescent="0.25">
      <c r="B6" s="321"/>
      <c r="C6" s="321"/>
      <c r="D6" s="321"/>
      <c r="E6" s="321"/>
      <c r="F6" s="321"/>
      <c r="G6" s="321"/>
    </row>
    <row r="8" spans="2:10" ht="24.95" customHeight="1" x14ac:dyDescent="0.25">
      <c r="B8" s="182"/>
      <c r="C8" s="327">
        <v>2021</v>
      </c>
      <c r="D8" s="328"/>
      <c r="E8" s="328"/>
      <c r="F8" s="327">
        <v>2020</v>
      </c>
      <c r="G8" s="328"/>
      <c r="H8" s="328"/>
      <c r="I8" s="327" t="s">
        <v>15</v>
      </c>
      <c r="J8" s="328"/>
    </row>
    <row r="9" spans="2:10" ht="72.95" customHeight="1" x14ac:dyDescent="0.25">
      <c r="B9" s="183"/>
      <c r="C9" s="73" t="s">
        <v>14</v>
      </c>
      <c r="D9" s="73" t="s">
        <v>26</v>
      </c>
      <c r="E9" s="73" t="s">
        <v>13</v>
      </c>
      <c r="F9" s="73" t="s">
        <v>14</v>
      </c>
      <c r="G9" s="73" t="s">
        <v>26</v>
      </c>
      <c r="H9" s="73" t="s">
        <v>13</v>
      </c>
      <c r="I9" s="73" t="s">
        <v>12</v>
      </c>
      <c r="J9" s="73" t="s">
        <v>11</v>
      </c>
    </row>
    <row r="10" spans="2:10" ht="17.25" customHeight="1" x14ac:dyDescent="0.25">
      <c r="B10" s="195" t="s">
        <v>120</v>
      </c>
      <c r="C10" s="187">
        <v>11185772</v>
      </c>
      <c r="D10" s="187">
        <v>11123</v>
      </c>
      <c r="E10" s="188">
        <v>994.43</v>
      </c>
      <c r="F10" s="187">
        <v>10980626</v>
      </c>
      <c r="G10" s="187">
        <v>9875</v>
      </c>
      <c r="H10" s="188">
        <v>899.31</v>
      </c>
      <c r="I10" s="188">
        <v>1.87</v>
      </c>
      <c r="J10" s="189">
        <v>12.64</v>
      </c>
    </row>
    <row r="11" spans="2:10" ht="17.25" customHeight="1" x14ac:dyDescent="0.25">
      <c r="B11" s="195" t="s">
        <v>121</v>
      </c>
      <c r="C11" s="187">
        <v>16360861</v>
      </c>
      <c r="D11" s="187">
        <v>5275</v>
      </c>
      <c r="E11" s="188">
        <v>322.41000000000003</v>
      </c>
      <c r="F11" s="187">
        <v>12731167</v>
      </c>
      <c r="G11" s="187">
        <v>4171</v>
      </c>
      <c r="H11" s="188">
        <v>327.62</v>
      </c>
      <c r="I11" s="188">
        <v>28.51</v>
      </c>
      <c r="J11" s="189">
        <v>26.47</v>
      </c>
    </row>
    <row r="12" spans="2:10" ht="17.25" customHeight="1" x14ac:dyDescent="0.25">
      <c r="B12" s="195" t="s">
        <v>122</v>
      </c>
      <c r="C12" s="187">
        <v>8334095</v>
      </c>
      <c r="D12" s="187">
        <v>5520</v>
      </c>
      <c r="E12" s="188">
        <v>662.38</v>
      </c>
      <c r="F12" s="187">
        <v>8571078</v>
      </c>
      <c r="G12" s="187">
        <v>4979</v>
      </c>
      <c r="H12" s="188">
        <v>580.91</v>
      </c>
      <c r="I12" s="188">
        <v>-2.76</v>
      </c>
      <c r="J12" s="189">
        <v>10.87</v>
      </c>
    </row>
    <row r="13" spans="2:10" ht="17.25" customHeight="1" x14ac:dyDescent="0.25">
      <c r="B13" s="195" t="s">
        <v>123</v>
      </c>
      <c r="C13" s="187">
        <v>3975398</v>
      </c>
      <c r="D13" s="187">
        <v>2566</v>
      </c>
      <c r="E13" s="188">
        <v>645.45000000000005</v>
      </c>
      <c r="F13" s="187">
        <v>3766186</v>
      </c>
      <c r="G13" s="187">
        <v>2190</v>
      </c>
      <c r="H13" s="188">
        <v>581.42999999999995</v>
      </c>
      <c r="I13" s="188">
        <v>5.56</v>
      </c>
      <c r="J13" s="189">
        <v>17.170000000000002</v>
      </c>
    </row>
    <row r="14" spans="2:10" ht="17.25" customHeight="1" x14ac:dyDescent="0.25">
      <c r="B14" s="195" t="s">
        <v>124</v>
      </c>
      <c r="C14" s="187">
        <v>729312</v>
      </c>
      <c r="D14" s="187">
        <v>583</v>
      </c>
      <c r="E14" s="188">
        <v>799.66</v>
      </c>
      <c r="F14" s="187">
        <v>713984</v>
      </c>
      <c r="G14" s="187">
        <v>522</v>
      </c>
      <c r="H14" s="188">
        <v>731.56</v>
      </c>
      <c r="I14" s="188">
        <v>2.15</v>
      </c>
      <c r="J14" s="189">
        <v>11.69</v>
      </c>
    </row>
    <row r="15" spans="2:10" ht="17.25" customHeight="1" x14ac:dyDescent="0.25">
      <c r="B15" s="195" t="s">
        <v>125</v>
      </c>
      <c r="C15" s="187">
        <v>1225733</v>
      </c>
      <c r="D15" s="187">
        <v>718</v>
      </c>
      <c r="E15" s="188">
        <v>585.75</v>
      </c>
      <c r="F15" s="187">
        <v>1242760</v>
      </c>
      <c r="G15" s="187">
        <v>550</v>
      </c>
      <c r="H15" s="188">
        <v>442.87</v>
      </c>
      <c r="I15" s="188">
        <v>-1.37</v>
      </c>
      <c r="J15" s="189">
        <v>30.55</v>
      </c>
    </row>
    <row r="16" spans="2:10" ht="17.25" customHeight="1" thickBot="1" x14ac:dyDescent="0.3">
      <c r="B16" s="195" t="s">
        <v>126</v>
      </c>
      <c r="C16" s="190">
        <v>1418306</v>
      </c>
      <c r="D16" s="190">
        <v>879</v>
      </c>
      <c r="E16" s="191">
        <v>620</v>
      </c>
      <c r="F16" s="190">
        <v>1362402</v>
      </c>
      <c r="G16" s="190">
        <v>722</v>
      </c>
      <c r="H16" s="191">
        <v>529.57000000000005</v>
      </c>
      <c r="I16" s="191">
        <v>4.0999999999999996</v>
      </c>
      <c r="J16" s="189">
        <v>21.91</v>
      </c>
    </row>
    <row r="17" spans="2:10" ht="17.25" customHeight="1" thickTop="1" x14ac:dyDescent="0.25">
      <c r="B17" s="71" t="s">
        <v>127</v>
      </c>
      <c r="C17" s="78">
        <v>43229477</v>
      </c>
      <c r="D17" s="78">
        <v>26665</v>
      </c>
      <c r="E17" s="79">
        <v>616.83000000000004</v>
      </c>
      <c r="F17" s="78">
        <v>39368203</v>
      </c>
      <c r="G17" s="78">
        <v>23009</v>
      </c>
      <c r="H17" s="79">
        <v>584.46</v>
      </c>
      <c r="I17" s="79">
        <v>9.81</v>
      </c>
      <c r="J17" s="72">
        <v>15.89</v>
      </c>
    </row>
    <row r="18" spans="2:10" ht="17.25" customHeight="1" x14ac:dyDescent="0.25">
      <c r="B18" s="195" t="s">
        <v>128</v>
      </c>
      <c r="C18" s="187">
        <v>33074</v>
      </c>
      <c r="D18" s="192" t="s">
        <v>90</v>
      </c>
      <c r="E18" s="193" t="s">
        <v>90</v>
      </c>
      <c r="F18" s="187">
        <v>34089</v>
      </c>
      <c r="G18" s="187" t="s">
        <v>90</v>
      </c>
      <c r="H18" s="188" t="s">
        <v>90</v>
      </c>
      <c r="I18" s="188">
        <v>-2.98</v>
      </c>
      <c r="J18" s="194" t="s">
        <v>90</v>
      </c>
    </row>
    <row r="19" spans="2:10" ht="25.5" x14ac:dyDescent="0.25">
      <c r="B19" s="195" t="s">
        <v>129</v>
      </c>
      <c r="C19" s="192" t="s">
        <v>90</v>
      </c>
      <c r="D19" s="187">
        <v>-14</v>
      </c>
      <c r="E19" s="193" t="s">
        <v>390</v>
      </c>
      <c r="F19" s="187" t="s">
        <v>90</v>
      </c>
      <c r="G19" s="187">
        <v>9</v>
      </c>
      <c r="H19" s="193" t="s">
        <v>90</v>
      </c>
      <c r="I19" s="193" t="s">
        <v>90</v>
      </c>
      <c r="J19" s="189" t="s">
        <v>90</v>
      </c>
    </row>
    <row r="20" spans="2:10" ht="17.25" customHeight="1" x14ac:dyDescent="0.25">
      <c r="B20" s="196"/>
      <c r="C20" s="251">
        <v>43262551</v>
      </c>
      <c r="D20" s="251">
        <v>26651</v>
      </c>
      <c r="E20" s="252">
        <v>616.02</v>
      </c>
      <c r="F20" s="251">
        <v>39402292</v>
      </c>
      <c r="G20" s="251">
        <v>23018</v>
      </c>
      <c r="H20" s="252">
        <v>584.17999999999995</v>
      </c>
      <c r="I20" s="252">
        <v>9.8000000000000007</v>
      </c>
      <c r="J20" s="252">
        <v>15.78</v>
      </c>
    </row>
    <row r="21" spans="2:10" ht="25.5" x14ac:dyDescent="0.25">
      <c r="B21" s="195" t="s">
        <v>130</v>
      </c>
      <c r="C21" s="187">
        <v>10824709</v>
      </c>
      <c r="D21" s="187">
        <v>3024</v>
      </c>
      <c r="E21" s="188">
        <v>279.35000000000002</v>
      </c>
      <c r="F21" s="187">
        <v>13906848</v>
      </c>
      <c r="G21" s="187">
        <v>3363</v>
      </c>
      <c r="H21" s="188">
        <v>241.82</v>
      </c>
      <c r="I21" s="188">
        <v>-22.16</v>
      </c>
      <c r="J21" s="189">
        <v>-10.08</v>
      </c>
    </row>
    <row r="22" spans="2:10" ht="17.25" customHeight="1" x14ac:dyDescent="0.25">
      <c r="B22" s="195" t="s">
        <v>131</v>
      </c>
      <c r="C22" s="187" t="s">
        <v>90</v>
      </c>
      <c r="D22" s="187">
        <v>-55</v>
      </c>
      <c r="E22" s="193" t="s">
        <v>390</v>
      </c>
      <c r="F22" s="187" t="s">
        <v>90</v>
      </c>
      <c r="G22" s="187">
        <v>51</v>
      </c>
      <c r="H22" s="193" t="s">
        <v>132</v>
      </c>
      <c r="I22" s="193" t="s">
        <v>90</v>
      </c>
      <c r="J22" s="189" t="s">
        <v>90</v>
      </c>
    </row>
    <row r="23" spans="2:10" ht="17.25" customHeight="1" x14ac:dyDescent="0.25">
      <c r="B23" s="71" t="s">
        <v>4</v>
      </c>
      <c r="C23" s="78">
        <v>54087260</v>
      </c>
      <c r="D23" s="78">
        <v>29619</v>
      </c>
      <c r="E23" s="79">
        <v>547.62</v>
      </c>
      <c r="F23" s="78">
        <v>53309140</v>
      </c>
      <c r="G23" s="78">
        <v>26432</v>
      </c>
      <c r="H23" s="79">
        <v>495.83</v>
      </c>
      <c r="I23" s="79">
        <v>1.46</v>
      </c>
      <c r="J23" s="72">
        <v>12.06</v>
      </c>
    </row>
    <row r="25" spans="2:10" ht="67.5" customHeight="1" x14ac:dyDescent="0.25">
      <c r="B25" s="329" t="s">
        <v>133</v>
      </c>
      <c r="C25" s="329"/>
      <c r="D25" s="329"/>
      <c r="E25" s="329"/>
      <c r="F25" s="329"/>
      <c r="G25" s="329"/>
      <c r="H25" s="329"/>
      <c r="I25" s="329"/>
      <c r="J25" s="329"/>
    </row>
  </sheetData>
  <mergeCells count="5">
    <mergeCell ref="B1:G6"/>
    <mergeCell ref="C8:E8"/>
    <mergeCell ref="F8:H8"/>
    <mergeCell ref="I8:J8"/>
    <mergeCell ref="B25:J25"/>
  </mergeCells>
  <conditionalFormatting sqref="B10:J22">
    <cfRule type="expression" dxfId="2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38"/>
  <sheetViews>
    <sheetView showGridLines="0" showRowColHeaders="0" zoomScale="80" zoomScaleNormal="80" workbookViewId="0">
      <selection activeCell="B9" sqref="B9:B10"/>
    </sheetView>
  </sheetViews>
  <sheetFormatPr defaultColWidth="8.7109375" defaultRowHeight="15" customHeight="1" x14ac:dyDescent="0.25"/>
  <cols>
    <col min="1" max="1" width="12.140625" customWidth="1"/>
    <col min="2" max="2" width="57.7109375" bestFit="1" customWidth="1"/>
    <col min="3" max="3" width="20.5703125" customWidth="1"/>
    <col min="4" max="4" width="24.140625" customWidth="1"/>
    <col min="5" max="5" width="14.7109375" customWidth="1"/>
    <col min="6" max="6" width="19.28515625" customWidth="1"/>
    <col min="7" max="8" width="8.7109375" customWidth="1"/>
  </cols>
  <sheetData>
    <row r="5" spans="2:7" x14ac:dyDescent="0.25">
      <c r="B5" s="320"/>
      <c r="C5" s="320"/>
      <c r="D5" s="320"/>
      <c r="E5" s="321"/>
      <c r="F5" s="321"/>
      <c r="G5" s="321"/>
    </row>
    <row r="6" spans="2:7" x14ac:dyDescent="0.25">
      <c r="B6" s="321"/>
      <c r="C6" s="321"/>
      <c r="D6" s="321"/>
      <c r="E6" s="321"/>
      <c r="F6" s="321"/>
      <c r="G6" s="321"/>
    </row>
    <row r="7" spans="2:7" x14ac:dyDescent="0.25">
      <c r="B7" s="321"/>
      <c r="C7" s="321"/>
      <c r="D7" s="321"/>
      <c r="E7" s="321"/>
      <c r="F7" s="321"/>
      <c r="G7" s="321"/>
    </row>
    <row r="8" spans="2:7" ht="21" customHeight="1" x14ac:dyDescent="0.25">
      <c r="B8" s="49" t="s">
        <v>21</v>
      </c>
      <c r="C8" s="2"/>
      <c r="D8" s="2"/>
    </row>
    <row r="9" spans="2:7" ht="24" customHeight="1" x14ac:dyDescent="0.25">
      <c r="B9" s="330"/>
      <c r="C9" s="331" t="s">
        <v>23</v>
      </c>
      <c r="D9" s="332"/>
    </row>
    <row r="10" spans="2:7" x14ac:dyDescent="0.25">
      <c r="B10" s="330"/>
      <c r="C10" s="73">
        <v>2021</v>
      </c>
      <c r="D10" s="73">
        <v>2020</v>
      </c>
    </row>
    <row r="11" spans="2:7" ht="24" customHeight="1" x14ac:dyDescent="0.25">
      <c r="B11" s="197" t="s">
        <v>134</v>
      </c>
      <c r="C11" s="198">
        <v>1945788</v>
      </c>
      <c r="D11" s="198">
        <v>1990221</v>
      </c>
    </row>
    <row r="12" spans="2:7" ht="24" customHeight="1" x14ac:dyDescent="0.25">
      <c r="B12" s="197" t="s">
        <v>135</v>
      </c>
      <c r="C12" s="198">
        <v>831884</v>
      </c>
      <c r="D12" s="198">
        <v>780025</v>
      </c>
    </row>
    <row r="13" spans="2:7" ht="24" customHeight="1" x14ac:dyDescent="0.25">
      <c r="B13" s="197" t="s">
        <v>136</v>
      </c>
      <c r="C13" s="198">
        <v>244577</v>
      </c>
      <c r="D13" s="198">
        <v>302969</v>
      </c>
    </row>
    <row r="14" spans="2:7" ht="24" customHeight="1" x14ac:dyDescent="0.25">
      <c r="B14" s="197" t="s">
        <v>137</v>
      </c>
      <c r="C14" s="198">
        <v>1224155</v>
      </c>
      <c r="D14" s="198">
        <v>1496785</v>
      </c>
    </row>
    <row r="15" spans="2:7" ht="24" customHeight="1" x14ac:dyDescent="0.25">
      <c r="B15" s="197" t="s">
        <v>138</v>
      </c>
      <c r="C15" s="198">
        <v>400638</v>
      </c>
      <c r="D15" s="198">
        <v>317588</v>
      </c>
    </row>
    <row r="16" spans="2:7" ht="24" customHeight="1" x14ac:dyDescent="0.25">
      <c r="B16" s="197" t="s">
        <v>139</v>
      </c>
      <c r="C16" s="198">
        <v>417728</v>
      </c>
      <c r="D16" s="198">
        <v>333676</v>
      </c>
    </row>
    <row r="17" spans="2:4" ht="24" customHeight="1" x14ac:dyDescent="0.25">
      <c r="B17" s="197" t="s">
        <v>140</v>
      </c>
      <c r="C17" s="198">
        <v>6242369</v>
      </c>
      <c r="D17" s="198">
        <v>3334408</v>
      </c>
    </row>
    <row r="18" spans="2:4" ht="24" customHeight="1" x14ac:dyDescent="0.25">
      <c r="B18" s="197" t="s">
        <v>391</v>
      </c>
      <c r="C18" s="198">
        <v>4976410</v>
      </c>
      <c r="D18" s="198">
        <v>3976906</v>
      </c>
    </row>
    <row r="19" spans="2:4" ht="24" customHeight="1" x14ac:dyDescent="0.25">
      <c r="B19" s="197" t="s">
        <v>141</v>
      </c>
      <c r="C19" s="198">
        <v>1268173</v>
      </c>
      <c r="D19" s="198">
        <v>678113</v>
      </c>
    </row>
    <row r="20" spans="2:4" ht="24" customHeight="1" x14ac:dyDescent="0.25">
      <c r="B20" s="197" t="s">
        <v>142</v>
      </c>
      <c r="C20" s="198">
        <v>-1450468</v>
      </c>
      <c r="D20" s="198">
        <v>-1099202</v>
      </c>
    </row>
    <row r="21" spans="2:4" ht="24" customHeight="1" thickBot="1" x14ac:dyDescent="0.3">
      <c r="B21" s="70"/>
      <c r="C21" s="159">
        <v>16101254</v>
      </c>
      <c r="D21" s="160">
        <v>12111489</v>
      </c>
    </row>
    <row r="22" spans="2:4" ht="15.75" thickTop="1" x14ac:dyDescent="0.25"/>
    <row r="24" spans="2:4" ht="15" hidden="1" customHeight="1" x14ac:dyDescent="0.25"/>
    <row r="25" spans="2:4" hidden="1" x14ac:dyDescent="0.25">
      <c r="C25" s="44"/>
      <c r="D25" s="44"/>
    </row>
    <row r="26" spans="2:4" hidden="1" x14ac:dyDescent="0.25">
      <c r="C26" s="39"/>
      <c r="D26" s="39"/>
    </row>
    <row r="27" spans="2:4" hidden="1" x14ac:dyDescent="0.25">
      <c r="C27" s="39"/>
      <c r="D27" s="39"/>
    </row>
    <row r="28" spans="2:4" hidden="1" x14ac:dyDescent="0.25">
      <c r="C28" s="39"/>
      <c r="D28" s="39"/>
    </row>
    <row r="29" spans="2:4" hidden="1" x14ac:dyDescent="0.25">
      <c r="C29" s="39"/>
      <c r="D29" s="39"/>
    </row>
    <row r="30" spans="2:4" hidden="1" x14ac:dyDescent="0.25">
      <c r="C30" s="39"/>
      <c r="D30" s="39"/>
    </row>
    <row r="31" spans="2:4" hidden="1" x14ac:dyDescent="0.25">
      <c r="C31" s="39"/>
      <c r="D31" s="39"/>
    </row>
    <row r="32" spans="2:4" hidden="1" x14ac:dyDescent="0.25">
      <c r="C32" s="39"/>
      <c r="D32" s="39"/>
    </row>
    <row r="33" spans="3:4" hidden="1" x14ac:dyDescent="0.25">
      <c r="C33" s="39"/>
      <c r="D33" s="39"/>
    </row>
    <row r="34" spans="3:4" hidden="1" x14ac:dyDescent="0.25">
      <c r="C34" s="39"/>
      <c r="D34" s="39"/>
    </row>
    <row r="35" spans="3:4" hidden="1" x14ac:dyDescent="0.25">
      <c r="C35" s="39"/>
      <c r="D35" s="39"/>
    </row>
    <row r="36" spans="3:4" hidden="1" x14ac:dyDescent="0.25">
      <c r="C36" s="39"/>
      <c r="D36" s="39"/>
    </row>
    <row r="37" spans="3:4" hidden="1" x14ac:dyDescent="0.25">
      <c r="C37" s="39"/>
      <c r="D37" s="39"/>
    </row>
    <row r="38" spans="3:4" hidden="1" x14ac:dyDescent="0.25">
      <c r="C38" s="39"/>
      <c r="D38" s="39"/>
    </row>
  </sheetData>
  <mergeCells count="3">
    <mergeCell ref="B5:G7"/>
    <mergeCell ref="B9:B10"/>
    <mergeCell ref="C9:D9"/>
  </mergeCells>
  <conditionalFormatting sqref="B11:D21">
    <cfRule type="expression" dxfId="21" priority="1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1"/>
  <sheetViews>
    <sheetView showGridLines="0" showRowColHeaders="0" zoomScale="80" zoomScaleNormal="80" workbookViewId="0">
      <selection activeCell="D13" sqref="D13"/>
    </sheetView>
  </sheetViews>
  <sheetFormatPr defaultColWidth="0.140625" defaultRowHeight="15" x14ac:dyDescent="0.25"/>
  <cols>
    <col min="1" max="1" width="14" customWidth="1"/>
    <col min="2" max="2" width="21.140625" customWidth="1"/>
    <col min="3" max="6" width="17.85546875" customWidth="1"/>
    <col min="16380" max="16380" width="0.140625" customWidth="1"/>
  </cols>
  <sheetData>
    <row r="1" spans="2:6" x14ac:dyDescent="0.25">
      <c r="B1" s="320"/>
      <c r="C1" s="321"/>
      <c r="D1" s="321"/>
      <c r="E1" s="321"/>
      <c r="F1" s="321"/>
    </row>
    <row r="2" spans="2:6" x14ac:dyDescent="0.25">
      <c r="B2" s="321"/>
      <c r="C2" s="321"/>
      <c r="D2" s="321"/>
      <c r="E2" s="321"/>
      <c r="F2" s="321"/>
    </row>
    <row r="3" spans="2:6" x14ac:dyDescent="0.25">
      <c r="B3" s="321"/>
      <c r="C3" s="321"/>
      <c r="D3" s="321"/>
      <c r="E3" s="321"/>
      <c r="F3" s="321"/>
    </row>
    <row r="4" spans="2:6" ht="18.75" x14ac:dyDescent="0.25">
      <c r="B4" s="27"/>
      <c r="C4" s="27"/>
      <c r="D4" s="27"/>
      <c r="E4" s="27"/>
      <c r="F4" s="27"/>
    </row>
    <row r="5" spans="2:6" ht="18.75" x14ac:dyDescent="0.25">
      <c r="B5" s="27"/>
      <c r="C5" s="27"/>
      <c r="D5" s="27"/>
      <c r="E5" s="27"/>
      <c r="F5" s="27"/>
    </row>
    <row r="6" spans="2:6" ht="18.75" x14ac:dyDescent="0.25">
      <c r="B6" s="27"/>
      <c r="C6" s="27"/>
      <c r="D6" s="27"/>
      <c r="E6" s="27"/>
      <c r="F6" s="27"/>
    </row>
    <row r="7" spans="2:6" ht="10.5" customHeight="1" x14ac:dyDescent="0.25"/>
    <row r="8" spans="2:6" ht="23.25" customHeight="1" x14ac:dyDescent="0.25">
      <c r="B8" s="184" t="s">
        <v>366</v>
      </c>
      <c r="C8" s="250">
        <v>2019</v>
      </c>
      <c r="D8" s="250">
        <v>2020</v>
      </c>
      <c r="E8" s="90">
        <v>2021</v>
      </c>
    </row>
    <row r="9" spans="2:6" ht="23.25" customHeight="1" x14ac:dyDescent="0.25">
      <c r="B9" s="199" t="s">
        <v>367</v>
      </c>
      <c r="C9" s="201">
        <v>6613</v>
      </c>
      <c r="D9" s="200">
        <v>6549</v>
      </c>
      <c r="E9" s="200">
        <v>6135</v>
      </c>
    </row>
    <row r="10" spans="2:6" ht="23.25" customHeight="1" x14ac:dyDescent="0.25">
      <c r="B10" s="199" t="s">
        <v>368</v>
      </c>
      <c r="C10" s="203">
        <v>0.12709999999999999</v>
      </c>
      <c r="D10" s="202">
        <v>0.12570000000000001</v>
      </c>
      <c r="E10" s="202">
        <v>0.1123</v>
      </c>
    </row>
    <row r="11" spans="2:6" ht="23.25" customHeight="1" x14ac:dyDescent="0.25">
      <c r="B11" s="199" t="s">
        <v>369</v>
      </c>
      <c r="C11" s="203">
        <v>0.11509999999999999</v>
      </c>
      <c r="D11" s="202">
        <v>0.1143</v>
      </c>
      <c r="E11" s="202">
        <v>0.1128</v>
      </c>
    </row>
  </sheetData>
  <mergeCells count="1">
    <mergeCell ref="B1:F3"/>
  </mergeCells>
  <conditionalFormatting sqref="B9:B11 E9:E11">
    <cfRule type="expression" dxfId="20" priority="3">
      <formula>MOD(ROW(),2)=0</formula>
    </cfRule>
  </conditionalFormatting>
  <conditionalFormatting sqref="C9:C11">
    <cfRule type="expression" dxfId="19" priority="2">
      <formula>MOD(ROW(),2)=0</formula>
    </cfRule>
  </conditionalFormatting>
  <conditionalFormatting sqref="D9:D11">
    <cfRule type="expression" dxfId="18" priority="1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showGridLines="0" showRowColHeaders="0" zoomScale="80" zoomScaleNormal="80" workbookViewId="0">
      <selection activeCell="J43" sqref="J43"/>
    </sheetView>
  </sheetViews>
  <sheetFormatPr defaultColWidth="9.140625" defaultRowHeight="15.75" x14ac:dyDescent="0.25"/>
  <cols>
    <col min="1" max="1" width="17.140625" style="41" customWidth="1"/>
    <col min="2" max="2" width="10.5703125" style="43" bestFit="1" customWidth="1"/>
    <col min="3" max="4" width="12.7109375" style="41" customWidth="1"/>
    <col min="5" max="5" width="1.7109375" style="42" customWidth="1"/>
    <col min="6" max="7" width="12.7109375" style="41" customWidth="1"/>
    <col min="8" max="8" width="12.85546875" style="41" customWidth="1"/>
    <col min="9" max="10" width="9.140625" style="41" customWidth="1"/>
    <col min="11" max="12" width="11.140625" style="41" customWidth="1"/>
    <col min="13" max="16384" width="9.140625" style="41"/>
  </cols>
  <sheetData>
    <row r="1" spans="1:8" x14ac:dyDescent="0.25">
      <c r="A1"/>
      <c r="B1" s="320"/>
      <c r="C1" s="321"/>
      <c r="D1" s="321"/>
      <c r="E1" s="321"/>
      <c r="F1" s="321"/>
      <c r="G1" s="321"/>
    </row>
    <row r="2" spans="1:8" x14ac:dyDescent="0.25">
      <c r="A2"/>
      <c r="B2" s="320"/>
      <c r="C2" s="321"/>
      <c r="D2" s="321"/>
      <c r="E2" s="321"/>
      <c r="F2" s="321"/>
      <c r="G2" s="321"/>
    </row>
    <row r="3" spans="1:8" x14ac:dyDescent="0.25">
      <c r="A3"/>
      <c r="B3" s="320"/>
      <c r="C3" s="321"/>
      <c r="D3" s="321"/>
      <c r="E3" s="321"/>
      <c r="F3" s="321"/>
      <c r="G3" s="321"/>
    </row>
    <row r="4" spans="1:8" x14ac:dyDescent="0.25">
      <c r="A4"/>
      <c r="B4" s="320"/>
      <c r="C4" s="321"/>
      <c r="D4" s="321"/>
      <c r="E4" s="321"/>
      <c r="F4" s="321"/>
      <c r="G4" s="321"/>
    </row>
    <row r="5" spans="1:8" x14ac:dyDescent="0.25">
      <c r="A5"/>
      <c r="B5" s="321"/>
      <c r="C5" s="321"/>
      <c r="D5" s="321"/>
      <c r="E5" s="321"/>
      <c r="F5" s="321"/>
      <c r="G5" s="321"/>
    </row>
    <row r="6" spans="1:8" ht="18.95" customHeight="1" x14ac:dyDescent="0.25">
      <c r="A6"/>
      <c r="B6" s="321"/>
      <c r="C6" s="321"/>
      <c r="D6" s="321"/>
      <c r="E6" s="321"/>
      <c r="F6" s="321"/>
      <c r="G6" s="321"/>
    </row>
    <row r="7" spans="1:8" ht="18" customHeight="1" x14ac:dyDescent="0.25">
      <c r="A7"/>
      <c r="B7" s="147"/>
      <c r="C7" s="147"/>
      <c r="D7" s="147"/>
      <c r="E7" s="147"/>
      <c r="F7" s="147"/>
      <c r="G7" s="147"/>
    </row>
    <row r="8" spans="1:8" ht="27" customHeight="1" x14ac:dyDescent="0.25">
      <c r="B8" s="185" t="s">
        <v>16</v>
      </c>
      <c r="C8" s="90" t="s">
        <v>18</v>
      </c>
      <c r="D8" s="90" t="s">
        <v>19</v>
      </c>
      <c r="E8" s="186"/>
      <c r="F8" s="185" t="s">
        <v>16</v>
      </c>
      <c r="G8" s="90" t="s">
        <v>18</v>
      </c>
      <c r="H8" s="90" t="s">
        <v>17</v>
      </c>
    </row>
    <row r="9" spans="1:8" ht="22.5" customHeight="1" x14ac:dyDescent="0.25">
      <c r="B9" s="204">
        <v>2018</v>
      </c>
      <c r="C9" s="205">
        <v>10.63</v>
      </c>
      <c r="D9" s="205">
        <v>10.58</v>
      </c>
      <c r="E9" s="206"/>
      <c r="F9" s="204">
        <v>2018</v>
      </c>
      <c r="G9" s="207">
        <v>7.29</v>
      </c>
      <c r="H9" s="205">
        <v>5.24</v>
      </c>
    </row>
    <row r="10" spans="1:8" ht="22.5" customHeight="1" x14ac:dyDescent="0.25">
      <c r="B10" s="204">
        <v>2019</v>
      </c>
      <c r="C10" s="205">
        <v>10.51</v>
      </c>
      <c r="D10" s="205">
        <v>10.61</v>
      </c>
      <c r="E10" s="206"/>
      <c r="F10" s="204">
        <v>2019</v>
      </c>
      <c r="G10" s="207">
        <v>7.24</v>
      </c>
      <c r="H10" s="205">
        <v>5.05</v>
      </c>
    </row>
    <row r="11" spans="1:8" ht="22.5" customHeight="1" x14ac:dyDescent="0.25">
      <c r="B11" s="204">
        <v>2020</v>
      </c>
      <c r="C11" s="205">
        <v>10.31</v>
      </c>
      <c r="D11" s="205">
        <v>9.7100000000000009</v>
      </c>
      <c r="E11" s="206"/>
      <c r="F11" s="204">
        <v>2020</v>
      </c>
      <c r="G11" s="207">
        <v>6.98</v>
      </c>
      <c r="H11" s="205">
        <v>5.07</v>
      </c>
    </row>
    <row r="12" spans="1:8" ht="22.5" customHeight="1" x14ac:dyDescent="0.25">
      <c r="B12" s="204">
        <v>2021</v>
      </c>
      <c r="C12" s="205">
        <v>10.08</v>
      </c>
      <c r="D12" s="205">
        <v>9.4600000000000009</v>
      </c>
      <c r="E12" s="206"/>
      <c r="F12" s="204">
        <v>2021</v>
      </c>
      <c r="G12" s="207">
        <v>6.56</v>
      </c>
      <c r="H12" s="205">
        <v>4.5999999999999996</v>
      </c>
    </row>
  </sheetData>
  <mergeCells count="1">
    <mergeCell ref="B1:G6"/>
  </mergeCells>
  <conditionalFormatting sqref="B9:D11 F9:H11">
    <cfRule type="expression" dxfId="17" priority="2">
      <formula>MOD(ROW(),2)=0</formula>
    </cfRule>
  </conditionalFormatting>
  <conditionalFormatting sqref="B12:D12 F12:H12">
    <cfRule type="expression" dxfId="16" priority="1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showGridLines="0" showRowColHeaders="0" zoomScale="80" zoomScaleNormal="80" workbookViewId="0">
      <selection activeCell="J21" sqref="J21"/>
    </sheetView>
  </sheetViews>
  <sheetFormatPr defaultColWidth="0" defaultRowHeight="15" customHeight="1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11" width="6.28515625" customWidth="1"/>
    <col min="12" max="16384" width="0.85546875" hidden="1"/>
  </cols>
  <sheetData>
    <row r="1" spans="2:7" x14ac:dyDescent="0.25">
      <c r="B1" s="320"/>
      <c r="C1" s="321"/>
      <c r="D1" s="321"/>
      <c r="E1" s="321"/>
      <c r="F1" s="321"/>
      <c r="G1" s="321"/>
    </row>
    <row r="2" spans="2:7" x14ac:dyDescent="0.25">
      <c r="B2" s="321"/>
      <c r="C2" s="321"/>
      <c r="D2" s="321"/>
      <c r="E2" s="321"/>
      <c r="F2" s="321"/>
      <c r="G2" s="321"/>
    </row>
    <row r="3" spans="2:7" x14ac:dyDescent="0.25">
      <c r="B3" s="321"/>
      <c r="C3" s="321"/>
      <c r="D3" s="321"/>
      <c r="E3" s="321"/>
      <c r="F3" s="321"/>
      <c r="G3" s="321"/>
    </row>
    <row r="4" spans="2:7" x14ac:dyDescent="0.25">
      <c r="B4" s="321"/>
      <c r="C4" s="321"/>
      <c r="D4" s="321"/>
      <c r="E4" s="321"/>
      <c r="F4" s="321"/>
      <c r="G4" s="321"/>
    </row>
    <row r="5" spans="2:7" x14ac:dyDescent="0.25">
      <c r="B5" s="321"/>
      <c r="C5" s="321"/>
      <c r="D5" s="321"/>
      <c r="E5" s="321"/>
      <c r="F5" s="321"/>
      <c r="G5" s="321"/>
    </row>
    <row r="6" spans="2:7" x14ac:dyDescent="0.25">
      <c r="B6" s="321"/>
      <c r="C6" s="321"/>
      <c r="D6" s="321"/>
      <c r="E6" s="321"/>
      <c r="F6" s="321"/>
      <c r="G6" s="321"/>
    </row>
  </sheetData>
  <mergeCells count="1">
    <mergeCell ref="B1:G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6</vt:i4>
      </vt:variant>
    </vt:vector>
  </HeadingPairs>
  <TitlesOfParts>
    <vt:vector size="27" baseType="lpstr">
      <vt:lpstr>Cemig (Índice)</vt:lpstr>
      <vt:lpstr>1.1 RAP 2021-2022 </vt:lpstr>
      <vt:lpstr>1.2 Usinas</vt:lpstr>
      <vt:lpstr>1.3 Balanço de energia</vt:lpstr>
      <vt:lpstr>1.4 Mercado de Energia</vt:lpstr>
      <vt:lpstr>1.5 EE comprada para revenda</vt:lpstr>
      <vt:lpstr>1.6 Perdas Energia</vt:lpstr>
      <vt:lpstr>1.7 DEC _ FEC</vt:lpstr>
      <vt:lpstr>1.8 Taxa de arrecadação_Inad</vt:lpstr>
      <vt:lpstr>2.1 Receita</vt:lpstr>
      <vt:lpstr>2.2 Custos Despesas operaci</vt:lpstr>
      <vt:lpstr>2.3 LAJIDA</vt:lpstr>
      <vt:lpstr>2.4 Resultado Financeiro</vt:lpstr>
      <vt:lpstr>2.5 Endividamento</vt:lpstr>
      <vt:lpstr>2.6 Endividamento (Debêntures)</vt:lpstr>
      <vt:lpstr>2.7 Investimentos</vt:lpstr>
      <vt:lpstr>3.1 BP (Ativo)</vt:lpstr>
      <vt:lpstr>3.2 BP (Passivo)</vt:lpstr>
      <vt:lpstr>4.1 DRE</vt:lpstr>
      <vt:lpstr>5. Fluxo de caixa</vt:lpstr>
      <vt:lpstr>6. Desempenhos das ações</vt:lpstr>
      <vt:lpstr>'2.2 Custos Despesas operaci'!_Hlk160453777</vt:lpstr>
      <vt:lpstr>'1.5 EE comprada para revenda'!_Toc223922453</vt:lpstr>
      <vt:lpstr>'5. Fluxo de caixa'!_Toc229977613</vt:lpstr>
      <vt:lpstr>'6. Desempenhos das ações'!_Toc229977613</vt:lpstr>
      <vt:lpstr>'3.2 BP (Passivo)'!_Toc282006926</vt:lpstr>
      <vt:lpstr>'3.2 BP (Passivo)'!_Toc282006927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c056837</cp:lastModifiedBy>
  <cp:lastPrinted>2020-11-04T17:24:55Z</cp:lastPrinted>
  <dcterms:created xsi:type="dcterms:W3CDTF">2020-11-04T13:02:04Z</dcterms:created>
  <dcterms:modified xsi:type="dcterms:W3CDTF">2022-04-01T18:23:31Z</dcterms:modified>
</cp:coreProperties>
</file>