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I:\SA\RI\RI_DADOS\1_Informacoes_Tecnicas_e_Financeiras\1. Resultados\2022\4T22\Tabelas do Resultado\"/>
    </mc:Choice>
  </mc:AlternateContent>
  <xr:revisionPtr revIDLastSave="0" documentId="13_ncr:1_{80872404-C423-4F9F-BB16-A3F906003FFB}" xr6:coauthVersionLast="47" xr6:coauthVersionMax="47" xr10:uidLastSave="{00000000-0000-0000-0000-000000000000}"/>
  <bookViews>
    <workbookView xWindow="20370" yWindow="-120" windowWidth="19440" windowHeight="14880" tabRatio="827" xr2:uid="{00000000-000D-0000-FFFF-FFFF00000000}"/>
  </bookViews>
  <sheets>
    <sheet name="Cemig (Índice)" sheetId="1" r:id="rId1"/>
    <sheet name="1.1 RAP 2021-2022 " sheetId="3" r:id="rId2"/>
    <sheet name="1.2 Usinas" sheetId="4" r:id="rId3"/>
    <sheet name="1.3 Balanço de energia" sheetId="23" r:id="rId4"/>
    <sheet name="1.4 Mercado de Energia" sheetId="6" r:id="rId5"/>
    <sheet name="1.5 EE comprada para revenda" sheetId="19" r:id="rId6"/>
    <sheet name="1.6 Perdas Energia" sheetId="7" r:id="rId7"/>
    <sheet name="1.7 DEC _ FEC" sheetId="8" r:id="rId8"/>
    <sheet name="1.8 Taxa de arrecadação_Inad" sheetId="20" r:id="rId9"/>
    <sheet name="2.1 Receita" sheetId="9" r:id="rId10"/>
    <sheet name="2.2 Custos Despesas operaci" sheetId="10" r:id="rId11"/>
    <sheet name="2.3 LAJIDA" sheetId="11" r:id="rId12"/>
    <sheet name="2.4 Resultado Financeiro" sheetId="12" r:id="rId13"/>
    <sheet name="2.5 Endividamento" sheetId="13" r:id="rId14"/>
    <sheet name="2.6 Endividamento (Debêntures)" sheetId="21" r:id="rId15"/>
    <sheet name="2.7 Investimentos" sheetId="14" r:id="rId16"/>
    <sheet name="3.1 BP (Ativo)" sheetId="15" r:id="rId17"/>
    <sheet name="3.2 BP (Passivo)" sheetId="16" r:id="rId18"/>
    <sheet name="4.1 DRE" sheetId="17" r:id="rId19"/>
    <sheet name="5. Fluxo de caixa" sheetId="18" r:id="rId20"/>
    <sheet name="6. Desempenhos das ações" sheetId="22" r:id="rId21"/>
  </sheets>
  <externalReferences>
    <externalReference r:id="rId22"/>
    <externalReference r:id="rId23"/>
  </externalReferences>
  <definedNames>
    <definedName name="_Hlk160453777" localSheetId="10">'2.2 Custos Despesas operaci'!$B$12</definedName>
    <definedName name="_Toc223922453" localSheetId="5">'1.5 EE comprada para revenda'!$B$7</definedName>
    <definedName name="_Toc229977613" localSheetId="19">'5. Fluxo de caixa'!$B$7</definedName>
    <definedName name="_Toc229977613" localSheetId="20">'6. Desempenhos das ações'!$B$7</definedName>
    <definedName name="_Toc282006926" localSheetId="17">'3.2 BP (Passivo)'!$B$6</definedName>
    <definedName name="_Toc282006927" localSheetId="17">'3.2 BP (Passivo)'!$B$7</definedName>
    <definedName name="_Toc288721758" localSheetId="10">'2.2 Custos Despesas operaci'!#REF!</definedName>
    <definedName name="_Toc288721760" localSheetId="10">'2.2 Custos Despesas operaci'!#REF!</definedName>
    <definedName name="_xlcn.WorksheetConnection_teste_atualizado1.xlsmTabela290620161" hidden="1">[1]!Tabela30102017[#Data]</definedName>
    <definedName name="_xlcn.WorksheetConnection_teste_atualizado1.xlsxTabela11" hidden="1">[1]!Tabela1[#Data]</definedName>
    <definedName name="Tabela20042017">[1]!Tabela301011121314[#Data]</definedName>
    <definedName name="Tabela29062016">[1]!Tabela301011121314[#Data]</definedName>
    <definedName name="Tabela31032017">[1]!Tabela301011121314[#Data]</definedName>
    <definedName name="Timeline_Operação_Comercial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7" i="4" l="1"/>
  <c r="E16" i="3"/>
  <c r="P50" i="23" l="1"/>
  <c r="P48" i="23"/>
  <c r="P46" i="23"/>
  <c r="P44" i="23"/>
  <c r="P42" i="23"/>
  <c r="P40" i="23"/>
  <c r="P38" i="23"/>
  <c r="P36" i="23"/>
  <c r="P34" i="23"/>
  <c r="V33" i="23"/>
  <c r="P32" i="23"/>
  <c r="V31" i="23"/>
  <c r="P30" i="23"/>
  <c r="V29" i="23"/>
  <c r="V27" i="23"/>
  <c r="P27" i="23"/>
  <c r="V25" i="23"/>
  <c r="P25" i="23"/>
  <c r="V23" i="23"/>
  <c r="S23" i="23"/>
  <c r="P23" i="23"/>
  <c r="V21" i="23"/>
  <c r="S21" i="23"/>
  <c r="P21" i="23"/>
  <c r="S19" i="23"/>
  <c r="P19" i="23"/>
  <c r="P17" i="23"/>
  <c r="S17" i="23" l="1"/>
  <c r="V19" i="23"/>
</calcChain>
</file>

<file path=xl/sharedStrings.xml><?xml version="1.0" encoding="utf-8"?>
<sst xmlns="http://schemas.openxmlformats.org/spreadsheetml/2006/main" count="799" uniqueCount="462">
  <si>
    <t>Cemig</t>
  </si>
  <si>
    <t>% Cemig</t>
  </si>
  <si>
    <t>Receita Anual Permitida - RAP</t>
  </si>
  <si>
    <t>Total</t>
  </si>
  <si>
    <t>Tipo de 
Usina</t>
  </si>
  <si>
    <t xml:space="preserve">Fim da 
Concessão </t>
  </si>
  <si>
    <t>Garantia Física 
Cemig H</t>
  </si>
  <si>
    <t>Potência 
Cemig H</t>
  </si>
  <si>
    <t>Usina</t>
  </si>
  <si>
    <t>Valores em MW</t>
  </si>
  <si>
    <t>R$</t>
  </si>
  <si>
    <t>MWh</t>
  </si>
  <si>
    <t>Preço Médio MWh Faturado  (R$/MWh)
(1)</t>
  </si>
  <si>
    <t>MWh
(2)</t>
  </si>
  <si>
    <t>Variação %</t>
  </si>
  <si>
    <t>Ano</t>
  </si>
  <si>
    <t>FECi</t>
  </si>
  <si>
    <t>Limite</t>
  </si>
  <si>
    <t>DECi</t>
  </si>
  <si>
    <t>Receita operacional líquida</t>
  </si>
  <si>
    <t>(Em milhares de Reais)</t>
  </si>
  <si>
    <t>Var %</t>
  </si>
  <si>
    <t>Consolidado</t>
  </si>
  <si>
    <t>(Em milhares de Reais, exceto resultado por ação)</t>
  </si>
  <si>
    <t>Denominação</t>
  </si>
  <si>
    <t>CMIG4 (PN) no fechamento (R$/ação)</t>
  </si>
  <si>
    <t>CMIG3 (ON) no fechamento (R$/ação)</t>
  </si>
  <si>
    <t>CIG (ADR PN) no fechamento (US$/ação)</t>
  </si>
  <si>
    <t>CIG.C (ADR ON) no fechamento (US$/ação)</t>
  </si>
  <si>
    <t>XCMIG (Cemig PN Latibex) no fechamento (Euro/ação)</t>
  </si>
  <si>
    <t>Valume médio diário</t>
  </si>
  <si>
    <t>CMIG4 (PN) (R$ milhões)</t>
  </si>
  <si>
    <t>CMIG3 (ON) (R$ milhões)</t>
  </si>
  <si>
    <t>CIG (ADR PN)  (US$ milhões)</t>
  </si>
  <si>
    <t>CIG.C (ADR ON)  (US$ milhões)</t>
  </si>
  <si>
    <t>Índices</t>
  </si>
  <si>
    <t>IEE</t>
  </si>
  <si>
    <t>IBOV</t>
  </si>
  <si>
    <t>DJIA</t>
  </si>
  <si>
    <t>Indicadores</t>
  </si>
  <si>
    <t>Valor de mercado no final do exercício (R$ milhões)</t>
  </si>
  <si>
    <t>(1) EV = Valor de mercado (R$/ação x quantidade de ações) + dívida líquida consolidada; 
(2) Cotações ajustadas por proventos, inclusive dividendos 
(3) Dividendos distribuídos nos últimos quatro trimestres / cotação de fechamento das ações</t>
  </si>
  <si>
    <r>
      <t xml:space="preserve">Cotação das ações </t>
    </r>
    <r>
      <rPr>
        <b/>
        <vertAlign val="superscript"/>
        <sz val="10"/>
        <color theme="9" tint="-0.499984740745262"/>
        <rFont val="Arial"/>
        <family val="2"/>
      </rPr>
      <t>(2)</t>
    </r>
  </si>
  <si>
    <r>
      <t>Enterprise value (EV - R$ milhões)</t>
    </r>
    <r>
      <rPr>
        <sz val="9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 xml:space="preserve">(1) </t>
    </r>
  </si>
  <si>
    <r>
      <t xml:space="preserve">Dividend Yield de CMIG4 (PN) (%) </t>
    </r>
    <r>
      <rPr>
        <sz val="11"/>
        <color theme="1"/>
        <rFont val="Arial"/>
        <family val="2"/>
      </rPr>
      <t xml:space="preserve"> </t>
    </r>
    <r>
      <rPr>
        <vertAlign val="superscript"/>
        <sz val="10"/>
        <color theme="1"/>
        <rFont val="Arial"/>
        <family val="2"/>
      </rPr>
      <t>(3)</t>
    </r>
  </si>
  <si>
    <r>
      <t xml:space="preserve">Dividend Yield de CMIG3 (ON) (%) </t>
    </r>
    <r>
      <rPr>
        <vertAlign val="superscript"/>
        <sz val="10"/>
        <color theme="1"/>
        <rFont val="Arial"/>
        <family val="2"/>
      </rPr>
      <t xml:space="preserve"> (3)</t>
    </r>
  </si>
  <si>
    <t xml:space="preserve">Cemig GT </t>
  </si>
  <si>
    <t>Cemig Itajuba</t>
  </si>
  <si>
    <t>Centroeste</t>
  </si>
  <si>
    <t>Taesa</t>
  </si>
  <si>
    <t>TOTAL RAP CEMIG</t>
  </si>
  <si>
    <t>Volta do Rio</t>
  </si>
  <si>
    <t>-</t>
  </si>
  <si>
    <t>TOTAL</t>
  </si>
  <si>
    <t>Recursos Totais</t>
  </si>
  <si>
    <t>Requisitos Totais</t>
  </si>
  <si>
    <t>Energia Produzida</t>
  </si>
  <si>
    <t>Energia Comercializada</t>
  </si>
  <si>
    <t>Geração Própria</t>
  </si>
  <si>
    <t>Perdas Rede de Distribuição</t>
  </si>
  <si>
    <t>Vendas CEMIG D no Mercado  Cativo</t>
  </si>
  <si>
    <t>Energia Autoprodução</t>
  </si>
  <si>
    <t>Perdas Rede Básica</t>
  </si>
  <si>
    <t>Vendas CEMIG GT no Mercado Livre</t>
  </si>
  <si>
    <t>Energia Empresas Coligadas</t>
  </si>
  <si>
    <t>Repasse aos Autoprodutores</t>
  </si>
  <si>
    <t>Perdas Geração Rede Básica</t>
  </si>
  <si>
    <t>Vendas Empresas Coligadas</t>
  </si>
  <si>
    <t>Vendas CEMIG GT às Distribuidoras</t>
  </si>
  <si>
    <t>Energia Comprada</t>
  </si>
  <si>
    <t>Vendas no MRE</t>
  </si>
  <si>
    <t>Itaipu</t>
  </si>
  <si>
    <t>Vendas na CCEE</t>
  </si>
  <si>
    <t>Contratos Regulados</t>
  </si>
  <si>
    <t>Compra no MRE</t>
  </si>
  <si>
    <t>Compra na CCEE</t>
  </si>
  <si>
    <t>Contratos Bilaterais</t>
  </si>
  <si>
    <t>CCEN</t>
  </si>
  <si>
    <t>CCGF</t>
  </si>
  <si>
    <t>Recebimento na RD</t>
  </si>
  <si>
    <t>PROINFA</t>
  </si>
  <si>
    <t>Cogeração</t>
  </si>
  <si>
    <t>Residencial</t>
  </si>
  <si>
    <t>Industrial</t>
  </si>
  <si>
    <t>Comércio, serviços e outros</t>
  </si>
  <si>
    <t>Rural</t>
  </si>
  <si>
    <t>Poder público</t>
  </si>
  <si>
    <t>Iluminação pública</t>
  </si>
  <si>
    <t>Serviço público</t>
  </si>
  <si>
    <t>Subtotal</t>
  </si>
  <si>
    <t>Consumo Próprio</t>
  </si>
  <si>
    <t>Fornecimento não faturado líquido</t>
  </si>
  <si>
    <t>Suprimento não faturado líquido</t>
  </si>
  <si>
    <t xml:space="preserve">(1) O preço médio não inclui a receita de fornecimento não faturado.
(2) Informações, em MWh, não revisadas pelos auditores independentes.
(3) Inclui Contrato de Comercialização de Energia no Ambiente Regulado - CCEAR e contratos bilaterais com outros agentes.
</t>
  </si>
  <si>
    <t xml:space="preserve">Energia de Itaipu Binacional </t>
  </si>
  <si>
    <t xml:space="preserve">Contratos por cotas de garantia física </t>
  </si>
  <si>
    <t xml:space="preserve">Cotas das usinas de Angra I e II </t>
  </si>
  <si>
    <t xml:space="preserve">Energia de curto prazo </t>
  </si>
  <si>
    <t xml:space="preserve">Contratos bilaterais </t>
  </si>
  <si>
    <t xml:space="preserve">Energia adquirida através de leilão em ambiente regulado </t>
  </si>
  <si>
    <t>Geração distribuída</t>
  </si>
  <si>
    <t>Créditos de PIS/Pasep e Cofins</t>
  </si>
  <si>
    <t>CIRCULANTE</t>
  </si>
  <si>
    <t>Caixa e equivalentes de caixa</t>
  </si>
  <si>
    <t>Títulos e valores mobiliários</t>
  </si>
  <si>
    <t>Ativos de contrato</t>
  </si>
  <si>
    <t>Tributos compensáveis</t>
  </si>
  <si>
    <t>Imposto de renda e contribuição social a recuperar</t>
  </si>
  <si>
    <t>Dividendos a receber</t>
  </si>
  <si>
    <t>Contribuição de iluminação pública</t>
  </si>
  <si>
    <t>TOTAL DO CIRCULANTE</t>
  </si>
  <si>
    <t>NÃO CIRCULANTE</t>
  </si>
  <si>
    <t xml:space="preserve">Tributos compensáveis </t>
  </si>
  <si>
    <t>Impostos de renda e contribuição social diferidos</t>
  </si>
  <si>
    <t xml:space="preserve">Depósitos vinculados a litígios </t>
  </si>
  <si>
    <t>Contas a receber do Estado de Minas Gerais</t>
  </si>
  <si>
    <t>Investimentos</t>
  </si>
  <si>
    <t>Imobilizado</t>
  </si>
  <si>
    <t>Intangível</t>
  </si>
  <si>
    <t>TOTAL DO NÃO CIRCULANTE</t>
  </si>
  <si>
    <t>TOTAL DO ATIVO</t>
  </si>
  <si>
    <t>Fornecedores</t>
  </si>
  <si>
    <t>Encargos regulatórios</t>
  </si>
  <si>
    <t>Participação dos empregados e administradores no resultado</t>
  </si>
  <si>
    <t>Impostos, taxas e contribuições</t>
  </si>
  <si>
    <t>Imposto de renda e contribuição social</t>
  </si>
  <si>
    <t>Juros sobre capital próprio e dividendos a pagar</t>
  </si>
  <si>
    <t>Empréstimos, financiamentos e debêntures</t>
  </si>
  <si>
    <t>Salários e contribuições sociais</t>
  </si>
  <si>
    <t>Obrigações pós-emprego</t>
  </si>
  <si>
    <t>Passivo financeiro da concessão</t>
  </si>
  <si>
    <t>Imposto de renda e contribuição social diferidos</t>
  </si>
  <si>
    <t>Provisões</t>
  </si>
  <si>
    <t>TOTAL DO PASSIVO</t>
  </si>
  <si>
    <t xml:space="preserve">PATRIMÔNIO LÍQUIDO </t>
  </si>
  <si>
    <t>Capital social</t>
  </si>
  <si>
    <t>Reservas de lucros</t>
  </si>
  <si>
    <t>Ajustes de avaliação patrimonial</t>
  </si>
  <si>
    <t>ATRIBUÍDO A PARTICIPAÇÃO DOS ACIONISTAS CONTROLADORES</t>
  </si>
  <si>
    <t>PATRIMÔNIO LÍQUIDO</t>
  </si>
  <si>
    <t>TOTAL DO PASSIVO E DO PATRIMÔNIO LÍQUIDO</t>
  </si>
  <si>
    <t>RECEITA LÍQUIDA</t>
  </si>
  <si>
    <t>CUSTOS OPERACIONAIS</t>
  </si>
  <si>
    <t>Materiais</t>
  </si>
  <si>
    <t>Serviços de terceiros</t>
  </si>
  <si>
    <t>Depreciação e amortização</t>
  </si>
  <si>
    <t>Outros</t>
  </si>
  <si>
    <t>LUCRO BRUTO</t>
  </si>
  <si>
    <t>LUCRO LÍQUIDO DO EXERCÍCIO</t>
  </si>
  <si>
    <t>Total do lucro líquido do exercício atribuído a:</t>
  </si>
  <si>
    <t>Participação dos acionistas controladores</t>
  </si>
  <si>
    <t>Lucro básico e diluído por ação preferencial</t>
  </si>
  <si>
    <t>Lucro básico e diluído por ação ordinária</t>
  </si>
  <si>
    <t>FLUXO DE CAIXA DAS ATIVIDADES OPERACIONAIS</t>
  </si>
  <si>
    <t>Resultado de equivalência patrimonial</t>
  </si>
  <si>
    <t>Ajuste na expectativa do fluxo de caixa dos ativos financeiros e de contrato da concessão</t>
  </si>
  <si>
    <t>Juros e variações monetárias</t>
  </si>
  <si>
    <t>Restituição de créditos de PIS/Pasep e Cofins aos consumidores – Realização</t>
  </si>
  <si>
    <t>Provisões operacionais e perdas estimadas</t>
  </si>
  <si>
    <t>Conta de compensação de variação de valores de itens da “Parcela A” (CVA) e outros componentes financeiros</t>
  </si>
  <si>
    <t>Consumidores, revendedores e concessionários de energia</t>
  </si>
  <si>
    <t>Depósitos vinculados a litígios</t>
  </si>
  <si>
    <t>Dividendos recebidos</t>
  </si>
  <si>
    <t>Aumento (redução) de passivos</t>
  </si>
  <si>
    <t>Imposto de renda e contribuição social a pagar</t>
  </si>
  <si>
    <t>Juros sobre arrendamentos pagos</t>
  </si>
  <si>
    <t>Imposto de renda e contribuição social pagos</t>
  </si>
  <si>
    <t>FLUXO DE CAIXA DAS ATIVIDADES DE INVESTIMENTO</t>
  </si>
  <si>
    <t>Fundos vinculados</t>
  </si>
  <si>
    <t>Em investimentos</t>
  </si>
  <si>
    <t>Arrendamentos pagos</t>
  </si>
  <si>
    <t>CAIXA LÍQUIDO CONSUMIDO PELAS ATIVIDADES DE FINANCIAMENTO</t>
  </si>
  <si>
    <t>Belo Monte</t>
  </si>
  <si>
    <t>UHE</t>
  </si>
  <si>
    <t>Emborcação</t>
  </si>
  <si>
    <t>Santo Antônio</t>
  </si>
  <si>
    <t>Nova Ponte</t>
  </si>
  <si>
    <t>Irapé</t>
  </si>
  <si>
    <t>Três Marias</t>
  </si>
  <si>
    <t xml:space="preserve">Aimorés                      </t>
  </si>
  <si>
    <t>Salto Grande</t>
  </si>
  <si>
    <t>Amador Aguiar I (Capim Branco I)</t>
  </si>
  <si>
    <t xml:space="preserve">Queimado  </t>
  </si>
  <si>
    <t>Amador Aguiar II (Capim Branco II)</t>
  </si>
  <si>
    <t xml:space="preserve">Funil                       </t>
  </si>
  <si>
    <t xml:space="preserve">Sá Carvalho     </t>
  </si>
  <si>
    <t>Rosal</t>
  </si>
  <si>
    <t>Itutinga</t>
  </si>
  <si>
    <t xml:space="preserve">Igarapava                  </t>
  </si>
  <si>
    <t>Baguari</t>
  </si>
  <si>
    <t>Camargos</t>
  </si>
  <si>
    <t>EOL</t>
  </si>
  <si>
    <t>Retiro Baixo</t>
  </si>
  <si>
    <t xml:space="preserve">Porto Estrela       </t>
  </si>
  <si>
    <t xml:space="preserve">Praias de Parajuru </t>
  </si>
  <si>
    <t xml:space="preserve">Pai Joaquim             </t>
  </si>
  <si>
    <t>PCH</t>
  </si>
  <si>
    <t>Paracambi</t>
  </si>
  <si>
    <t>Gafanhoto</t>
  </si>
  <si>
    <t xml:space="preserve">Cachoeirão                        </t>
  </si>
  <si>
    <t>Santo Inácio III</t>
  </si>
  <si>
    <t>Garrote</t>
  </si>
  <si>
    <t>Santo Inácio IV</t>
  </si>
  <si>
    <t>São Raimundo</t>
  </si>
  <si>
    <t>Fornecimento de gás</t>
  </si>
  <si>
    <t>Fornecimento bruto de energia elétrica</t>
  </si>
  <si>
    <t>Receita de uso dos sistemas elétricos de distribuição – TUSD</t>
  </si>
  <si>
    <t>CVA e outros componentes financeiros</t>
  </si>
  <si>
    <t>Ajuste de expectativa do fluxo de caixa do ativo financeiro indenizável da concessão de distribuição</t>
  </si>
  <si>
    <t>Receita de atualização financeira da bonificação pela outorga</t>
  </si>
  <si>
    <t>Liquidação na CCEE</t>
  </si>
  <si>
    <t>Outras receitas operacionais</t>
  </si>
  <si>
    <t>Pessoal</t>
  </si>
  <si>
    <t>Provisões e ajustes para perdas operacionais</t>
  </si>
  <si>
    <t xml:space="preserve">RECEITAS FINANCEIRAS </t>
  </si>
  <si>
    <t>Renda de aplicação financeira</t>
  </si>
  <si>
    <t>Acréscimos moratórios sobre venda de energia</t>
  </si>
  <si>
    <t>Variação monetária</t>
  </si>
  <si>
    <t>Variação monetária de depósitos vinculados a litígios</t>
  </si>
  <si>
    <t>Encargos de créditos com partes relacionadas</t>
  </si>
  <si>
    <t>Outras</t>
  </si>
  <si>
    <t xml:space="preserve">DESPESAS FINANCEIRAS </t>
  </si>
  <si>
    <t>Variações cambiais – Itaipu Binacional</t>
  </si>
  <si>
    <t>RESULTADO FINANCEIRO LÍQUIDO</t>
  </si>
  <si>
    <t>Moedas</t>
  </si>
  <si>
    <t>Dólar Norte-Americano</t>
  </si>
  <si>
    <t>Total por moedas</t>
  </si>
  <si>
    <t>Indexadores</t>
  </si>
  <si>
    <t>Total por indexadores</t>
  </si>
  <si>
    <t>(-) Custos de transação</t>
  </si>
  <si>
    <t>(±) Recursos antecipados</t>
  </si>
  <si>
    <t>(-) Deságio</t>
  </si>
  <si>
    <t>Total geral</t>
  </si>
  <si>
    <t>IPCA</t>
  </si>
  <si>
    <t>UFIR/RGR</t>
  </si>
  <si>
    <t>CDI</t>
  </si>
  <si>
    <t>Financiadores</t>
  </si>
  <si>
    <t>Vencimento principal</t>
  </si>
  <si>
    <t>MOEDA ESTRANGEIRA</t>
  </si>
  <si>
    <t>Dívida em moeda estrangeira</t>
  </si>
  <si>
    <t>MOEDA NACIONAL</t>
  </si>
  <si>
    <t>(-) Custos de Transação</t>
  </si>
  <si>
    <t>Dívida em moeda nacional</t>
  </si>
  <si>
    <t>Total de empréstimos e financiamento</t>
  </si>
  <si>
    <t>Total de debêntures</t>
  </si>
  <si>
    <t>Total geral consolidado</t>
  </si>
  <si>
    <t>U$$</t>
  </si>
  <si>
    <t>UFIR + 6,00% a 8,00%</t>
  </si>
  <si>
    <t>110,00% do CDI</t>
  </si>
  <si>
    <t>IPCA + 6,20%</t>
  </si>
  <si>
    <t>IPCA + 5,10%</t>
  </si>
  <si>
    <t>CDI + 0,45%</t>
  </si>
  <si>
    <t>IPCA + 4,10%</t>
  </si>
  <si>
    <t xml:space="preserve">TJLP+1,82% </t>
  </si>
  <si>
    <t>Selic + 1,82%</t>
  </si>
  <si>
    <t>TJLP + 1,82%</t>
  </si>
  <si>
    <t>CDI + 1,50%</t>
  </si>
  <si>
    <t>IPCA + 5,27%</t>
  </si>
  <si>
    <t>Circulante</t>
  </si>
  <si>
    <t>Não circulante</t>
  </si>
  <si>
    <t>Encargos financeiros anuais</t>
  </si>
  <si>
    <t>Efeitos não recorrentes e não caixa</t>
  </si>
  <si>
    <t>Perdas Reais</t>
  </si>
  <si>
    <t>Perdas Totais (GWh)</t>
  </si>
  <si>
    <t>% Perdas Totais</t>
  </si>
  <si>
    <t>% Perdas regulatórias</t>
  </si>
  <si>
    <t>Variação monetária – CVA</t>
  </si>
  <si>
    <t>Amortização do custo de transação</t>
  </si>
  <si>
    <t>Encargos e variação monetária de obrigação pós-emprego</t>
  </si>
  <si>
    <t>Variação monetária de arrendamento</t>
  </si>
  <si>
    <t>Eletrobrás</t>
  </si>
  <si>
    <t>Sonda</t>
  </si>
  <si>
    <t xml:space="preserve">Debêntures - 4ª emissão - 4ª série </t>
  </si>
  <si>
    <t xml:space="preserve">Debêntures - 8ª emissão - Série única </t>
  </si>
  <si>
    <t xml:space="preserve">(-) Deságio na emissão de debêntures </t>
  </si>
  <si>
    <t>Receita por antecipação de prestação de serviço</t>
  </si>
  <si>
    <t>Debêntures - 3ª Emissão - 3ª Série</t>
  </si>
  <si>
    <t xml:space="preserve">Debêntures - 7ª emissão - Série única </t>
  </si>
  <si>
    <t>Ganho na alienação de ativo mantido para venda, líquido</t>
  </si>
  <si>
    <t>Receitas financeiras</t>
  </si>
  <si>
    <t>Despesas financeiras</t>
  </si>
  <si>
    <t>Resultado antes do imposto de renda e da contribuição social</t>
  </si>
  <si>
    <t>Baixa de valor residual líquido de ativos de contrato, ativos financeiros da concessão, imobilizado e intangível</t>
  </si>
  <si>
    <t>Resultado da combinação de negócios</t>
  </si>
  <si>
    <t>Ágio na recompra de eurobonds</t>
  </si>
  <si>
    <t>Efeitos da revisão tarifária periódica da RAP</t>
  </si>
  <si>
    <t>Ganho na alienação de ativo mantido para venda</t>
  </si>
  <si>
    <t>Ativos de contrato e financeiros da concessão</t>
  </si>
  <si>
    <t xml:space="preserve">Caixa gerado pelas atividades operacionais </t>
  </si>
  <si>
    <t>CAIXA LÍQUIDO GERADO PELAS ATIVIDADES OPERACIONAIS</t>
  </si>
  <si>
    <t>Em imobilizado</t>
  </si>
  <si>
    <t>Em intangível</t>
  </si>
  <si>
    <t xml:space="preserve">Em ativos de contrato – infraestrutura de distribuição e gás </t>
  </si>
  <si>
    <t>CAIXA LÍQUIDO GERADO (CONSUMIDO) PELAS ATIVIDADES DE INVESTIMENTO</t>
  </si>
  <si>
    <t>FLUXO DE CAIXA DAS ATIVIDADES DE FINANCIAMENTO</t>
  </si>
  <si>
    <t xml:space="preserve">Juros sobre capital próprio e dividendos pagos </t>
  </si>
  <si>
    <t>VARIAÇÃO LÍQUIDA DO CAIXA E EQUIVALENTES DE CAIXA</t>
  </si>
  <si>
    <t>Candonga</t>
  </si>
  <si>
    <t>Pipoca</t>
  </si>
  <si>
    <t>Peti</t>
  </si>
  <si>
    <t>Poço Fundo</t>
  </si>
  <si>
    <t xml:space="preserve">Salto Voltão         </t>
  </si>
  <si>
    <t>RECURSOS TOTAIS</t>
  </si>
  <si>
    <t>REQUISITOS TOTAIS</t>
  </si>
  <si>
    <t xml:space="preserve">Geração Própria                               </t>
  </si>
  <si>
    <r>
      <t xml:space="preserve">Vendas CEMIG D no Mercado  Cativo </t>
    </r>
    <r>
      <rPr>
        <vertAlign val="superscript"/>
        <sz val="10"/>
        <color rgb="FF000000"/>
        <rFont val="Arial"/>
        <family val="2"/>
      </rPr>
      <t>(7)</t>
    </r>
  </si>
  <si>
    <t xml:space="preserve">Energia Empresas Coligadas          </t>
  </si>
  <si>
    <t xml:space="preserve">Perdas Geração Rede Básica          </t>
  </si>
  <si>
    <r>
      <t>Vendas Empresas Coligadas</t>
    </r>
    <r>
      <rPr>
        <vertAlign val="superscript"/>
        <sz val="10"/>
        <color rgb="FF000000"/>
        <rFont val="Arial"/>
        <family val="2"/>
      </rPr>
      <t xml:space="preserve"> (5)</t>
    </r>
  </si>
  <si>
    <r>
      <t>Vendas CEMIG GT às Distribuidoras</t>
    </r>
    <r>
      <rPr>
        <vertAlign val="superscript"/>
        <sz val="10"/>
        <color rgb="FF000000"/>
        <rFont val="Arial"/>
        <family val="2"/>
      </rPr>
      <t>(6)</t>
    </r>
  </si>
  <si>
    <t xml:space="preserve">Itaipu </t>
  </si>
  <si>
    <r>
      <t xml:space="preserve">Contratos Regulados </t>
    </r>
    <r>
      <rPr>
        <b/>
        <vertAlign val="superscript"/>
        <sz val="10"/>
        <color rgb="FF000000"/>
        <rFont val="Arial"/>
        <family val="2"/>
      </rPr>
      <t>(1)</t>
    </r>
  </si>
  <si>
    <r>
      <t xml:space="preserve">Compra no MRE </t>
    </r>
    <r>
      <rPr>
        <b/>
        <vertAlign val="superscript"/>
        <sz val="10"/>
        <color rgb="FF000000"/>
        <rFont val="Arial"/>
        <family val="2"/>
      </rPr>
      <t>(2)</t>
    </r>
    <r>
      <rPr>
        <b/>
        <sz val="10"/>
        <color rgb="FF000000"/>
        <rFont val="Arial"/>
        <family val="2"/>
      </rPr>
      <t xml:space="preserve">                           </t>
    </r>
  </si>
  <si>
    <t xml:space="preserve">Compra na CCEE                            </t>
  </si>
  <si>
    <t xml:space="preserve">Contratos Bilaterais                       </t>
  </si>
  <si>
    <t>Perdas - Rede de Distribuição</t>
  </si>
  <si>
    <r>
      <t xml:space="preserve">Recebimento na RD </t>
    </r>
    <r>
      <rPr>
        <b/>
        <vertAlign val="superscript"/>
        <sz val="10"/>
        <color rgb="FF000000"/>
        <rFont val="Arial"/>
        <family val="2"/>
      </rPr>
      <t>(3)</t>
    </r>
    <r>
      <rPr>
        <b/>
        <sz val="10"/>
        <color rgb="FF000000"/>
        <rFont val="Arial"/>
        <family val="2"/>
      </rPr>
      <t xml:space="preserve">                        </t>
    </r>
  </si>
  <si>
    <t>Perdas - Rede Básica</t>
  </si>
  <si>
    <r>
      <t xml:space="preserve">PROINFA  </t>
    </r>
    <r>
      <rPr>
        <b/>
        <vertAlign val="superscript"/>
        <sz val="10"/>
        <color rgb="FF000000"/>
        <rFont val="Arial"/>
        <family val="2"/>
      </rPr>
      <t>(4)</t>
    </r>
  </si>
  <si>
    <t>Compreende o balanço de energia do grupo Cemig , empresas integrais : Cemig  D, Cemig GT,  Cemig PCH, Horizontes, Rosal, Sá Carvalho e SPE's .Exclui transações entre as empresas .</t>
  </si>
  <si>
    <t>1. Contratos de Comercialização de Energia no Ambiente Regulado - CCEAR e Leilão de Ajuste</t>
  </si>
  <si>
    <t>2. Mecanismo de Realocação de Energia - MRE</t>
  </si>
  <si>
    <t>3. Geração injetada diretamente na Rede de Distribuição (Micro e Mini GD)</t>
  </si>
  <si>
    <t>4. Programa de incentivo às fontes alternativas de energia - PROINFA</t>
  </si>
  <si>
    <t>5. Contratos Bilaterais das empresas CEMIG GT, Sá Carvalho, Horizontes, Rosal, CEMIG PCH e SPE's</t>
  </si>
  <si>
    <t>6. Vendas da Cemig GT no Ambiente de Contratação Regulado - ACR</t>
  </si>
  <si>
    <t>7. Considera a energia compesada pela Micro e Mini GD e o mês de referência é o de leitura</t>
  </si>
  <si>
    <t>Sete Lagoas</t>
  </si>
  <si>
    <t>Receita de transmissão</t>
  </si>
  <si>
    <t>Receita de construção de distribuição</t>
  </si>
  <si>
    <t xml:space="preserve">Multa por violação de padrão indicador de continuidade </t>
  </si>
  <si>
    <t>Créditos de PIS/Pasep e Cofins a restituir a consumidores</t>
  </si>
  <si>
    <t>Restituição de créditos de PIS/Pasep e Cofins aos consumidores - Realização</t>
  </si>
  <si>
    <t xml:space="preserve">     Receita de operação e manutenção</t>
  </si>
  <si>
    <t xml:space="preserve">     Receita de construção de transmissão</t>
  </si>
  <si>
    <t xml:space="preserve">     Remuneração financeira do ativo de contrato da transmissão</t>
  </si>
  <si>
    <t>Receita de indenização da geração</t>
  </si>
  <si>
    <t>Transações no mecanismo de venda de excedentes - MVE</t>
  </si>
  <si>
    <t>Tributos e encargos incidentes sobre a receita</t>
  </si>
  <si>
    <t>Perdas de créditos esperadas</t>
  </si>
  <si>
    <t>Reversão de perda esperada com parte relacionada - Renova</t>
  </si>
  <si>
    <t>Outros custos e despesas operacionais</t>
  </si>
  <si>
    <t>Baixa de ativo financeiro</t>
  </si>
  <si>
    <t>Resultado do período</t>
  </si>
  <si>
    <t xml:space="preserve">Despesa de imposto de renda e contribuição social </t>
  </si>
  <si>
    <t>Resultado financeiro</t>
  </si>
  <si>
    <t>Lucro líquido atribuído a acionistas não-controladores</t>
  </si>
  <si>
    <t>Devolução de créditos de PIS/Pasep e Cofins sobre ICMS</t>
  </si>
  <si>
    <t>Reversão de provisões tributárias - INSS s/ PLR</t>
  </si>
  <si>
    <t>Provisões tributárias - Indenização do anuênio</t>
  </si>
  <si>
    <t>Opção de venda - SAAG</t>
  </si>
  <si>
    <t>TARD relativo à infraestrutura</t>
  </si>
  <si>
    <t>Perda por redução ao valor recuperável</t>
  </si>
  <si>
    <t>Resultado da RTP, líquido</t>
  </si>
  <si>
    <t>Repactuação do risco hidrológico - Lei 14.052/20</t>
  </si>
  <si>
    <t>Ajuste líquido referente à desvalorização em investimentos</t>
  </si>
  <si>
    <t>Baixa do saldo da obrigação pós-emprego do seguro de vida</t>
  </si>
  <si>
    <t>Variações cambiais - Empréstimos, financiamentos e debêntures</t>
  </si>
  <si>
    <t>Rendas de antecipação de pagamento</t>
  </si>
  <si>
    <t>Outras receitas financeiras</t>
  </si>
  <si>
    <t>Variações cambiais - Empréstimos e financiamentos</t>
  </si>
  <si>
    <t>Ágio na recompra de títulos de dívida (Eurobonds)</t>
  </si>
  <si>
    <t>Variação monetária – Empréstimos, financiamentos e debêntures</t>
  </si>
  <si>
    <t>Perdas com instrumentos financeiros - Swap</t>
  </si>
  <si>
    <t>Atualização PIS/Pasep e Cofins a restituir (2)</t>
  </si>
  <si>
    <t>Despesas financeiras P&amp;D e PEE</t>
  </si>
  <si>
    <t>Outras despesas financeiras</t>
  </si>
  <si>
    <t>PIS/Pasep e Cofins incidente sobre as receitas financeiras</t>
  </si>
  <si>
    <t>Atualização dos créditos de PIS/Pasep e Cofins sobre ICMS</t>
  </si>
  <si>
    <t>Encargos de empréstimos, financiamentos e debêntures</t>
  </si>
  <si>
    <t>2028 em diante</t>
  </si>
  <si>
    <t>CDI + 1,35%</t>
  </si>
  <si>
    <t>IPCA + 6,10%</t>
  </si>
  <si>
    <t>CDI + 1,33%</t>
  </si>
  <si>
    <t>IPCA + 7,63%</t>
  </si>
  <si>
    <t xml:space="preserve">Eurobonds </t>
  </si>
  <si>
    <t>Debêntures - 7ª Emissão - 1ª Série</t>
  </si>
  <si>
    <t>Debêntures - 7ª Emissão - 2ª Série</t>
  </si>
  <si>
    <t>Debêntures - 8ª Emissão - 1ª Série</t>
  </si>
  <si>
    <t>Debêntures - 8ª Emissão - 2ª Série</t>
  </si>
  <si>
    <t>Debêntures - - 4ª emissão - 1ª série</t>
  </si>
  <si>
    <t>Debêntures - 4ª emissão - 2ª série</t>
  </si>
  <si>
    <t>Debêntures - 4ª emissão - 3ª série</t>
  </si>
  <si>
    <t xml:space="preserve">Debêntures - 9ª Emissão - 1ª Série </t>
  </si>
  <si>
    <t xml:space="preserve">Debêntures - 9ª Emissão - 2ª Série </t>
  </si>
  <si>
    <t>Custos com energia elétrica e gás</t>
  </si>
  <si>
    <t>Custos de construção</t>
  </si>
  <si>
    <t>Custos de operação</t>
  </si>
  <si>
    <t>DESPESAS OPERACIONAIS</t>
  </si>
  <si>
    <t>Despesas gerais e administrativas</t>
  </si>
  <si>
    <t>Outras despesas operacionais, líquidas</t>
  </si>
  <si>
    <t>Receitas – Revisão Tarifaria Periódica, líquidas</t>
  </si>
  <si>
    <t>Ganhos com repactuação do risco hidrológico - Lei 14.052/20, líquido</t>
  </si>
  <si>
    <t>Resultado operacional antes do resultado financeiro e dos tributos sobre o lucro</t>
  </si>
  <si>
    <t>Participação de acionistas não controladores</t>
  </si>
  <si>
    <t>Consumidores e revendedores e concessionários – Transporte de energia</t>
  </si>
  <si>
    <t>Ativo financeiro da concessão</t>
  </si>
  <si>
    <t>Reembolso subsídios tarifários</t>
  </si>
  <si>
    <t>Outros ativos</t>
  </si>
  <si>
    <t>Instrumentos financeiros derivativos - Swap</t>
  </si>
  <si>
    <t xml:space="preserve">Direito de uso </t>
  </si>
  <si>
    <t>Créditos de energia injetada</t>
  </si>
  <si>
    <t>Obrigações Pós-emprego</t>
  </si>
  <si>
    <t>PASEP/Cofins a ser restituído a consumidores</t>
  </si>
  <si>
    <t>Instrumentos financeiros derivativos - Opções</t>
  </si>
  <si>
    <t>Passivo de arrendamento</t>
  </si>
  <si>
    <t>Outros passivos</t>
  </si>
  <si>
    <t>Reservas de capital</t>
  </si>
  <si>
    <t>Participação de acionista não-controlador</t>
  </si>
  <si>
    <t>Lucro líquido do período</t>
  </si>
  <si>
    <t>(Aumento) redução de ativos</t>
  </si>
  <si>
    <t>Conta de compensação de variação de valores de itens da "Parcela A" (CVA) e outros componentes financeiros</t>
  </si>
  <si>
    <t>Liquidação de instrumentos financeiros derivativos</t>
  </si>
  <si>
    <t>Em títulos e valores mobiliários</t>
  </si>
  <si>
    <t>Aquisição de participação societária e aporte em investidas</t>
  </si>
  <si>
    <t>Alienação de participação societária, líquido dos custos</t>
  </si>
  <si>
    <t>Caixa oriundo de combinação de negócios</t>
  </si>
  <si>
    <t>Empréstimos obtidos</t>
  </si>
  <si>
    <t>Caixa e equivalentes de caixa no início do período</t>
  </si>
  <si>
    <t>Caixa e equivalentes de caixa no final do período</t>
  </si>
  <si>
    <t>1,78 p.p</t>
  </si>
  <si>
    <t>0,65 p.p</t>
  </si>
  <si>
    <t>Suprimento a outras concessionárias</t>
  </si>
  <si>
    <t>Proinfa</t>
  </si>
  <si>
    <t>Energia adquirida no ambiente livre</t>
  </si>
  <si>
    <t>Piau</t>
  </si>
  <si>
    <t>Joasal</t>
  </si>
  <si>
    <t>Gravier</t>
  </si>
  <si>
    <t xml:space="preserve">                     -   </t>
  </si>
  <si>
    <t>REH - RESOLUÇÃO HOMOLOGATÓRIA 3067/2022   (ciclo 2022/2023)</t>
  </si>
  <si>
    <t>RAP*  (R$ mil)</t>
  </si>
  <si>
    <t>Cemig (R$ mil)</t>
  </si>
  <si>
    <t>Vencimento</t>
  </si>
  <si>
    <t>*RAP incluindo valores da parcela de ajustes</t>
  </si>
  <si>
    <t>99.451 GWh</t>
  </si>
  <si>
    <t>Consumo Varejista</t>
  </si>
  <si>
    <t xml:space="preserve">R$ </t>
  </si>
  <si>
    <t>Lajida 2022 - R$ milhões</t>
  </si>
  <si>
    <t>Geração</t>
  </si>
  <si>
    <t>Transmissão</t>
  </si>
  <si>
    <t>Comercialização</t>
  </si>
  <si>
    <t>Distribuição</t>
  </si>
  <si>
    <t>Holding / Participações</t>
  </si>
  <si>
    <t>Ganho no MVE - Mecanismo de Venda de Excedentes, líquido de tributos</t>
  </si>
  <si>
    <t>Lajida 2021 - R$ milhões</t>
  </si>
  <si>
    <t>Reversão de provisões tributárias</t>
  </si>
  <si>
    <t>Lajida conforme “Resolução CVM 156”</t>
  </si>
  <si>
    <t>Reversão de provisão para perdas (reversão)</t>
  </si>
  <si>
    <t xml:space="preserve">Mudança de estimativa de perdas esperadas </t>
  </si>
  <si>
    <t>Resultado do Acordo entre FIP Melbourne e AGPar</t>
  </si>
  <si>
    <t>Lajida ajustado</t>
  </si>
  <si>
    <t>Repactuação do risco hidrológico - Lei 14.052/20, investidas</t>
  </si>
  <si>
    <t>Antecipação pela prestação de serviço, líquido</t>
  </si>
  <si>
    <t>Pessoal e administradores</t>
  </si>
  <si>
    <t>AJUSTES:</t>
  </si>
  <si>
    <t>Ajuste de valor justo de ativo financeiro</t>
  </si>
  <si>
    <t>Ajuste de ativos em curso</t>
  </si>
  <si>
    <t>Variação cambial de empréstimos</t>
  </si>
  <si>
    <t>Amortização de custo de transação de empréstimos</t>
  </si>
  <si>
    <t>Variação do valor justo de instrumentos financeiros derivativos</t>
  </si>
  <si>
    <t>Juros sobre empréstimos e debêntures, pagos</t>
  </si>
  <si>
    <t>Pagamentos de empréstimos e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</si>
</sst>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_);_(* \(#,##0\);_(* &quot;-&quot;??_);_(@_)"/>
    <numFmt numFmtId="165" formatCode="_(* #,##0.00000_);_(* \(#,##0.00000\);_(* &quot;-&quot;??_);_(@_)"/>
    <numFmt numFmtId="166" formatCode="_(* #,##0.0_);_(* \(#,##0.0\);_(* &quot;-&quot;??_);_(@_)"/>
    <numFmt numFmtId="167" formatCode="[$-416]d\-mmm\-yy;@"/>
    <numFmt numFmtId="168" formatCode="_-* #,##0.0_-;\-* #,##0.0_-;_-* &quot;-&quot;??_-;_-@_-"/>
    <numFmt numFmtId="169" formatCode="dd/mm/yy;@"/>
    <numFmt numFmtId="170" formatCode="_(* #,##0.00_);_(* \(#,##0.00\);_(* &quot;-&quot;??_);_(@_)"/>
    <numFmt numFmtId="171" formatCode="0.0%"/>
    <numFmt numFmtId="172" formatCode="_-* #,##0.00_-;\(#,##0.00\);_-* &quot;-&quot;??_-;_-@_-"/>
    <numFmt numFmtId="173" formatCode="_-* #,##0_-;\(#,##0\);_-* &quot;-&quot;??_-;_-@_-"/>
    <numFmt numFmtId="174" formatCode="_-* #,##0_-;\-* #,##0_-;_-* &quot;-&quot;??_-;_-@_-"/>
    <numFmt numFmtId="175" formatCode="#,##0_ ;[Red]\-#,##0\ "/>
    <numFmt numFmtId="176" formatCode="#,##0_ ;\-#,##0\ "/>
    <numFmt numFmtId="177" formatCode="[$-416]mmm\-yy;@"/>
  </numFmts>
  <fonts count="5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00744D"/>
      <name val="Calibri"/>
      <family val="2"/>
      <scheme val="minor"/>
    </font>
    <font>
      <sz val="11"/>
      <color theme="1"/>
      <name val="Arial"/>
      <family val="2"/>
    </font>
    <font>
      <b/>
      <sz val="14"/>
      <color rgb="FF00744D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00744D"/>
      <name val="Calibri"/>
      <family val="2"/>
    </font>
    <font>
      <sz val="12"/>
      <color theme="1"/>
      <name val="Arial"/>
      <family val="2"/>
    </font>
    <font>
      <b/>
      <sz val="10"/>
      <color rgb="FF00744D"/>
      <name val="Arial"/>
      <family val="2"/>
    </font>
    <font>
      <b/>
      <sz val="12"/>
      <color theme="1"/>
      <name val="Arial"/>
      <family val="2"/>
    </font>
    <font>
      <sz val="10"/>
      <name val="Arial"/>
      <family val="2"/>
    </font>
    <font>
      <b/>
      <sz val="10"/>
      <color rgb="FF404040"/>
      <name val="Arial"/>
      <family val="2"/>
    </font>
    <font>
      <sz val="10"/>
      <color rgb="FF404040"/>
      <name val="Arial"/>
      <family val="2"/>
    </font>
    <font>
      <b/>
      <sz val="11"/>
      <color rgb="FF00744D"/>
      <name val="Arial"/>
      <family val="2"/>
    </font>
    <font>
      <b/>
      <sz val="14"/>
      <color rgb="FF00744D"/>
      <name val="Calibri"/>
      <family val="2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sz val="11"/>
      <color rgb="FF404040"/>
      <name val="Arial"/>
      <family val="2"/>
    </font>
    <font>
      <b/>
      <sz val="10"/>
      <color theme="9" tint="-0.499984740745262"/>
      <name val="Arial"/>
      <family val="2"/>
    </font>
    <font>
      <b/>
      <vertAlign val="superscript"/>
      <sz val="10"/>
      <color theme="9" tint="-0.499984740745262"/>
      <name val="Arial"/>
      <family val="2"/>
    </font>
    <font>
      <sz val="9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b/>
      <sz val="11"/>
      <color rgb="FF404040"/>
      <name val="Arial"/>
      <family val="2"/>
    </font>
    <font>
      <sz val="8"/>
      <color rgb="FF404040"/>
      <name val="Calibri"/>
      <family val="2"/>
    </font>
    <font>
      <b/>
      <sz val="12"/>
      <color theme="0"/>
      <name val="Arial"/>
      <family val="2"/>
    </font>
    <font>
      <b/>
      <vertAlign val="superscript"/>
      <sz val="10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00E1"/>
      <name val="Arial"/>
      <family val="2"/>
    </font>
    <font>
      <vertAlign val="superscript"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0"/>
      <color rgb="FF0000FF"/>
      <name val="Arial"/>
      <family val="2"/>
    </font>
    <font>
      <sz val="8"/>
      <color rgb="FF000000"/>
      <name val="Arial"/>
      <family val="2"/>
    </font>
    <font>
      <sz val="10"/>
      <color rgb="FF40404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6D232"/>
        <bgColor indexed="64"/>
      </patternFill>
    </fill>
    <fill>
      <patternFill patternType="solid">
        <fgColor rgb="FF008228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  <bgColor rgb="FF000000"/>
      </patternFill>
    </fill>
  </fills>
  <borders count="5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ck">
        <color rgb="FFFFFFFF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rgb="FFF8F8F8"/>
      </bottom>
      <diagonal/>
    </border>
    <border>
      <left style="thin">
        <color theme="0"/>
      </left>
      <right style="thin">
        <color theme="0"/>
      </right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double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double">
        <color indexed="64"/>
      </bottom>
      <diagonal/>
    </border>
    <border>
      <left/>
      <right style="thick">
        <color rgb="FFFFFFFF"/>
      </right>
      <top style="thin">
        <color indexed="64"/>
      </top>
      <bottom style="double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double">
        <color indexed="64"/>
      </bottom>
      <diagonal/>
    </border>
    <border>
      <left style="double">
        <color theme="0"/>
      </left>
      <right style="thick">
        <color theme="0"/>
      </right>
      <top/>
      <bottom/>
      <diagonal/>
    </border>
    <border>
      <left style="double">
        <color theme="0"/>
      </left>
      <right style="thick">
        <color theme="0"/>
      </right>
      <top/>
      <bottom style="thin">
        <color indexed="64"/>
      </bottom>
      <diagonal/>
    </border>
    <border>
      <left style="double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double">
        <color theme="0"/>
      </left>
      <right style="thick">
        <color theme="0"/>
      </right>
      <top style="thin">
        <color indexed="64"/>
      </top>
      <bottom style="double">
        <color indexed="64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>
      <left/>
      <right style="thick">
        <color rgb="FFFFFFFF"/>
      </right>
      <top/>
      <bottom style="thin">
        <color indexed="64"/>
      </bottom>
      <diagonal/>
    </border>
    <border>
      <left style="thin">
        <color theme="0"/>
      </left>
      <right/>
      <top/>
      <bottom style="double">
        <color indexed="64"/>
      </bottom>
      <diagonal/>
    </border>
    <border>
      <left style="double">
        <color theme="0"/>
      </left>
      <right style="thick">
        <color theme="0"/>
      </right>
      <top/>
      <bottom style="double">
        <color indexed="64"/>
      </bottom>
      <diagonal/>
    </border>
    <border>
      <left style="thin">
        <color theme="0"/>
      </left>
      <right/>
      <top style="double">
        <color indexed="64"/>
      </top>
      <bottom style="double">
        <color indexed="64"/>
      </bottom>
      <diagonal/>
    </border>
    <border>
      <left style="double">
        <color theme="0"/>
      </left>
      <right style="thick">
        <color theme="0"/>
      </right>
      <top style="double">
        <color indexed="64"/>
      </top>
      <bottom style="double">
        <color indexed="64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6" fillId="0" borderId="0"/>
    <xf numFmtId="17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2" borderId="0" applyFont="0" applyBorder="0" applyAlignment="0">
      <alignment vertical="center" wrapText="1"/>
    </xf>
    <xf numFmtId="0" fontId="16" fillId="0" borderId="0"/>
  </cellStyleXfs>
  <cellXfs count="300">
    <xf numFmtId="0" fontId="0" fillId="0" borderId="0" xfId="0"/>
    <xf numFmtId="0" fontId="1" fillId="3" borderId="0" xfId="0" applyFont="1" applyFill="1"/>
    <xf numFmtId="0" fontId="4" fillId="0" borderId="0" xfId="0" applyFont="1"/>
    <xf numFmtId="164" fontId="4" fillId="0" borderId="0" xfId="1" applyNumberFormat="1" applyFont="1"/>
    <xf numFmtId="10" fontId="4" fillId="0" borderId="0" xfId="2" applyNumberFormat="1" applyFont="1"/>
    <xf numFmtId="43" fontId="4" fillId="0" borderId="0" xfId="1" applyFont="1"/>
    <xf numFmtId="4" fontId="4" fillId="0" borderId="0" xfId="0" applyNumberFormat="1" applyFont="1"/>
    <xf numFmtId="166" fontId="4" fillId="0" borderId="0" xfId="1" applyNumberFormat="1" applyFont="1"/>
    <xf numFmtId="164" fontId="4" fillId="0" borderId="0" xfId="0" applyNumberFormat="1" applyFont="1"/>
    <xf numFmtId="0" fontId="6" fillId="0" borderId="0" xfId="0" applyFont="1"/>
    <xf numFmtId="0" fontId="7" fillId="0" borderId="0" xfId="0" applyFont="1" applyAlignment="1">
      <alignment vertical="top" wrapText="1"/>
    </xf>
    <xf numFmtId="164" fontId="7" fillId="0" borderId="0" xfId="1" applyNumberFormat="1" applyFont="1" applyFill="1" applyAlignment="1">
      <alignment vertical="top" wrapText="1"/>
    </xf>
    <xf numFmtId="165" fontId="4" fillId="0" borderId="0" xfId="1" applyNumberFormat="1" applyFont="1"/>
    <xf numFmtId="164" fontId="4" fillId="0" borderId="0" xfId="1" applyNumberFormat="1" applyFont="1" applyFill="1"/>
    <xf numFmtId="10" fontId="4" fillId="0" borderId="0" xfId="2" applyNumberFormat="1" applyFont="1" applyFill="1"/>
    <xf numFmtId="0" fontId="4" fillId="4" borderId="0" xfId="0" applyFont="1" applyFill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horizontal="center"/>
    </xf>
    <xf numFmtId="168" fontId="8" fillId="0" borderId="0" xfId="1" applyNumberFormat="1" applyFont="1" applyAlignment="1">
      <alignment horizontal="center"/>
    </xf>
    <xf numFmtId="10" fontId="9" fillId="0" borderId="0" xfId="2" applyNumberFormat="1" applyFont="1" applyAlignment="1">
      <alignment horizontal="center"/>
    </xf>
    <xf numFmtId="43" fontId="8" fillId="0" borderId="0" xfId="1" applyFont="1" applyAlignment="1">
      <alignment horizontal="center"/>
    </xf>
    <xf numFmtId="43" fontId="9" fillId="0" borderId="0" xfId="1" applyFont="1" applyAlignment="1">
      <alignment horizontal="center"/>
    </xf>
    <xf numFmtId="0" fontId="9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left" vertical="center"/>
    </xf>
    <xf numFmtId="43" fontId="15" fillId="0" borderId="0" xfId="1" applyFont="1" applyAlignment="1">
      <alignment horizontal="center"/>
    </xf>
    <xf numFmtId="43" fontId="13" fillId="0" borderId="0" xfId="1" applyFont="1" applyAlignment="1">
      <alignment horizontal="center"/>
    </xf>
    <xf numFmtId="10" fontId="15" fillId="0" borderId="0" xfId="2" applyNumberFormat="1" applyFont="1" applyAlignment="1">
      <alignment horizontal="center"/>
    </xf>
    <xf numFmtId="168" fontId="13" fillId="0" borderId="0" xfId="1" applyNumberFormat="1" applyFont="1" applyAlignment="1">
      <alignment horizontal="center"/>
    </xf>
    <xf numFmtId="0" fontId="16" fillId="0" borderId="0" xfId="3"/>
    <xf numFmtId="164" fontId="0" fillId="0" borderId="0" xfId="4" applyNumberFormat="1" applyFont="1" applyFill="1"/>
    <xf numFmtId="171" fontId="0" fillId="0" borderId="0" xfId="5" applyNumberFormat="1" applyFont="1" applyFill="1"/>
    <xf numFmtId="3" fontId="0" fillId="0" borderId="0" xfId="0" applyNumberFormat="1"/>
    <xf numFmtId="0" fontId="8" fillId="0" borderId="0" xfId="0" applyFont="1"/>
    <xf numFmtId="0" fontId="8" fillId="0" borderId="0" xfId="0" applyFont="1" applyAlignment="1">
      <alignment horizontal="center" vertical="center"/>
    </xf>
    <xf numFmtId="14" fontId="0" fillId="0" borderId="0" xfId="0" applyNumberFormat="1"/>
    <xf numFmtId="0" fontId="11" fillId="0" borderId="0" xfId="0" applyFont="1"/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0" fillId="4" borderId="0" xfId="0" applyFill="1"/>
    <xf numFmtId="0" fontId="14" fillId="0" borderId="0" xfId="0" applyFont="1" applyAlignment="1">
      <alignment vertical="center"/>
    </xf>
    <xf numFmtId="0" fontId="1" fillId="0" borderId="0" xfId="0" applyFont="1"/>
    <xf numFmtId="164" fontId="22" fillId="4" borderId="0" xfId="1" applyNumberFormat="1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16" fillId="0" borderId="0" xfId="6"/>
    <xf numFmtId="0" fontId="23" fillId="2" borderId="0" xfId="0" applyFont="1" applyFill="1"/>
    <xf numFmtId="0" fontId="26" fillId="5" borderId="0" xfId="0" applyFont="1" applyFill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 wrapText="1"/>
    </xf>
    <xf numFmtId="0" fontId="24" fillId="5" borderId="0" xfId="0" applyFont="1" applyFill="1" applyAlignment="1">
      <alignment vertical="center" wrapText="1"/>
    </xf>
    <xf numFmtId="172" fontId="24" fillId="5" borderId="1" xfId="0" applyNumberFormat="1" applyFont="1" applyFill="1" applyBorder="1" applyAlignment="1">
      <alignment horizontal="right" vertical="center" wrapText="1"/>
    </xf>
    <xf numFmtId="0" fontId="27" fillId="6" borderId="4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3" fillId="0" borderId="0" xfId="0" applyFont="1"/>
    <xf numFmtId="0" fontId="27" fillId="6" borderId="0" xfId="0" applyFont="1" applyFill="1" applyAlignment="1">
      <alignment horizontal="center" vertical="center" wrapText="1"/>
    </xf>
    <xf numFmtId="173" fontId="24" fillId="5" borderId="2" xfId="0" applyNumberFormat="1" applyFont="1" applyFill="1" applyBorder="1" applyAlignment="1">
      <alignment horizontal="right" vertical="center" wrapText="1"/>
    </xf>
    <xf numFmtId="172" fontId="24" fillId="5" borderId="2" xfId="0" applyNumberFormat="1" applyFont="1" applyFill="1" applyBorder="1" applyAlignment="1">
      <alignment horizontal="right" vertical="center" wrapText="1"/>
    </xf>
    <xf numFmtId="0" fontId="27" fillId="6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43" fontId="23" fillId="0" borderId="0" xfId="1" applyFont="1"/>
    <xf numFmtId="0" fontId="16" fillId="0" borderId="0" xfId="0" applyFont="1" applyAlignment="1">
      <alignment horizontal="right" vertical="center" wrapText="1"/>
    </xf>
    <xf numFmtId="10" fontId="23" fillId="0" borderId="0" xfId="2" applyNumberFormat="1" applyFont="1" applyFill="1" applyAlignment="1">
      <alignment horizontal="right" vertical="center"/>
    </xf>
    <xf numFmtId="0" fontId="23" fillId="0" borderId="3" xfId="0" applyFont="1" applyBorder="1" applyAlignment="1">
      <alignment horizontal="left" vertical="center" wrapText="1"/>
    </xf>
    <xf numFmtId="9" fontId="23" fillId="0" borderId="0" xfId="2" applyFont="1" applyFill="1" applyAlignment="1">
      <alignment horizontal="right" vertical="center"/>
    </xf>
    <xf numFmtId="174" fontId="23" fillId="0" borderId="0" xfId="1" applyNumberFormat="1" applyFont="1"/>
    <xf numFmtId="174" fontId="16" fillId="0" borderId="0" xfId="1" applyNumberFormat="1" applyFont="1" applyFill="1" applyAlignment="1">
      <alignment horizontal="right" vertical="center" wrapText="1"/>
    </xf>
    <xf numFmtId="0" fontId="16" fillId="0" borderId="3" xfId="0" applyFont="1" applyBorder="1" applyAlignment="1">
      <alignment horizontal="left" vertical="center" wrapText="1"/>
    </xf>
    <xf numFmtId="49" fontId="23" fillId="0" borderId="0" xfId="1" applyNumberFormat="1" applyFont="1" applyAlignment="1">
      <alignment horizontal="right" vertical="center"/>
    </xf>
    <xf numFmtId="0" fontId="23" fillId="0" borderId="18" xfId="0" applyFont="1" applyBorder="1"/>
    <xf numFmtId="49" fontId="23" fillId="0" borderId="18" xfId="2" applyNumberFormat="1" applyFont="1" applyBorder="1" applyAlignment="1">
      <alignment horizontal="right" vertical="center"/>
    </xf>
    <xf numFmtId="164" fontId="16" fillId="2" borderId="0" xfId="1" applyNumberFormat="1" applyFont="1" applyFill="1"/>
    <xf numFmtId="10" fontId="16" fillId="2" borderId="0" xfId="2" applyNumberFormat="1" applyFont="1" applyFill="1"/>
    <xf numFmtId="164" fontId="23" fillId="2" borderId="0" xfId="1" applyNumberFormat="1" applyFont="1" applyFill="1"/>
    <xf numFmtId="10" fontId="23" fillId="2" borderId="0" xfId="2" applyNumberFormat="1" applyFont="1" applyFill="1"/>
    <xf numFmtId="175" fontId="34" fillId="10" borderId="0" xfId="4" applyNumberFormat="1" applyFont="1" applyFill="1"/>
    <xf numFmtId="175" fontId="34" fillId="0" borderId="0" xfId="4" applyNumberFormat="1" applyFont="1" applyFill="1"/>
    <xf numFmtId="175" fontId="34" fillId="11" borderId="0" xfId="4" applyNumberFormat="1" applyFont="1" applyFill="1"/>
    <xf numFmtId="175" fontId="35" fillId="12" borderId="0" xfId="4" applyNumberFormat="1" applyFont="1" applyFill="1"/>
    <xf numFmtId="175" fontId="35" fillId="0" borderId="0" xfId="4" applyNumberFormat="1" applyFont="1" applyFill="1"/>
    <xf numFmtId="164" fontId="0" fillId="3" borderId="0" xfId="4" applyNumberFormat="1" applyFont="1" applyFill="1"/>
    <xf numFmtId="175" fontId="0" fillId="9" borderId="0" xfId="4" applyNumberFormat="1" applyFont="1" applyFill="1"/>
    <xf numFmtId="175" fontId="0" fillId="0" borderId="0" xfId="4" applyNumberFormat="1" applyFont="1" applyFill="1"/>
    <xf numFmtId="175" fontId="16" fillId="3" borderId="0" xfId="4" applyNumberFormat="1" applyFont="1" applyFill="1"/>
    <xf numFmtId="175" fontId="0" fillId="7" borderId="0" xfId="4" applyNumberFormat="1" applyFont="1" applyFill="1"/>
    <xf numFmtId="175" fontId="0" fillId="0" borderId="0" xfId="4" applyNumberFormat="1" applyFont="1"/>
    <xf numFmtId="164" fontId="0" fillId="0" borderId="0" xfId="4" applyNumberFormat="1" applyFont="1"/>
    <xf numFmtId="0" fontId="34" fillId="10" borderId="0" xfId="6" applyFont="1" applyFill="1"/>
    <xf numFmtId="0" fontId="34" fillId="11" borderId="0" xfId="6" applyFont="1" applyFill="1"/>
    <xf numFmtId="175" fontId="16" fillId="0" borderId="0" xfId="6" applyNumberFormat="1"/>
    <xf numFmtId="175" fontId="35" fillId="12" borderId="0" xfId="6" applyNumberFormat="1" applyFont="1" applyFill="1"/>
    <xf numFmtId="0" fontId="16" fillId="3" borderId="0" xfId="6" applyFill="1"/>
    <xf numFmtId="0" fontId="36" fillId="13" borderId="0" xfId="6" applyFont="1" applyFill="1"/>
    <xf numFmtId="175" fontId="36" fillId="13" borderId="0" xfId="6" applyNumberFormat="1" applyFont="1" applyFill="1"/>
    <xf numFmtId="175" fontId="16" fillId="9" borderId="0" xfId="6" applyNumberFormat="1" applyFill="1"/>
    <xf numFmtId="0" fontId="16" fillId="7" borderId="0" xfId="6" applyFill="1"/>
    <xf numFmtId="0" fontId="16" fillId="9" borderId="0" xfId="6" applyFill="1"/>
    <xf numFmtId="175" fontId="16" fillId="7" borderId="0" xfId="6" applyNumberFormat="1" applyFill="1"/>
    <xf numFmtId="39" fontId="16" fillId="0" borderId="0" xfId="6" applyNumberFormat="1"/>
    <xf numFmtId="39" fontId="37" fillId="0" borderId="0" xfId="6" applyNumberFormat="1" applyFont="1"/>
    <xf numFmtId="0" fontId="16" fillId="0" borderId="0" xfId="6" quotePrefix="1"/>
    <xf numFmtId="0" fontId="16" fillId="0" borderId="0" xfId="6" applyAlignment="1">
      <alignment wrapText="1"/>
    </xf>
    <xf numFmtId="9" fontId="16" fillId="0" borderId="0" xfId="6" applyNumberFormat="1"/>
    <xf numFmtId="164" fontId="16" fillId="0" borderId="0" xfId="6" applyNumberFormat="1"/>
    <xf numFmtId="0" fontId="16" fillId="2" borderId="11" xfId="0" applyFont="1" applyFill="1" applyBorder="1" applyAlignment="1">
      <alignment vertical="center" wrapText="1"/>
    </xf>
    <xf numFmtId="0" fontId="16" fillId="2" borderId="11" xfId="0" applyFont="1" applyFill="1" applyBorder="1" applyAlignment="1">
      <alignment horizontal="right" vertical="center" wrapText="1"/>
    </xf>
    <xf numFmtId="173" fontId="16" fillId="2" borderId="11" xfId="0" applyNumberFormat="1" applyFont="1" applyFill="1" applyBorder="1" applyAlignment="1">
      <alignment horizontal="right" vertical="center" wrapText="1"/>
    </xf>
    <xf numFmtId="173" fontId="16" fillId="2" borderId="10" xfId="0" applyNumberFormat="1" applyFont="1" applyFill="1" applyBorder="1" applyAlignment="1">
      <alignment horizontal="right" vertical="center" wrapText="1"/>
    </xf>
    <xf numFmtId="173" fontId="36" fillId="2" borderId="15" xfId="0" applyNumberFormat="1" applyFont="1" applyFill="1" applyBorder="1" applyAlignment="1">
      <alignment horizontal="right" vertical="center" wrapText="1"/>
    </xf>
    <xf numFmtId="174" fontId="26" fillId="5" borderId="1" xfId="1" applyNumberFormat="1" applyFont="1" applyFill="1" applyBorder="1" applyAlignment="1">
      <alignment horizontal="center" vertical="center" wrapText="1"/>
    </xf>
    <xf numFmtId="3" fontId="17" fillId="2" borderId="20" xfId="0" applyNumberFormat="1" applyFont="1" applyFill="1" applyBorder="1" applyAlignment="1">
      <alignment horizontal="right" vertical="center" wrapText="1"/>
    </xf>
    <xf numFmtId="3" fontId="17" fillId="2" borderId="21" xfId="0" applyNumberFormat="1" applyFont="1" applyFill="1" applyBorder="1" applyAlignment="1">
      <alignment horizontal="right" vertical="center" wrapText="1"/>
    </xf>
    <xf numFmtId="0" fontId="26" fillId="6" borderId="0" xfId="0" applyFont="1" applyFill="1" applyAlignment="1">
      <alignment horizontal="left" vertical="center"/>
    </xf>
    <xf numFmtId="164" fontId="26" fillId="6" borderId="4" xfId="1" applyNumberFormat="1" applyFont="1" applyFill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164" fontId="26" fillId="6" borderId="4" xfId="1" applyNumberFormat="1" applyFont="1" applyFill="1" applyBorder="1" applyAlignment="1">
      <alignment horizontal="center" vertical="center" wrapText="1"/>
    </xf>
    <xf numFmtId="0" fontId="25" fillId="2" borderId="0" xfId="0" applyFont="1" applyFill="1"/>
    <xf numFmtId="164" fontId="25" fillId="2" borderId="0" xfId="1" applyNumberFormat="1" applyFont="1" applyFill="1"/>
    <xf numFmtId="10" fontId="25" fillId="2" borderId="0" xfId="2" applyNumberFormat="1" applyFont="1" applyFill="1"/>
    <xf numFmtId="0" fontId="16" fillId="2" borderId="0" xfId="0" applyFont="1" applyFill="1" applyAlignment="1">
      <alignment horizontal="left" indent="2"/>
    </xf>
    <xf numFmtId="0" fontId="23" fillId="2" borderId="0" xfId="0" applyFont="1" applyFill="1" applyAlignment="1">
      <alignment horizontal="left" indent="2"/>
    </xf>
    <xf numFmtId="0" fontId="26" fillId="8" borderId="0" xfId="0" applyFont="1" applyFill="1" applyAlignment="1">
      <alignment horizontal="left" vertical="center"/>
    </xf>
    <xf numFmtId="164" fontId="26" fillId="8" borderId="0" xfId="1" applyNumberFormat="1" applyFont="1" applyFill="1" applyAlignment="1">
      <alignment horizontal="left" vertical="center"/>
    </xf>
    <xf numFmtId="0" fontId="26" fillId="6" borderId="0" xfId="0" applyFont="1" applyFill="1" applyAlignment="1">
      <alignment horizontal="center" vertical="center"/>
    </xf>
    <xf numFmtId="43" fontId="26" fillId="6" borderId="2" xfId="1" applyFont="1" applyFill="1" applyBorder="1" applyAlignment="1">
      <alignment horizontal="center" vertical="center" wrapText="1"/>
    </xf>
    <xf numFmtId="43" fontId="27" fillId="6" borderId="2" xfId="1" applyFont="1" applyFill="1" applyBorder="1" applyAlignment="1">
      <alignment horizontal="center" vertical="center" wrapText="1"/>
    </xf>
    <xf numFmtId="164" fontId="26" fillId="6" borderId="2" xfId="1" applyNumberFormat="1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/>
    </xf>
    <xf numFmtId="174" fontId="23" fillId="2" borderId="7" xfId="1" applyNumberFormat="1" applyFont="1" applyFill="1" applyBorder="1" applyAlignment="1">
      <alignment horizontal="center" vertical="center"/>
    </xf>
    <xf numFmtId="169" fontId="23" fillId="2" borderId="7" xfId="1" applyNumberFormat="1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169" fontId="38" fillId="2" borderId="8" xfId="0" applyNumberFormat="1" applyFont="1" applyFill="1" applyBorder="1" applyAlignment="1">
      <alignment horizontal="center" vertical="center" wrapText="1"/>
    </xf>
    <xf numFmtId="0" fontId="39" fillId="6" borderId="0" xfId="0" applyFont="1" applyFill="1" applyAlignment="1">
      <alignment vertical="center" wrapText="1"/>
    </xf>
    <xf numFmtId="0" fontId="4" fillId="6" borderId="0" xfId="0" applyFont="1" applyFill="1" applyAlignment="1">
      <alignment vertical="center" wrapText="1"/>
    </xf>
    <xf numFmtId="0" fontId="27" fillId="6" borderId="1" xfId="0" applyFont="1" applyFill="1" applyBorder="1" applyAlignment="1">
      <alignment horizontal="left" vertical="center" wrapText="1"/>
    </xf>
    <xf numFmtId="0" fontId="26" fillId="6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73" fontId="16" fillId="2" borderId="2" xfId="0" applyNumberFormat="1" applyFont="1" applyFill="1" applyBorder="1" applyAlignment="1">
      <alignment horizontal="right" vertical="center" wrapText="1"/>
    </xf>
    <xf numFmtId="172" fontId="16" fillId="2" borderId="2" xfId="0" applyNumberFormat="1" applyFont="1" applyFill="1" applyBorder="1" applyAlignment="1">
      <alignment horizontal="right" vertical="center" wrapText="1"/>
    </xf>
    <xf numFmtId="172" fontId="16" fillId="2" borderId="1" xfId="0" applyNumberFormat="1" applyFont="1" applyFill="1" applyBorder="1" applyAlignment="1">
      <alignment horizontal="right" vertical="center" wrapText="1"/>
    </xf>
    <xf numFmtId="173" fontId="16" fillId="2" borderId="9" xfId="0" applyNumberFormat="1" applyFont="1" applyFill="1" applyBorder="1" applyAlignment="1">
      <alignment horizontal="right" vertical="center" wrapText="1"/>
    </xf>
    <xf numFmtId="172" fontId="16" fillId="2" borderId="9" xfId="0" applyNumberFormat="1" applyFont="1" applyFill="1" applyBorder="1" applyAlignment="1">
      <alignment horizontal="right" vertical="center" wrapText="1"/>
    </xf>
    <xf numFmtId="173" fontId="36" fillId="2" borderId="2" xfId="0" applyNumberFormat="1" applyFont="1" applyFill="1" applyBorder="1" applyAlignment="1">
      <alignment horizontal="right" vertical="center" wrapText="1"/>
    </xf>
    <xf numFmtId="172" fontId="36" fillId="2" borderId="2" xfId="0" applyNumberFormat="1" applyFont="1" applyFill="1" applyBorder="1" applyAlignment="1">
      <alignment horizontal="right" vertical="center" wrapText="1"/>
    </xf>
    <xf numFmtId="172" fontId="36" fillId="2" borderId="1" xfId="0" applyNumberFormat="1" applyFont="1" applyFill="1" applyBorder="1" applyAlignment="1">
      <alignment horizontal="right" vertical="center" wrapText="1"/>
    </xf>
    <xf numFmtId="0" fontId="16" fillId="2" borderId="0" xfId="0" applyFont="1" applyFill="1" applyAlignment="1">
      <alignment vertical="center" wrapText="1"/>
    </xf>
    <xf numFmtId="0" fontId="36" fillId="2" borderId="0" xfId="0" applyFont="1" applyFill="1" applyAlignment="1">
      <alignment vertical="center" wrapText="1"/>
    </xf>
    <xf numFmtId="0" fontId="16" fillId="2" borderId="3" xfId="0" applyFont="1" applyFill="1" applyBorder="1" applyAlignment="1">
      <alignment vertical="center" wrapText="1"/>
    </xf>
    <xf numFmtId="173" fontId="16" fillId="2" borderId="3" xfId="0" applyNumberFormat="1" applyFont="1" applyFill="1" applyBorder="1" applyAlignment="1">
      <alignment horizontal="right" vertical="center" wrapText="1"/>
    </xf>
    <xf numFmtId="173" fontId="16" fillId="2" borderId="3" xfId="0" applyNumberFormat="1" applyFont="1" applyFill="1" applyBorder="1" applyAlignment="1">
      <alignment horizontal="left" vertical="center" wrapText="1"/>
    </xf>
    <xf numFmtId="3" fontId="16" fillId="2" borderId="3" xfId="0" applyNumberFormat="1" applyFont="1" applyFill="1" applyBorder="1" applyAlignment="1">
      <alignment horizontal="center" vertical="center" wrapText="1"/>
    </xf>
    <xf numFmtId="3" fontId="16" fillId="2" borderId="3" xfId="2" applyNumberFormat="1" applyFont="1" applyFill="1" applyBorder="1" applyAlignment="1">
      <alignment horizontal="center" vertical="center" wrapText="1"/>
    </xf>
    <xf numFmtId="10" fontId="16" fillId="2" borderId="3" xfId="0" applyNumberFormat="1" applyFont="1" applyFill="1" applyBorder="1" applyAlignment="1">
      <alignment horizontal="center" vertical="center" wrapText="1"/>
    </xf>
    <xf numFmtId="10" fontId="16" fillId="2" borderId="3" xfId="2" applyNumberFormat="1" applyFont="1" applyFill="1" applyBorder="1" applyAlignment="1">
      <alignment horizontal="center" vertical="center" wrapText="1"/>
    </xf>
    <xf numFmtId="0" fontId="16" fillId="2" borderId="3" xfId="0" quotePrefix="1" applyFont="1" applyFill="1" applyBorder="1" applyAlignment="1">
      <alignment horizontal="center" vertical="center" wrapText="1"/>
    </xf>
    <xf numFmtId="43" fontId="16" fillId="2" borderId="3" xfId="1" applyFont="1" applyFill="1" applyBorder="1" applyAlignment="1">
      <alignment vertical="center" wrapText="1"/>
    </xf>
    <xf numFmtId="43" fontId="16" fillId="0" borderId="3" xfId="1" applyFont="1" applyFill="1" applyBorder="1" applyAlignment="1">
      <alignment horizontal="right" vertical="center" wrapText="1"/>
    </xf>
    <xf numFmtId="43" fontId="16" fillId="2" borderId="3" xfId="1" quotePrefix="1" applyFont="1" applyFill="1" applyBorder="1" applyAlignment="1">
      <alignment vertical="center" wrapText="1"/>
    </xf>
    <xf numFmtId="3" fontId="16" fillId="2" borderId="3" xfId="0" applyNumberFormat="1" applyFont="1" applyFill="1" applyBorder="1" applyAlignment="1">
      <alignment horizontal="right" vertical="center" wrapText="1"/>
    </xf>
    <xf numFmtId="173" fontId="16" fillId="2" borderId="3" xfId="1" applyNumberFormat="1" applyFont="1" applyFill="1" applyBorder="1" applyAlignment="1">
      <alignment horizontal="right" vertical="center"/>
    </xf>
    <xf numFmtId="49" fontId="16" fillId="2" borderId="3" xfId="0" applyNumberFormat="1" applyFont="1" applyFill="1" applyBorder="1" applyAlignment="1">
      <alignment vertical="center" wrapText="1"/>
    </xf>
    <xf numFmtId="49" fontId="16" fillId="2" borderId="3" xfId="0" applyNumberFormat="1" applyFont="1" applyFill="1" applyBorder="1" applyAlignment="1">
      <alignment vertical="center"/>
    </xf>
    <xf numFmtId="49" fontId="36" fillId="2" borderId="3" xfId="0" applyNumberFormat="1" applyFont="1" applyFill="1" applyBorder="1" applyAlignment="1">
      <alignment vertical="center"/>
    </xf>
    <xf numFmtId="173" fontId="36" fillId="2" borderId="20" xfId="1" applyNumberFormat="1" applyFont="1" applyFill="1" applyBorder="1" applyAlignment="1">
      <alignment horizontal="right" vertical="center"/>
    </xf>
    <xf numFmtId="173" fontId="36" fillId="2" borderId="3" xfId="1" applyNumberFormat="1" applyFont="1" applyFill="1" applyBorder="1" applyAlignment="1">
      <alignment horizontal="right" vertical="center"/>
    </xf>
    <xf numFmtId="0" fontId="16" fillId="2" borderId="7" xfId="0" applyFont="1" applyFill="1" applyBorder="1" applyAlignment="1">
      <alignment horizontal="right" vertical="center" wrapText="1"/>
    </xf>
    <xf numFmtId="173" fontId="16" fillId="2" borderId="7" xfId="0" applyNumberFormat="1" applyFont="1" applyFill="1" applyBorder="1" applyAlignment="1">
      <alignment horizontal="right" vertical="center" wrapText="1"/>
    </xf>
    <xf numFmtId="173" fontId="16" fillId="2" borderId="14" xfId="0" applyNumberFormat="1" applyFont="1" applyFill="1" applyBorder="1" applyAlignment="1">
      <alignment horizontal="right" vertical="center" wrapText="1"/>
    </xf>
    <xf numFmtId="173" fontId="36" fillId="2" borderId="7" xfId="0" applyNumberFormat="1" applyFont="1" applyFill="1" applyBorder="1" applyAlignment="1">
      <alignment horizontal="right" vertical="center" wrapText="1"/>
    </xf>
    <xf numFmtId="173" fontId="36" fillId="2" borderId="12" xfId="0" applyNumberFormat="1" applyFont="1" applyFill="1" applyBorder="1" applyAlignment="1">
      <alignment horizontal="right" vertical="center" wrapText="1"/>
    </xf>
    <xf numFmtId="173" fontId="36" fillId="2" borderId="13" xfId="0" applyNumberFormat="1" applyFont="1" applyFill="1" applyBorder="1" applyAlignment="1">
      <alignment horizontal="right" vertical="center" wrapText="1"/>
    </xf>
    <xf numFmtId="0" fontId="16" fillId="2" borderId="7" xfId="0" applyFont="1" applyFill="1" applyBorder="1" applyAlignment="1">
      <alignment vertical="center" wrapText="1"/>
    </xf>
    <xf numFmtId="173" fontId="16" fillId="2" borderId="14" xfId="1" applyNumberFormat="1" applyFont="1" applyFill="1" applyBorder="1" applyAlignment="1">
      <alignment horizontal="right" vertical="center" wrapText="1"/>
    </xf>
    <xf numFmtId="1" fontId="16" fillId="2" borderId="7" xfId="0" applyNumberFormat="1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173" fontId="16" fillId="2" borderId="7" xfId="1" applyNumberFormat="1" applyFont="1" applyFill="1" applyBorder="1" applyAlignment="1">
      <alignment horizontal="right" vertical="center" wrapText="1"/>
    </xf>
    <xf numFmtId="173" fontId="16" fillId="2" borderId="7" xfId="0" applyNumberFormat="1" applyFont="1" applyFill="1" applyBorder="1" applyAlignment="1">
      <alignment horizontal="center" vertical="center" wrapText="1"/>
    </xf>
    <xf numFmtId="173" fontId="36" fillId="2" borderId="13" xfId="1" applyNumberFormat="1" applyFont="1" applyFill="1" applyBorder="1" applyAlignment="1">
      <alignment horizontal="right" vertical="center" wrapText="1"/>
    </xf>
    <xf numFmtId="0" fontId="16" fillId="2" borderId="0" xfId="0" applyFont="1" applyFill="1" applyAlignment="1">
      <alignment horizontal="left" vertical="center" wrapText="1" indent="1"/>
    </xf>
    <xf numFmtId="0" fontId="36" fillId="2" borderId="0" xfId="0" applyFont="1" applyFill="1" applyAlignment="1">
      <alignment horizontal="left" vertical="center" wrapText="1"/>
    </xf>
    <xf numFmtId="173" fontId="16" fillId="2" borderId="11" xfId="0" applyNumberFormat="1" applyFont="1" applyFill="1" applyBorder="1" applyAlignment="1">
      <alignment vertical="center" wrapText="1"/>
    </xf>
    <xf numFmtId="173" fontId="16" fillId="2" borderId="10" xfId="0" applyNumberFormat="1" applyFont="1" applyFill="1" applyBorder="1" applyAlignment="1">
      <alignment vertical="center" wrapText="1"/>
    </xf>
    <xf numFmtId="173" fontId="36" fillId="2" borderId="11" xfId="0" applyNumberFormat="1" applyFont="1" applyFill="1" applyBorder="1" applyAlignment="1">
      <alignment vertical="center" wrapText="1"/>
    </xf>
    <xf numFmtId="173" fontId="36" fillId="2" borderId="15" xfId="0" applyNumberFormat="1" applyFont="1" applyFill="1" applyBorder="1" applyAlignment="1">
      <alignment vertical="center" wrapText="1"/>
    </xf>
    <xf numFmtId="173" fontId="36" fillId="2" borderId="16" xfId="0" applyNumberFormat="1" applyFont="1" applyFill="1" applyBorder="1" applyAlignment="1">
      <alignment horizontal="right" vertical="center" wrapText="1"/>
    </xf>
    <xf numFmtId="173" fontId="36" fillId="2" borderId="16" xfId="0" applyNumberFormat="1" applyFont="1" applyFill="1" applyBorder="1" applyAlignment="1">
      <alignment vertical="center" wrapText="1"/>
    </xf>
    <xf numFmtId="0" fontId="36" fillId="2" borderId="7" xfId="0" applyFont="1" applyFill="1" applyBorder="1" applyAlignment="1">
      <alignment horizontal="right" vertical="center" wrapText="1"/>
    </xf>
    <xf numFmtId="49" fontId="36" fillId="2" borderId="3" xfId="0" applyNumberFormat="1" applyFont="1" applyFill="1" applyBorder="1" applyAlignment="1">
      <alignment vertical="center" wrapText="1"/>
    </xf>
    <xf numFmtId="0" fontId="40" fillId="0" borderId="0" xfId="0" applyFont="1" applyAlignment="1">
      <alignment horizontal="justify" vertical="center"/>
    </xf>
    <xf numFmtId="173" fontId="36" fillId="2" borderId="12" xfId="1" applyNumberFormat="1" applyFont="1" applyFill="1" applyBorder="1" applyAlignment="1">
      <alignment horizontal="right" vertical="center" wrapText="1"/>
    </xf>
    <xf numFmtId="173" fontId="16" fillId="2" borderId="23" xfId="0" applyNumberFormat="1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 wrapText="1"/>
    </xf>
    <xf numFmtId="0" fontId="4" fillId="0" borderId="1" xfId="0" applyFont="1" applyBorder="1"/>
    <xf numFmtId="173" fontId="16" fillId="2" borderId="1" xfId="0" applyNumberFormat="1" applyFont="1" applyFill="1" applyBorder="1" applyAlignment="1">
      <alignment horizontal="right" vertical="center" wrapText="1"/>
    </xf>
    <xf numFmtId="0" fontId="0" fillId="0" borderId="1" xfId="0" applyBorder="1"/>
    <xf numFmtId="0" fontId="16" fillId="2" borderId="1" xfId="0" applyFont="1" applyFill="1" applyBorder="1" applyAlignment="1">
      <alignment vertical="center" wrapText="1"/>
    </xf>
    <xf numFmtId="173" fontId="16" fillId="2" borderId="28" xfId="0" applyNumberFormat="1" applyFont="1" applyFill="1" applyBorder="1" applyAlignment="1">
      <alignment horizontal="right" vertical="center" wrapText="1"/>
    </xf>
    <xf numFmtId="173" fontId="36" fillId="2" borderId="1" xfId="0" applyNumberFormat="1" applyFont="1" applyFill="1" applyBorder="1" applyAlignment="1">
      <alignment horizontal="right" vertical="center" wrapText="1"/>
    </xf>
    <xf numFmtId="173" fontId="36" fillId="2" borderId="27" xfId="0" applyNumberFormat="1" applyFont="1" applyFill="1" applyBorder="1" applyAlignment="1">
      <alignment horizontal="right" vertical="center" wrapText="1"/>
    </xf>
    <xf numFmtId="173" fontId="36" fillId="2" borderId="29" xfId="0" applyNumberFormat="1" applyFont="1" applyFill="1" applyBorder="1" applyAlignment="1">
      <alignment horizontal="right" vertical="center" wrapText="1"/>
    </xf>
    <xf numFmtId="0" fontId="16" fillId="2" borderId="30" xfId="0" applyFont="1" applyFill="1" applyBorder="1" applyAlignment="1">
      <alignment vertical="center" wrapText="1"/>
    </xf>
    <xf numFmtId="173" fontId="16" fillId="2" borderId="30" xfId="0" applyNumberFormat="1" applyFont="1" applyFill="1" applyBorder="1" applyAlignment="1">
      <alignment horizontal="right" vertical="center" wrapText="1"/>
    </xf>
    <xf numFmtId="173" fontId="16" fillId="2" borderId="31" xfId="0" applyNumberFormat="1" applyFont="1" applyFill="1" applyBorder="1" applyAlignment="1">
      <alignment horizontal="right" vertical="center" wrapText="1"/>
    </xf>
    <xf numFmtId="173" fontId="36" fillId="2" borderId="30" xfId="0" applyNumberFormat="1" applyFont="1" applyFill="1" applyBorder="1" applyAlignment="1">
      <alignment horizontal="right" vertical="center" wrapText="1"/>
    </xf>
    <xf numFmtId="173" fontId="36" fillId="2" borderId="32" xfId="0" applyNumberFormat="1" applyFont="1" applyFill="1" applyBorder="1" applyAlignment="1">
      <alignment horizontal="right" vertical="center" wrapText="1"/>
    </xf>
    <xf numFmtId="173" fontId="36" fillId="2" borderId="33" xfId="0" applyNumberFormat="1" applyFont="1" applyFill="1" applyBorder="1" applyAlignment="1">
      <alignment horizontal="right" vertical="center" wrapText="1"/>
    </xf>
    <xf numFmtId="43" fontId="4" fillId="0" borderId="0" xfId="1" applyFont="1" applyFill="1"/>
    <xf numFmtId="169" fontId="38" fillId="2" borderId="7" xfId="0" applyNumberFormat="1" applyFont="1" applyFill="1" applyBorder="1" applyAlignment="1">
      <alignment horizontal="center" vertical="center" wrapText="1"/>
    </xf>
    <xf numFmtId="0" fontId="27" fillId="6" borderId="25" xfId="0" applyFont="1" applyFill="1" applyBorder="1" applyAlignment="1">
      <alignment horizontal="center" vertical="center" wrapText="1"/>
    </xf>
    <xf numFmtId="0" fontId="27" fillId="6" borderId="22" xfId="0" applyFont="1" applyFill="1" applyBorder="1" applyAlignment="1">
      <alignment horizontal="center" vertical="center" wrapText="1"/>
    </xf>
    <xf numFmtId="49" fontId="16" fillId="2" borderId="3" xfId="0" quotePrefix="1" applyNumberFormat="1" applyFont="1" applyFill="1" applyBorder="1" applyAlignment="1">
      <alignment vertical="center"/>
    </xf>
    <xf numFmtId="0" fontId="43" fillId="14" borderId="41" xfId="0" applyFont="1" applyFill="1" applyBorder="1" applyAlignment="1">
      <alignment horizontal="left" indent="1"/>
    </xf>
    <xf numFmtId="0" fontId="23" fillId="2" borderId="41" xfId="0" applyFont="1" applyFill="1" applyBorder="1" applyAlignment="1">
      <alignment horizontal="left" vertical="center"/>
    </xf>
    <xf numFmtId="164" fontId="0" fillId="0" borderId="0" xfId="8" applyNumberFormat="1" applyFont="1"/>
    <xf numFmtId="0" fontId="38" fillId="14" borderId="41" xfId="0" applyFont="1" applyFill="1" applyBorder="1" applyAlignment="1">
      <alignment horizontal="left" indent="2"/>
    </xf>
    <xf numFmtId="164" fontId="16" fillId="14" borderId="42" xfId="8" applyNumberFormat="1" applyFont="1" applyFill="1" applyBorder="1" applyAlignment="1">
      <alignment horizontal="center"/>
    </xf>
    <xf numFmtId="0" fontId="43" fillId="4" borderId="41" xfId="0" applyFont="1" applyFill="1" applyBorder="1" applyAlignment="1">
      <alignment horizontal="left" indent="1"/>
    </xf>
    <xf numFmtId="175" fontId="44" fillId="4" borderId="42" xfId="8" applyNumberFormat="1" applyFont="1" applyFill="1" applyBorder="1" applyAlignment="1">
      <alignment horizontal="center"/>
    </xf>
    <xf numFmtId="0" fontId="38" fillId="4" borderId="41" xfId="0" applyFont="1" applyFill="1" applyBorder="1" applyAlignment="1">
      <alignment horizontal="left" indent="2"/>
    </xf>
    <xf numFmtId="164" fontId="16" fillId="4" borderId="42" xfId="8" applyNumberFormat="1" applyFont="1" applyFill="1" applyBorder="1" applyAlignment="1">
      <alignment horizontal="center"/>
    </xf>
    <xf numFmtId="0" fontId="16" fillId="4" borderId="41" xfId="10" applyFill="1" applyBorder="1" applyAlignment="1">
      <alignment horizontal="left" indent="1"/>
    </xf>
    <xf numFmtId="164" fontId="36" fillId="4" borderId="42" xfId="8" applyNumberFormat="1" applyFont="1" applyFill="1" applyBorder="1" applyAlignment="1">
      <alignment horizontal="center"/>
    </xf>
    <xf numFmtId="0" fontId="47" fillId="4" borderId="43" xfId="0" applyFont="1" applyFill="1" applyBorder="1"/>
    <xf numFmtId="164" fontId="44" fillId="4" borderId="44" xfId="8" applyNumberFormat="1" applyFont="1" applyFill="1" applyBorder="1" applyAlignment="1">
      <alignment horizontal="center"/>
    </xf>
    <xf numFmtId="174" fontId="23" fillId="2" borderId="42" xfId="1" applyNumberFormat="1" applyFont="1" applyFill="1" applyBorder="1" applyAlignment="1">
      <alignment horizontal="left" vertical="center"/>
    </xf>
    <xf numFmtId="174" fontId="23" fillId="2" borderId="42" xfId="1" applyNumberFormat="1" applyFont="1" applyFill="1" applyBorder="1" applyAlignment="1">
      <alignment horizontal="center" vertical="center"/>
    </xf>
    <xf numFmtId="174" fontId="44" fillId="14" borderId="42" xfId="1" applyNumberFormat="1" applyFont="1" applyFill="1" applyBorder="1" applyAlignment="1">
      <alignment horizontal="center"/>
    </xf>
    <xf numFmtId="0" fontId="23" fillId="2" borderId="43" xfId="0" applyFont="1" applyFill="1" applyBorder="1" applyAlignment="1">
      <alignment horizontal="left" vertical="center"/>
    </xf>
    <xf numFmtId="174" fontId="23" fillId="2" borderId="44" xfId="1" applyNumberFormat="1" applyFont="1" applyFill="1" applyBorder="1" applyAlignment="1">
      <alignment horizontal="left" vertical="center"/>
    </xf>
    <xf numFmtId="176" fontId="23" fillId="2" borderId="42" xfId="1" applyNumberFormat="1" applyFont="1" applyFill="1" applyBorder="1" applyAlignment="1">
      <alignment horizontal="right" vertical="center"/>
    </xf>
    <xf numFmtId="164" fontId="36" fillId="2" borderId="0" xfId="1" applyNumberFormat="1" applyFont="1" applyFill="1"/>
    <xf numFmtId="10" fontId="36" fillId="2" borderId="0" xfId="2" applyNumberFormat="1" applyFont="1" applyFill="1"/>
    <xf numFmtId="43" fontId="16" fillId="0" borderId="0" xfId="1" applyFont="1" applyFill="1" applyAlignment="1">
      <alignment horizontal="right" vertical="center" wrapText="1"/>
    </xf>
    <xf numFmtId="0" fontId="27" fillId="6" borderId="34" xfId="0" applyFont="1" applyFill="1" applyBorder="1" applyAlignment="1">
      <alignment horizontal="center" vertical="center" wrapText="1"/>
    </xf>
    <xf numFmtId="3" fontId="36" fillId="2" borderId="20" xfId="0" applyNumberFormat="1" applyFont="1" applyFill="1" applyBorder="1" applyAlignment="1">
      <alignment horizontal="right" vertical="center" wrapText="1"/>
    </xf>
    <xf numFmtId="3" fontId="36" fillId="2" borderId="21" xfId="0" applyNumberFormat="1" applyFont="1" applyFill="1" applyBorder="1" applyAlignment="1">
      <alignment horizontal="right" vertical="center" wrapText="1"/>
    </xf>
    <xf numFmtId="0" fontId="36" fillId="2" borderId="3" xfId="0" applyFont="1" applyFill="1" applyBorder="1" applyAlignment="1">
      <alignment vertical="center" wrapText="1"/>
    </xf>
    <xf numFmtId="173" fontId="36" fillId="2" borderId="14" xfId="0" applyNumberFormat="1" applyFont="1" applyFill="1" applyBorder="1" applyAlignment="1">
      <alignment horizontal="right" vertical="center" wrapText="1"/>
    </xf>
    <xf numFmtId="173" fontId="16" fillId="2" borderId="0" xfId="0" applyNumberFormat="1" applyFont="1" applyFill="1" applyAlignment="1">
      <alignment horizontal="right" vertical="center" wrapText="1"/>
    </xf>
    <xf numFmtId="173" fontId="16" fillId="2" borderId="45" xfId="0" applyNumberFormat="1" applyFont="1" applyFill="1" applyBorder="1" applyAlignment="1">
      <alignment horizontal="right" vertical="center" wrapText="1"/>
    </xf>
    <xf numFmtId="173" fontId="16" fillId="2" borderId="45" xfId="1" applyNumberFormat="1" applyFont="1" applyFill="1" applyBorder="1" applyAlignment="1">
      <alignment horizontal="right" vertical="center" wrapText="1"/>
    </xf>
    <xf numFmtId="173" fontId="36" fillId="2" borderId="45" xfId="0" applyNumberFormat="1" applyFont="1" applyFill="1" applyBorder="1" applyAlignment="1">
      <alignment horizontal="right" vertical="center" wrapText="1"/>
    </xf>
    <xf numFmtId="173" fontId="36" fillId="2" borderId="46" xfId="0" applyNumberFormat="1" applyFont="1" applyFill="1" applyBorder="1" applyAlignment="1">
      <alignment horizontal="right" vertical="center" wrapText="1"/>
    </xf>
    <xf numFmtId="173" fontId="16" fillId="2" borderId="15" xfId="0" applyNumberFormat="1" applyFont="1" applyFill="1" applyBorder="1" applyAlignment="1">
      <alignment horizontal="right" vertical="center" wrapText="1"/>
    </xf>
    <xf numFmtId="0" fontId="16" fillId="2" borderId="0" xfId="0" applyFont="1" applyFill="1" applyAlignment="1">
      <alignment wrapText="1"/>
    </xf>
    <xf numFmtId="172" fontId="36" fillId="2" borderId="7" xfId="0" applyNumberFormat="1" applyFont="1" applyFill="1" applyBorder="1" applyAlignment="1">
      <alignment horizontal="right" vertical="center" wrapText="1"/>
    </xf>
    <xf numFmtId="0" fontId="18" fillId="2" borderId="0" xfId="0" applyFont="1" applyFill="1" applyAlignment="1">
      <alignment horizontal="left" vertical="center" wrapText="1"/>
    </xf>
    <xf numFmtId="173" fontId="17" fillId="2" borderId="46" xfId="0" applyNumberFormat="1" applyFont="1" applyFill="1" applyBorder="1" applyAlignment="1">
      <alignment horizontal="right" vertical="center" wrapText="1"/>
    </xf>
    <xf numFmtId="172" fontId="17" fillId="2" borderId="46" xfId="0" applyNumberFormat="1" applyFont="1" applyFill="1" applyBorder="1" applyAlignment="1">
      <alignment horizontal="right" vertical="center" wrapText="1"/>
    </xf>
    <xf numFmtId="0" fontId="27" fillId="6" borderId="0" xfId="0" applyFont="1" applyFill="1" applyAlignment="1">
      <alignment horizontal="left" vertical="center" wrapText="1"/>
    </xf>
    <xf numFmtId="177" fontId="16" fillId="2" borderId="0" xfId="1" applyNumberFormat="1" applyFont="1" applyFill="1"/>
    <xf numFmtId="177" fontId="23" fillId="2" borderId="0" xfId="1" applyNumberFormat="1" applyFont="1" applyFill="1"/>
    <xf numFmtId="0" fontId="49" fillId="0" borderId="0" xfId="0" applyFont="1" applyAlignment="1">
      <alignment horizontal="justify" vertical="center"/>
    </xf>
    <xf numFmtId="173" fontId="36" fillId="2" borderId="21" xfId="1" applyNumberFormat="1" applyFont="1" applyFill="1" applyBorder="1" applyAlignment="1">
      <alignment horizontal="right" vertical="center"/>
    </xf>
    <xf numFmtId="3" fontId="16" fillId="2" borderId="47" xfId="0" applyNumberFormat="1" applyFont="1" applyFill="1" applyBorder="1" applyAlignment="1">
      <alignment horizontal="right" vertical="center" wrapText="1"/>
    </xf>
    <xf numFmtId="3" fontId="16" fillId="2" borderId="48" xfId="0" applyNumberFormat="1" applyFont="1" applyFill="1" applyBorder="1" applyAlignment="1">
      <alignment horizontal="right" vertical="center" wrapText="1"/>
    </xf>
    <xf numFmtId="173" fontId="36" fillId="2" borderId="49" xfId="0" applyNumberFormat="1" applyFont="1" applyFill="1" applyBorder="1" applyAlignment="1">
      <alignment horizontal="right" vertical="center" wrapText="1"/>
    </xf>
    <xf numFmtId="173" fontId="36" fillId="2" borderId="50" xfId="0" applyNumberFormat="1" applyFont="1" applyFill="1" applyBorder="1" applyAlignment="1">
      <alignment horizontal="right" vertical="center" wrapText="1"/>
    </xf>
    <xf numFmtId="173" fontId="36" fillId="2" borderId="51" xfId="0" applyNumberFormat="1" applyFont="1" applyFill="1" applyBorder="1" applyAlignment="1">
      <alignment horizontal="right" vertical="center" wrapText="1"/>
    </xf>
    <xf numFmtId="173" fontId="36" fillId="2" borderId="52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26" fillId="6" borderId="5" xfId="0" applyFont="1" applyFill="1" applyBorder="1" applyAlignment="1">
      <alignment horizontal="center" vertical="center"/>
    </xf>
    <xf numFmtId="0" fontId="26" fillId="6" borderId="6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41" fillId="6" borderId="39" xfId="0" applyFont="1" applyFill="1" applyBorder="1" applyAlignment="1">
      <alignment horizontal="center" vertical="center" wrapText="1"/>
    </xf>
    <xf numFmtId="0" fontId="41" fillId="6" borderId="40" xfId="0" applyFont="1" applyFill="1" applyBorder="1" applyAlignment="1">
      <alignment horizontal="center" vertical="center" wrapText="1"/>
    </xf>
    <xf numFmtId="0" fontId="41" fillId="6" borderId="41" xfId="0" applyFont="1" applyFill="1" applyBorder="1" applyAlignment="1">
      <alignment horizontal="center" vertical="center" wrapText="1"/>
    </xf>
    <xf numFmtId="0" fontId="41" fillId="6" borderId="42" xfId="0" applyFont="1" applyFill="1" applyBorder="1" applyAlignment="1">
      <alignment horizontal="center" vertical="center" wrapText="1"/>
    </xf>
    <xf numFmtId="0" fontId="48" fillId="4" borderId="0" xfId="0" applyFont="1" applyFill="1" applyAlignment="1">
      <alignment horizontal="left" vertical="center" wrapText="1" shrinkToFit="1"/>
    </xf>
    <xf numFmtId="0" fontId="27" fillId="6" borderId="5" xfId="0" applyFont="1" applyFill="1" applyBorder="1" applyAlignment="1">
      <alignment horizontal="center" vertical="center" wrapText="1"/>
    </xf>
    <xf numFmtId="0" fontId="27" fillId="6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28" fillId="6" borderId="38" xfId="0" applyFont="1" applyFill="1" applyBorder="1" applyAlignment="1">
      <alignment horizontal="center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27" fillId="6" borderId="24" xfId="0" applyFont="1" applyFill="1" applyBorder="1" applyAlignment="1">
      <alignment horizontal="center" vertical="center" wrapText="1"/>
    </xf>
    <xf numFmtId="0" fontId="27" fillId="6" borderId="35" xfId="0" applyFont="1" applyFill="1" applyBorder="1" applyAlignment="1">
      <alignment horizontal="center" vertical="center" wrapText="1"/>
    </xf>
    <xf numFmtId="0" fontId="27" fillId="6" borderId="36" xfId="0" applyFont="1" applyFill="1" applyBorder="1" applyAlignment="1">
      <alignment horizontal="center" vertical="center" wrapText="1"/>
    </xf>
    <xf numFmtId="0" fontId="27" fillId="6" borderId="37" xfId="0" applyFont="1" applyFill="1" applyBorder="1" applyAlignment="1">
      <alignment horizontal="center" vertical="center" wrapText="1"/>
    </xf>
    <xf numFmtId="0" fontId="27" fillId="6" borderId="26" xfId="0" applyFont="1" applyFill="1" applyBorder="1" applyAlignment="1">
      <alignment horizontal="center" vertical="center" wrapText="1"/>
    </xf>
    <xf numFmtId="0" fontId="27" fillId="6" borderId="25" xfId="0" applyFont="1" applyFill="1" applyBorder="1" applyAlignment="1">
      <alignment horizontal="center" vertical="center" wrapText="1"/>
    </xf>
    <xf numFmtId="0" fontId="27" fillId="6" borderId="34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vertical="center" wrapText="1"/>
    </xf>
    <xf numFmtId="0" fontId="21" fillId="0" borderId="19" xfId="0" applyFont="1" applyBorder="1" applyAlignment="1">
      <alignment horizontal="left" vertical="center" wrapText="1"/>
    </xf>
    <xf numFmtId="0" fontId="30" fillId="0" borderId="17" xfId="0" applyFont="1" applyBorder="1" applyAlignment="1">
      <alignment horizontal="center" vertical="center"/>
    </xf>
  </cellXfs>
  <cellStyles count="11">
    <cellStyle name="Estilo 1" xfId="9" xr:uid="{1F4A2C27-89DA-4EF9-8B21-5C859D6DEBEB}"/>
    <cellStyle name="Normal" xfId="0" builtinId="0"/>
    <cellStyle name="Normal 2" xfId="6" xr:uid="{00000000-0005-0000-0000-000001000000}"/>
    <cellStyle name="Normal 2 2" xfId="10" xr:uid="{3F37F0FE-5D4C-48F8-B9BF-8D1606390DC5}"/>
    <cellStyle name="Normal 3" xfId="3" xr:uid="{00000000-0005-0000-0000-000002000000}"/>
    <cellStyle name="Porcentagem" xfId="2" builtinId="5"/>
    <cellStyle name="Porcentagem 2" xfId="5" xr:uid="{00000000-0005-0000-0000-000004000000}"/>
    <cellStyle name="Vírgula" xfId="1" builtinId="3"/>
    <cellStyle name="Vírgula 2" xfId="4" xr:uid="{00000000-0005-0000-0000-000006000000}"/>
    <cellStyle name="Vírgula 2 2" xfId="8" xr:uid="{95D191DD-E8DB-48F3-B641-BD35339C930A}"/>
    <cellStyle name="Vírgula 3" xfId="7" xr:uid="{F24A134D-1D0B-4965-87D1-872CF4B65A65}"/>
  </cellStyles>
  <dxfs count="4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46D232"/>
      <color rgb="FF008228"/>
      <color rgb="FFD7F8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2.2 Custos Despesas operaci'!A1"/><Relationship Id="rId13" Type="http://schemas.openxmlformats.org/officeDocument/2006/relationships/hyperlink" Target="#'3.1 BP (Ativo)'!A1"/><Relationship Id="rId18" Type="http://schemas.openxmlformats.org/officeDocument/2006/relationships/hyperlink" Target="#'1.7 DEC _ FEC'!A1"/><Relationship Id="rId3" Type="http://schemas.openxmlformats.org/officeDocument/2006/relationships/hyperlink" Target="#'1.3 Balan&#231;o de Energia'!A1"/><Relationship Id="rId21" Type="http://schemas.openxmlformats.org/officeDocument/2006/relationships/hyperlink" Target="#'1.5 EE comprada para revenda'!A1"/><Relationship Id="rId7" Type="http://schemas.openxmlformats.org/officeDocument/2006/relationships/hyperlink" Target="#'2.1 Receita'!A1"/><Relationship Id="rId12" Type="http://schemas.openxmlformats.org/officeDocument/2006/relationships/hyperlink" Target="#'2.7 Investimentos'!A1"/><Relationship Id="rId17" Type="http://schemas.openxmlformats.org/officeDocument/2006/relationships/image" Target="../media/image1.jpeg"/><Relationship Id="rId2" Type="http://schemas.openxmlformats.org/officeDocument/2006/relationships/hyperlink" Target="#'1.2 Usinas'!A1"/><Relationship Id="rId16" Type="http://schemas.openxmlformats.org/officeDocument/2006/relationships/hyperlink" Target="#'5. Fluxo de caixa'!A1"/><Relationship Id="rId20" Type="http://schemas.openxmlformats.org/officeDocument/2006/relationships/hyperlink" Target="#'6. Desempenhos das a&#231;&#245;es'!A1"/><Relationship Id="rId1" Type="http://schemas.openxmlformats.org/officeDocument/2006/relationships/hyperlink" Target="#'1.1 RAP 2021-2022 '!A1"/><Relationship Id="rId6" Type="http://schemas.openxmlformats.org/officeDocument/2006/relationships/hyperlink" Target="#'1.8 Taxa de arrecada&#231;&#227;o_Inad'!A1"/><Relationship Id="rId11" Type="http://schemas.openxmlformats.org/officeDocument/2006/relationships/hyperlink" Target="#'2.6 Endividamento (Deb&#234;ntures)'!A1"/><Relationship Id="rId5" Type="http://schemas.openxmlformats.org/officeDocument/2006/relationships/hyperlink" Target="#'1.6 Perdas Energia'!A1"/><Relationship Id="rId15" Type="http://schemas.openxmlformats.org/officeDocument/2006/relationships/hyperlink" Target="#'4.1 DRE'!A1"/><Relationship Id="rId10" Type="http://schemas.openxmlformats.org/officeDocument/2006/relationships/hyperlink" Target="#'2.4 Resultado Financeiro'!A1"/><Relationship Id="rId19" Type="http://schemas.openxmlformats.org/officeDocument/2006/relationships/hyperlink" Target="#'2.5 Endividamento'!A1"/><Relationship Id="rId4" Type="http://schemas.openxmlformats.org/officeDocument/2006/relationships/hyperlink" Target="#'1.4 Mercado de Energia'!A1"/><Relationship Id="rId9" Type="http://schemas.openxmlformats.org/officeDocument/2006/relationships/hyperlink" Target="#'2.3 LAJIDA'!A1"/><Relationship Id="rId14" Type="http://schemas.openxmlformats.org/officeDocument/2006/relationships/hyperlink" Target="#'3.2 BP (Passivo)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hyperlink" Target="#'Cemig (&#205;ndice)'!A1"/><Relationship Id="rId1" Type="http://schemas.openxmlformats.org/officeDocument/2006/relationships/image" Target="../media/image16.jpe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0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2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Cemig (&#205;ndice)'!A1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#'Cemig (&#205;ndice)'!A1"/><Relationship Id="rId1" Type="http://schemas.openxmlformats.org/officeDocument/2006/relationships/image" Target="../media/image3.jpe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288347</xdr:colOff>
      <xdr:row>7</xdr:row>
      <xdr:rowOff>49555</xdr:rowOff>
    </xdr:from>
    <xdr:to>
      <xdr:col>3</xdr:col>
      <xdr:colOff>450850</xdr:colOff>
      <xdr:row>9</xdr:row>
      <xdr:rowOff>95343</xdr:rowOff>
    </xdr:to>
    <xdr:sp macro="" textlink="">
      <xdr:nvSpPr>
        <xdr:cNvPr id="2" name="Retângulo Arredondad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8347" y="1327493"/>
          <a:ext cx="1996066" cy="410913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Dados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operacionais</a:t>
          </a:r>
        </a:p>
      </xdr:txBody>
    </xdr:sp>
    <xdr:clientData/>
  </xdr:twoCellAnchor>
  <xdr:twoCellAnchor>
    <xdr:from>
      <xdr:col>0</xdr:col>
      <xdr:colOff>311370</xdr:colOff>
      <xdr:row>9</xdr:row>
      <xdr:rowOff>179053</xdr:rowOff>
    </xdr:from>
    <xdr:to>
      <xdr:col>3</xdr:col>
      <xdr:colOff>391322</xdr:colOff>
      <xdr:row>12</xdr:row>
      <xdr:rowOff>40809</xdr:rowOff>
    </xdr:to>
    <xdr:sp macro="" textlink="">
      <xdr:nvSpPr>
        <xdr:cNvPr id="12" name="Retângulo Arredondado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11370" y="1893553"/>
          <a:ext cx="1828070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Receita Anual Permitida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RAP</a:t>
          </a:r>
        </a:p>
      </xdr:txBody>
    </xdr:sp>
    <xdr:clientData/>
  </xdr:twoCellAnchor>
  <xdr:twoCellAnchor>
    <xdr:from>
      <xdr:col>4</xdr:col>
      <xdr:colOff>39831</xdr:colOff>
      <xdr:row>7</xdr:row>
      <xdr:rowOff>49555</xdr:rowOff>
    </xdr:from>
    <xdr:to>
      <xdr:col>7</xdr:col>
      <xdr:colOff>202334</xdr:colOff>
      <xdr:row>9</xdr:row>
      <xdr:rowOff>95343</xdr:rowOff>
    </xdr:to>
    <xdr:sp macro="" textlink="">
      <xdr:nvSpPr>
        <xdr:cNvPr id="13" name="Retângulo Arredondad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2484581" y="1327493"/>
          <a:ext cx="1996066" cy="410913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Dados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Financeiros</a:t>
          </a:r>
        </a:p>
      </xdr:txBody>
    </xdr:sp>
    <xdr:clientData/>
  </xdr:twoCellAnchor>
  <xdr:twoCellAnchor>
    <xdr:from>
      <xdr:col>7</xdr:col>
      <xdr:colOff>400916</xdr:colOff>
      <xdr:row>7</xdr:row>
      <xdr:rowOff>49555</xdr:rowOff>
    </xdr:from>
    <xdr:to>
      <xdr:col>10</xdr:col>
      <xdr:colOff>563418</xdr:colOff>
      <xdr:row>9</xdr:row>
      <xdr:rowOff>95343</xdr:rowOff>
    </xdr:to>
    <xdr:sp macro="" textlink="">
      <xdr:nvSpPr>
        <xdr:cNvPr id="14" name="Retângulo Arredondad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4679229" y="1327493"/>
          <a:ext cx="1996064" cy="410913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Balanço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cs typeface="Arial" panose="020B0604020202020204" pitchFamily="34" charset="0"/>
            </a:rPr>
            <a:t>Patrimonial</a:t>
          </a:r>
        </a:p>
      </xdr:txBody>
    </xdr:sp>
    <xdr:clientData/>
  </xdr:twoCellAnchor>
  <xdr:twoCellAnchor>
    <xdr:from>
      <xdr:col>7</xdr:col>
      <xdr:colOff>402431</xdr:colOff>
      <xdr:row>16</xdr:row>
      <xdr:rowOff>144804</xdr:rowOff>
    </xdr:from>
    <xdr:to>
      <xdr:col>10</xdr:col>
      <xdr:colOff>564933</xdr:colOff>
      <xdr:row>19</xdr:row>
      <xdr:rowOff>92</xdr:rowOff>
    </xdr:to>
    <xdr:sp macro="" textlink="">
      <xdr:nvSpPr>
        <xdr:cNvPr id="15" name="Retângulo Arredondad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486275" y="3192804"/>
          <a:ext cx="1912721" cy="426788"/>
        </a:xfrm>
        <a:prstGeom prst="roundRect">
          <a:avLst>
            <a:gd name="adj" fmla="val 9474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Demonstrações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do Resultado</a:t>
          </a:r>
        </a:p>
      </xdr:txBody>
    </xdr:sp>
    <xdr:clientData/>
  </xdr:twoCellAnchor>
  <xdr:twoCellAnchor>
    <xdr:from>
      <xdr:col>0</xdr:col>
      <xdr:colOff>311370</xdr:colOff>
      <xdr:row>12</xdr:row>
      <xdr:rowOff>104034</xdr:rowOff>
    </xdr:from>
    <xdr:to>
      <xdr:col>3</xdr:col>
      <xdr:colOff>391322</xdr:colOff>
      <xdr:row>14</xdr:row>
      <xdr:rowOff>148353</xdr:rowOff>
    </xdr:to>
    <xdr:sp macro="" textlink="">
      <xdr:nvSpPr>
        <xdr:cNvPr id="16" name="Retângulo Arredondado 1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311370" y="2390034"/>
          <a:ext cx="1828070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Usinas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(capacidade instalada)</a:t>
          </a:r>
        </a:p>
      </xdr:txBody>
    </xdr:sp>
    <xdr:clientData/>
  </xdr:twoCellAnchor>
  <xdr:twoCellAnchor>
    <xdr:from>
      <xdr:col>0</xdr:col>
      <xdr:colOff>311370</xdr:colOff>
      <xdr:row>15</xdr:row>
      <xdr:rowOff>29015</xdr:rowOff>
    </xdr:from>
    <xdr:to>
      <xdr:col>3</xdr:col>
      <xdr:colOff>391322</xdr:colOff>
      <xdr:row>17</xdr:row>
      <xdr:rowOff>72200</xdr:rowOff>
    </xdr:to>
    <xdr:sp macro="" textlink="">
      <xdr:nvSpPr>
        <xdr:cNvPr id="17" name="Retângulo Arredondado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11370" y="2886515"/>
          <a:ext cx="1828070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1.3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Balanço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de energia</a:t>
          </a:r>
        </a:p>
      </xdr:txBody>
    </xdr:sp>
    <xdr:clientData/>
  </xdr:twoCellAnchor>
  <xdr:twoCellAnchor>
    <xdr:from>
      <xdr:col>0</xdr:col>
      <xdr:colOff>311370</xdr:colOff>
      <xdr:row>17</xdr:row>
      <xdr:rowOff>149062</xdr:rowOff>
    </xdr:from>
    <xdr:to>
      <xdr:col>3</xdr:col>
      <xdr:colOff>391322</xdr:colOff>
      <xdr:row>20</xdr:row>
      <xdr:rowOff>0</xdr:rowOff>
    </xdr:to>
    <xdr:sp macro="" textlink="">
      <xdr:nvSpPr>
        <xdr:cNvPr id="19" name="Retângulo Arredondado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11370" y="3387562"/>
          <a:ext cx="1828070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1.4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venda da energia por    </a:t>
          </a:r>
        </a:p>
        <a:p>
          <a:pPr algn="l"/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classe de consumo </a:t>
          </a:r>
        </a:p>
      </xdr:txBody>
    </xdr:sp>
    <xdr:clientData/>
  </xdr:twoCellAnchor>
  <xdr:twoCellAnchor>
    <xdr:from>
      <xdr:col>0</xdr:col>
      <xdr:colOff>311370</xdr:colOff>
      <xdr:row>23</xdr:row>
      <xdr:rowOff>0</xdr:rowOff>
    </xdr:from>
    <xdr:to>
      <xdr:col>3</xdr:col>
      <xdr:colOff>391322</xdr:colOff>
      <xdr:row>25</xdr:row>
      <xdr:rowOff>43185</xdr:rowOff>
    </xdr:to>
    <xdr:sp macro="" textlink="">
      <xdr:nvSpPr>
        <xdr:cNvPr id="21" name="Retângulo Arredondado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11370" y="4381500"/>
          <a:ext cx="1828070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1.6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Perdas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 energia</a:t>
          </a:r>
        </a:p>
        <a:p>
          <a:pPr algn="l"/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311370</xdr:colOff>
      <xdr:row>28</xdr:row>
      <xdr:rowOff>82597</xdr:rowOff>
    </xdr:from>
    <xdr:to>
      <xdr:col>3</xdr:col>
      <xdr:colOff>391322</xdr:colOff>
      <xdr:row>30</xdr:row>
      <xdr:rowOff>140908</xdr:rowOff>
    </xdr:to>
    <xdr:sp macro="" textlink="">
      <xdr:nvSpPr>
        <xdr:cNvPr id="22" name="Retângulo Arredondado 2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11370" y="5416597"/>
          <a:ext cx="1828070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1.8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Taxa de 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          .     .  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arrecadação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/inadimplência	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71437</xdr:colOff>
      <xdr:row>9</xdr:row>
      <xdr:rowOff>179053</xdr:rowOff>
    </xdr:from>
    <xdr:to>
      <xdr:col>7</xdr:col>
      <xdr:colOff>151389</xdr:colOff>
      <xdr:row>12</xdr:row>
      <xdr:rowOff>40809</xdr:rowOff>
    </xdr:to>
    <xdr:sp macro="" textlink="">
      <xdr:nvSpPr>
        <xdr:cNvPr id="23" name="Retângulo Arredondado 2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2402261" y="1893553"/>
          <a:ext cx="1828069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Receita 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Operacional </a:t>
          </a:r>
        </a:p>
      </xdr:txBody>
    </xdr:sp>
    <xdr:clientData/>
  </xdr:twoCellAnchor>
  <xdr:twoCellAnchor>
    <xdr:from>
      <xdr:col>4</xdr:col>
      <xdr:colOff>71437</xdr:colOff>
      <xdr:row>12</xdr:row>
      <xdr:rowOff>104034</xdr:rowOff>
    </xdr:from>
    <xdr:to>
      <xdr:col>7</xdr:col>
      <xdr:colOff>151389</xdr:colOff>
      <xdr:row>14</xdr:row>
      <xdr:rowOff>148353</xdr:rowOff>
    </xdr:to>
    <xdr:sp macro="" textlink="">
      <xdr:nvSpPr>
        <xdr:cNvPr id="24" name="Retângulo Arredondado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2402261" y="2390034"/>
          <a:ext cx="1828069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Custos e despesas  </a:t>
          </a:r>
        </a:p>
        <a:p>
          <a:pPr algn="l"/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operacionais</a:t>
          </a:r>
        </a:p>
      </xdr:txBody>
    </xdr:sp>
    <xdr:clientData/>
  </xdr:twoCellAnchor>
  <xdr:twoCellAnchor>
    <xdr:from>
      <xdr:col>4</xdr:col>
      <xdr:colOff>71437</xdr:colOff>
      <xdr:row>15</xdr:row>
      <xdr:rowOff>29015</xdr:rowOff>
    </xdr:from>
    <xdr:to>
      <xdr:col>7</xdr:col>
      <xdr:colOff>151389</xdr:colOff>
      <xdr:row>17</xdr:row>
      <xdr:rowOff>72200</xdr:rowOff>
    </xdr:to>
    <xdr:sp macro="" textlink="">
      <xdr:nvSpPr>
        <xdr:cNvPr id="25" name="Retângulo Arredondado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402261" y="2886515"/>
          <a:ext cx="1828069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2.3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LAJIDA</a:t>
          </a:r>
        </a:p>
      </xdr:txBody>
    </xdr:sp>
    <xdr:clientData/>
  </xdr:twoCellAnchor>
  <xdr:twoCellAnchor>
    <xdr:from>
      <xdr:col>4</xdr:col>
      <xdr:colOff>71437</xdr:colOff>
      <xdr:row>17</xdr:row>
      <xdr:rowOff>135425</xdr:rowOff>
    </xdr:from>
    <xdr:to>
      <xdr:col>7</xdr:col>
      <xdr:colOff>151389</xdr:colOff>
      <xdr:row>19</xdr:row>
      <xdr:rowOff>176863</xdr:rowOff>
    </xdr:to>
    <xdr:sp macro="" textlink="">
      <xdr:nvSpPr>
        <xdr:cNvPr id="26" name="Retângulo Arredondado 2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2402261" y="3373925"/>
          <a:ext cx="1828069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2.4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  <a:b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Financeiro</a:t>
          </a:r>
        </a:p>
      </xdr:txBody>
    </xdr:sp>
    <xdr:clientData/>
  </xdr:twoCellAnchor>
  <xdr:twoCellAnchor>
    <xdr:from>
      <xdr:col>4</xdr:col>
      <xdr:colOff>71437</xdr:colOff>
      <xdr:row>22</xdr:row>
      <xdr:rowOff>188492</xdr:rowOff>
    </xdr:from>
    <xdr:to>
      <xdr:col>7</xdr:col>
      <xdr:colOff>151389</xdr:colOff>
      <xdr:row>25</xdr:row>
      <xdr:rowOff>41177</xdr:rowOff>
    </xdr:to>
    <xdr:sp macro="" textlink="">
      <xdr:nvSpPr>
        <xdr:cNvPr id="27" name="Retângulo Arredondado 2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2402261" y="4379492"/>
          <a:ext cx="1828069" cy="424185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2.6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Endividamento 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            .        .    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(Debêntures)</a:t>
          </a:r>
        </a:p>
      </xdr:txBody>
    </xdr:sp>
    <xdr:clientData/>
  </xdr:twoCellAnchor>
  <xdr:twoCellAnchor>
    <xdr:from>
      <xdr:col>4</xdr:col>
      <xdr:colOff>71437</xdr:colOff>
      <xdr:row>25</xdr:row>
      <xdr:rowOff>132832</xdr:rowOff>
    </xdr:from>
    <xdr:to>
      <xdr:col>7</xdr:col>
      <xdr:colOff>151389</xdr:colOff>
      <xdr:row>28</xdr:row>
      <xdr:rowOff>643</xdr:rowOff>
    </xdr:to>
    <xdr:sp macro="" textlink="">
      <xdr:nvSpPr>
        <xdr:cNvPr id="28" name="Retângulo Arredondado 2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2402261" y="4895332"/>
          <a:ext cx="1828069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2.7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Investimentos</a:t>
          </a:r>
        </a:p>
      </xdr:txBody>
    </xdr:sp>
    <xdr:clientData/>
  </xdr:twoCellAnchor>
  <xdr:twoCellAnchor>
    <xdr:from>
      <xdr:col>7</xdr:col>
      <xdr:colOff>452438</xdr:colOff>
      <xdr:row>10</xdr:row>
      <xdr:rowOff>459</xdr:rowOff>
    </xdr:from>
    <xdr:to>
      <xdr:col>10</xdr:col>
      <xdr:colOff>532391</xdr:colOff>
      <xdr:row>12</xdr:row>
      <xdr:rowOff>52715</xdr:rowOff>
    </xdr:to>
    <xdr:sp macro="" textlink="">
      <xdr:nvSpPr>
        <xdr:cNvPr id="29" name="Retângulo Arredondad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4536282" y="1905459"/>
          <a:ext cx="1830172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Ativo</a:t>
          </a:r>
        </a:p>
      </xdr:txBody>
    </xdr:sp>
    <xdr:clientData/>
  </xdr:twoCellAnchor>
  <xdr:twoCellAnchor>
    <xdr:from>
      <xdr:col>7</xdr:col>
      <xdr:colOff>452438</xdr:colOff>
      <xdr:row>12</xdr:row>
      <xdr:rowOff>115940</xdr:rowOff>
    </xdr:from>
    <xdr:to>
      <xdr:col>10</xdr:col>
      <xdr:colOff>532391</xdr:colOff>
      <xdr:row>14</xdr:row>
      <xdr:rowOff>160259</xdr:rowOff>
    </xdr:to>
    <xdr:sp macro="" textlink="">
      <xdr:nvSpPr>
        <xdr:cNvPr id="30" name="Retângulo Arredondado 2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536282" y="2401940"/>
          <a:ext cx="1830172" cy="425319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3.2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Passivo</a:t>
          </a:r>
        </a:p>
      </xdr:txBody>
    </xdr:sp>
    <xdr:clientData/>
  </xdr:twoCellAnchor>
  <xdr:twoCellAnchor>
    <xdr:from>
      <xdr:col>7</xdr:col>
      <xdr:colOff>440535</xdr:colOff>
      <xdr:row>19</xdr:row>
      <xdr:rowOff>95708</xdr:rowOff>
    </xdr:from>
    <xdr:to>
      <xdr:col>10</xdr:col>
      <xdr:colOff>520488</xdr:colOff>
      <xdr:row>21</xdr:row>
      <xdr:rowOff>147964</xdr:rowOff>
    </xdr:to>
    <xdr:sp macro="" textlink="">
      <xdr:nvSpPr>
        <xdr:cNvPr id="31" name="Retângulo Arredondado 30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4524379" y="3715208"/>
          <a:ext cx="1830172" cy="433256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4.1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DRE</a:t>
          </a:r>
        </a:p>
      </xdr:txBody>
    </xdr:sp>
    <xdr:clientData/>
  </xdr:twoCellAnchor>
  <xdr:twoCellAnchor>
    <xdr:from>
      <xdr:col>7</xdr:col>
      <xdr:colOff>404817</xdr:colOff>
      <xdr:row>23</xdr:row>
      <xdr:rowOff>151655</xdr:rowOff>
    </xdr:from>
    <xdr:to>
      <xdr:col>10</xdr:col>
      <xdr:colOff>566198</xdr:colOff>
      <xdr:row>26</xdr:row>
      <xdr:rowOff>8555</xdr:rowOff>
    </xdr:to>
    <xdr:sp macro="" textlink="">
      <xdr:nvSpPr>
        <xdr:cNvPr id="32" name="Retângulo Arredondado 3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88661" y="4533155"/>
          <a:ext cx="1911600" cy="428400"/>
        </a:xfrm>
        <a:prstGeom prst="roundRect">
          <a:avLst>
            <a:gd name="adj" fmla="val 9459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Demonstração do </a:t>
          </a:r>
          <a:b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Fluxos de caixa </a:t>
          </a:r>
        </a:p>
      </xdr:txBody>
    </xdr:sp>
    <xdr:clientData/>
  </xdr:twoCellAnchor>
  <xdr:twoCellAnchor editAs="oneCell">
    <xdr:from>
      <xdr:col>0</xdr:col>
      <xdr:colOff>11907</xdr:colOff>
      <xdr:row>0</xdr:row>
      <xdr:rowOff>0</xdr:rowOff>
    </xdr:from>
    <xdr:to>
      <xdr:col>12</xdr:col>
      <xdr:colOff>0</xdr:colOff>
      <xdr:row>5</xdr:row>
      <xdr:rowOff>165545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7" y="0"/>
          <a:ext cx="6988968" cy="1118045"/>
        </a:xfrm>
        <a:prstGeom prst="rect">
          <a:avLst/>
        </a:prstGeom>
      </xdr:spPr>
    </xdr:pic>
    <xdr:clientData/>
  </xdr:twoCellAnchor>
  <xdr:twoCellAnchor>
    <xdr:from>
      <xdr:col>2</xdr:col>
      <xdr:colOff>297656</xdr:colOff>
      <xdr:row>0</xdr:row>
      <xdr:rowOff>178595</xdr:rowOff>
    </xdr:from>
    <xdr:to>
      <xdr:col>11</xdr:col>
      <xdr:colOff>23813</xdr:colOff>
      <xdr:row>4</xdr:row>
      <xdr:rowOff>7939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1464469" y="178595"/>
          <a:ext cx="4976813" cy="5913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4000" b="0">
              <a:solidFill>
                <a:srgbClr val="008228"/>
              </a:solidFill>
              <a:latin typeface="+mj-lt"/>
              <a:cs typeface="Arial" panose="020B0604020202020204" pitchFamily="34" charset="0"/>
            </a:rPr>
            <a:t>RESULTADOS</a:t>
          </a:r>
          <a:r>
            <a:rPr lang="pt-BR" sz="4000">
              <a:solidFill>
                <a:srgbClr val="008228"/>
              </a:solidFill>
              <a:latin typeface="+mj-lt"/>
              <a:cs typeface="Arial" panose="020B0604020202020204" pitchFamily="34" charset="0"/>
            </a:rPr>
            <a:t> </a:t>
          </a:r>
          <a:r>
            <a:rPr lang="pt-BR" sz="40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  <a:p>
          <a:pPr algn="ctr"/>
          <a:endParaRPr lang="pt-BR" sz="4000" b="1">
            <a:solidFill>
              <a:srgbClr val="0082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311370</xdr:colOff>
      <xdr:row>25</xdr:row>
      <xdr:rowOff>122292</xdr:rowOff>
    </xdr:from>
    <xdr:to>
      <xdr:col>3</xdr:col>
      <xdr:colOff>391322</xdr:colOff>
      <xdr:row>27</xdr:row>
      <xdr:rowOff>180603</xdr:rowOff>
    </xdr:to>
    <xdr:sp macro="" textlink="">
      <xdr:nvSpPr>
        <xdr:cNvPr id="36" name="Retângulo Arredondado 2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11370" y="4884792"/>
          <a:ext cx="1828070" cy="439311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1.7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Indicadores de Qualidade</a:t>
          </a:r>
        </a:p>
        <a:p>
          <a:pPr algn="l"/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   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 DECi/FECi</a:t>
          </a:r>
        </a:p>
      </xdr:txBody>
    </xdr:sp>
    <xdr:clientData/>
  </xdr:twoCellAnchor>
  <xdr:twoCellAnchor>
    <xdr:from>
      <xdr:col>4</xdr:col>
      <xdr:colOff>71437</xdr:colOff>
      <xdr:row>20</xdr:row>
      <xdr:rowOff>60010</xdr:rowOff>
    </xdr:from>
    <xdr:to>
      <xdr:col>7</xdr:col>
      <xdr:colOff>151389</xdr:colOff>
      <xdr:row>22</xdr:row>
      <xdr:rowOff>101448</xdr:rowOff>
    </xdr:to>
    <xdr:sp macro="" textlink="">
      <xdr:nvSpPr>
        <xdr:cNvPr id="37" name="Retângulo Arredondado 2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2402261" y="3870010"/>
          <a:ext cx="1828069" cy="422438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2.5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Endividamento</a:t>
          </a:r>
        </a:p>
      </xdr:txBody>
    </xdr:sp>
    <xdr:clientData/>
  </xdr:twoCellAnchor>
  <xdr:twoCellAnchor>
    <xdr:from>
      <xdr:col>7</xdr:col>
      <xdr:colOff>422025</xdr:colOff>
      <xdr:row>28</xdr:row>
      <xdr:rowOff>79591</xdr:rowOff>
    </xdr:from>
    <xdr:to>
      <xdr:col>11</xdr:col>
      <xdr:colOff>0</xdr:colOff>
      <xdr:row>30</xdr:row>
      <xdr:rowOff>126991</xdr:rowOff>
    </xdr:to>
    <xdr:sp macro="" textlink="">
      <xdr:nvSpPr>
        <xdr:cNvPr id="39" name="Retângulo Arredondado 31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4505869" y="5413591"/>
          <a:ext cx="1911600" cy="428400"/>
        </a:xfrm>
        <a:prstGeom prst="roundRect">
          <a:avLst>
            <a:gd name="adj" fmla="val 9459"/>
          </a:avLst>
        </a:prstGeom>
        <a:solidFill>
          <a:srgbClr val="008228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ctr"/>
          <a:r>
            <a:rPr lang="pt-BR" sz="1000" b="1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6.0 </a:t>
          </a:r>
          <a:r>
            <a:rPr lang="pt-BR" sz="1000" b="1">
              <a:solidFill>
                <a:srgbClr val="D7F83C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Desempenho das ações</a:t>
          </a:r>
        </a:p>
      </xdr:txBody>
    </xdr:sp>
    <xdr:clientData/>
  </xdr:twoCellAnchor>
  <xdr:oneCellAnchor>
    <xdr:from>
      <xdr:col>0</xdr:col>
      <xdr:colOff>311370</xdr:colOff>
      <xdr:row>20</xdr:row>
      <xdr:rowOff>70902</xdr:rowOff>
    </xdr:from>
    <xdr:ext cx="1818000" cy="421200"/>
    <xdr:sp macro="" textlink="">
      <xdr:nvSpPr>
        <xdr:cNvPr id="33" name="Retângulo Arredondado 2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11370" y="3880902"/>
          <a:ext cx="1818000" cy="421200"/>
        </a:xfrm>
        <a:prstGeom prst="roundRect">
          <a:avLst>
            <a:gd name="adj" fmla="val 9459"/>
          </a:avLst>
        </a:prstGeom>
        <a:solidFill>
          <a:srgbClr val="46D23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noAutofit/>
        </a:bodyPr>
        <a:lstStyle/>
        <a:p>
          <a:r>
            <a:rPr lang="pt-BR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1.5 </a:t>
          </a:r>
          <a:r>
            <a:rPr lang="pt-BR" sz="900" b="1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Energia</a:t>
          </a:r>
          <a:r>
            <a:rPr lang="pt-BR" sz="900" b="1" baseline="0">
              <a:solidFill>
                <a:srgbClr val="008228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comprada para                    .     revenda</a:t>
          </a:r>
          <a:endParaRPr lang="pt-BR" sz="900" b="1">
            <a:solidFill>
              <a:srgbClr val="008228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19441</xdr:colOff>
      <xdr:row>5</xdr:row>
      <xdr:rowOff>141733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51347" cy="1094233"/>
        </a:xfrm>
        <a:prstGeom prst="rect">
          <a:avLst/>
        </a:prstGeom>
      </xdr:spPr>
    </xdr:pic>
    <xdr:clientData/>
  </xdr:twoCellAnchor>
  <xdr:twoCellAnchor>
    <xdr:from>
      <xdr:col>1</xdr:col>
      <xdr:colOff>768350</xdr:colOff>
      <xdr:row>1</xdr:row>
      <xdr:rowOff>50800</xdr:rowOff>
    </xdr:from>
    <xdr:to>
      <xdr:col>4</xdr:col>
      <xdr:colOff>214313</xdr:colOff>
      <xdr:row>4</xdr:row>
      <xdr:rowOff>58738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1697038" y="241300"/>
          <a:ext cx="6149181" cy="579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2.1 RECEITA OPERACIONAL</a:t>
          </a:r>
        </a:p>
      </xdr:txBody>
    </xdr:sp>
    <xdr:clientData/>
  </xdr:twoCellAnchor>
  <xdr:twoCellAnchor>
    <xdr:from>
      <xdr:col>3</xdr:col>
      <xdr:colOff>466483</xdr:colOff>
      <xdr:row>4</xdr:row>
      <xdr:rowOff>35143</xdr:rowOff>
    </xdr:from>
    <xdr:to>
      <xdr:col>3</xdr:col>
      <xdr:colOff>1302897</xdr:colOff>
      <xdr:row>5</xdr:row>
      <xdr:rowOff>71223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/>
      </xdr:nvGrpSpPr>
      <xdr:grpSpPr>
        <a:xfrm>
          <a:off x="6729171" y="797143"/>
          <a:ext cx="836414" cy="22658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11905</xdr:colOff>
      <xdr:row>5</xdr:row>
      <xdr:rowOff>173483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62874" cy="1125983"/>
        </a:xfrm>
        <a:prstGeom prst="rect">
          <a:avLst/>
        </a:prstGeom>
      </xdr:spPr>
    </xdr:pic>
    <xdr:clientData/>
  </xdr:twoCellAnchor>
  <xdr:twoCellAnchor>
    <xdr:from>
      <xdr:col>1</xdr:col>
      <xdr:colOff>992188</xdr:colOff>
      <xdr:row>0</xdr:row>
      <xdr:rowOff>83344</xdr:rowOff>
    </xdr:from>
    <xdr:to>
      <xdr:col>4</xdr:col>
      <xdr:colOff>183850</xdr:colOff>
      <xdr:row>5</xdr:row>
      <xdr:rowOff>178594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1801813" y="83344"/>
          <a:ext cx="6013943" cy="1047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200">
              <a:solidFill>
                <a:srgbClr val="008228"/>
              </a:solidFill>
              <a:latin typeface="Arial Black" panose="020B0A04020102020204" pitchFamily="34" charset="0"/>
            </a:rPr>
            <a:t>2.2 CUSTOS E DESPESAS OPERACIONAIS</a:t>
          </a:r>
        </a:p>
      </xdr:txBody>
    </xdr:sp>
    <xdr:clientData/>
  </xdr:twoCellAnchor>
  <xdr:twoCellAnchor>
    <xdr:from>
      <xdr:col>3</xdr:col>
      <xdr:colOff>660951</xdr:colOff>
      <xdr:row>4</xdr:row>
      <xdr:rowOff>58956</xdr:rowOff>
    </xdr:from>
    <xdr:to>
      <xdr:col>3</xdr:col>
      <xdr:colOff>1497365</xdr:colOff>
      <xdr:row>5</xdr:row>
      <xdr:rowOff>102973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6804576" y="820956"/>
          <a:ext cx="836414" cy="234517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A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23813</xdr:colOff>
      <xdr:row>5</xdr:row>
      <xdr:rowOff>165546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227719" cy="1118046"/>
        </a:xfrm>
        <a:prstGeom prst="rect">
          <a:avLst/>
        </a:prstGeom>
      </xdr:spPr>
    </xdr:pic>
    <xdr:clientData/>
  </xdr:twoCellAnchor>
  <xdr:twoCellAnchor>
    <xdr:from>
      <xdr:col>1</xdr:col>
      <xdr:colOff>1276345</xdr:colOff>
      <xdr:row>0</xdr:row>
      <xdr:rowOff>134938</xdr:rowOff>
    </xdr:from>
    <xdr:to>
      <xdr:col>5</xdr:col>
      <xdr:colOff>516731</xdr:colOff>
      <xdr:row>4</xdr:row>
      <xdr:rowOff>34926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2205033" y="134938"/>
          <a:ext cx="6765136" cy="6619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3600">
              <a:solidFill>
                <a:srgbClr val="008228"/>
              </a:solidFill>
              <a:latin typeface="Arial Black" panose="020B0A04020102020204" pitchFamily="34" charset="0"/>
            </a:rPr>
            <a:t>2.3 LAJIDA</a:t>
          </a:r>
        </a:p>
      </xdr:txBody>
    </xdr:sp>
    <xdr:clientData/>
  </xdr:twoCellAnchor>
  <xdr:twoCellAnchor>
    <xdr:from>
      <xdr:col>7</xdr:col>
      <xdr:colOff>194810</xdr:colOff>
      <xdr:row>4</xdr:row>
      <xdr:rowOff>51018</xdr:rowOff>
    </xdr:from>
    <xdr:to>
      <xdr:col>7</xdr:col>
      <xdr:colOff>1150287</xdr:colOff>
      <xdr:row>5</xdr:row>
      <xdr:rowOff>95035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pSpPr/>
      </xdr:nvGrpSpPr>
      <xdr:grpSpPr>
        <a:xfrm>
          <a:off x="11148560" y="813018"/>
          <a:ext cx="955477" cy="234517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B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23812</xdr:colOff>
      <xdr:row>5</xdr:row>
      <xdr:rowOff>157609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786686" cy="1110109"/>
        </a:xfrm>
        <a:prstGeom prst="rect">
          <a:avLst/>
        </a:prstGeom>
      </xdr:spPr>
    </xdr:pic>
    <xdr:clientData/>
  </xdr:twoCellAnchor>
  <xdr:twoCellAnchor>
    <xdr:from>
      <xdr:col>1</xdr:col>
      <xdr:colOff>774699</xdr:colOff>
      <xdr:row>1</xdr:row>
      <xdr:rowOff>44450</xdr:rowOff>
    </xdr:from>
    <xdr:to>
      <xdr:col>4</xdr:col>
      <xdr:colOff>47625</xdr:colOff>
      <xdr:row>4</xdr:row>
      <xdr:rowOff>122238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1608137" y="234950"/>
          <a:ext cx="6107113" cy="6492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2.4 RESULTADO FINANCEIRO</a:t>
          </a:r>
        </a:p>
      </xdr:txBody>
    </xdr:sp>
    <xdr:clientData/>
  </xdr:twoCellAnchor>
  <xdr:twoCellAnchor>
    <xdr:from>
      <xdr:col>3</xdr:col>
      <xdr:colOff>525218</xdr:colOff>
      <xdr:row>4</xdr:row>
      <xdr:rowOff>54191</xdr:rowOff>
    </xdr:from>
    <xdr:to>
      <xdr:col>3</xdr:col>
      <xdr:colOff>1361632</xdr:colOff>
      <xdr:row>5</xdr:row>
      <xdr:rowOff>96621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pSpPr/>
      </xdr:nvGrpSpPr>
      <xdr:grpSpPr>
        <a:xfrm>
          <a:off x="6835531" y="816191"/>
          <a:ext cx="836414" cy="23293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3</xdr:row>
      <xdr:rowOff>23812</xdr:rowOff>
    </xdr:from>
    <xdr:to>
      <xdr:col>8</xdr:col>
      <xdr:colOff>892967</xdr:colOff>
      <xdr:row>7</xdr:row>
      <xdr:rowOff>83344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23812"/>
          <a:ext cx="9060655" cy="881063"/>
        </a:xfrm>
        <a:prstGeom prst="rect">
          <a:avLst/>
        </a:prstGeom>
      </xdr:spPr>
    </xdr:pic>
    <xdr:clientData/>
  </xdr:twoCellAnchor>
  <xdr:twoCellAnchor>
    <xdr:from>
      <xdr:col>1</xdr:col>
      <xdr:colOff>836417</xdr:colOff>
      <xdr:row>3</xdr:row>
      <xdr:rowOff>154781</xdr:rowOff>
    </xdr:from>
    <xdr:to>
      <xdr:col>7</xdr:col>
      <xdr:colOff>525267</xdr:colOff>
      <xdr:row>7</xdr:row>
      <xdr:rowOff>245505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1145980" y="154781"/>
          <a:ext cx="6915943" cy="912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2.5 ENDIVIDAMENTO</a:t>
          </a:r>
        </a:p>
      </xdr:txBody>
    </xdr:sp>
    <xdr:clientData/>
  </xdr:twoCellAnchor>
  <xdr:twoCellAnchor>
    <xdr:from>
      <xdr:col>7</xdr:col>
      <xdr:colOff>875178</xdr:colOff>
      <xdr:row>6</xdr:row>
      <xdr:rowOff>60329</xdr:rowOff>
    </xdr:from>
    <xdr:to>
      <xdr:col>8</xdr:col>
      <xdr:colOff>799501</xdr:colOff>
      <xdr:row>7</xdr:row>
      <xdr:rowOff>36878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pSpPr/>
      </xdr:nvGrpSpPr>
      <xdr:grpSpPr>
        <a:xfrm>
          <a:off x="8161803" y="631829"/>
          <a:ext cx="817292" cy="226580"/>
          <a:chOff x="7817675" y="768144"/>
          <a:chExt cx="918516" cy="249238"/>
        </a:xfrm>
      </xdr:grpSpPr>
      <xdr:sp macro="" textlink="">
        <xdr:nvSpPr>
          <xdr:cNvPr id="9" name="Retângulo Arredondado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0" name="Seta para a Direita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11906</xdr:colOff>
      <xdr:row>5</xdr:row>
      <xdr:rowOff>157609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037219" cy="1110109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10</xdr:col>
      <xdr:colOff>140163</xdr:colOff>
      <xdr:row>6</xdr:row>
      <xdr:rowOff>26988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833439" y="0"/>
          <a:ext cx="11415380" cy="1253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2.6 ENDIVIDAMENTO</a:t>
          </a:r>
        </a:p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Empréstimos,</a:t>
          </a:r>
          <a:r>
            <a:rPr lang="pt-BR" sz="2400" baseline="0">
              <a:solidFill>
                <a:srgbClr val="008228"/>
              </a:solidFill>
              <a:latin typeface="Arial Black" panose="020B0A04020102020204" pitchFamily="34" charset="0"/>
            </a:rPr>
            <a:t> financiamentos e debêntures</a:t>
          </a:r>
          <a:endParaRPr lang="pt-BR" sz="24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7</xdr:col>
      <xdr:colOff>744409</xdr:colOff>
      <xdr:row>4</xdr:row>
      <xdr:rowOff>17101</xdr:rowOff>
    </xdr:from>
    <xdr:to>
      <xdr:col>8</xdr:col>
      <xdr:colOff>747386</xdr:colOff>
      <xdr:row>5</xdr:row>
      <xdr:rowOff>59531</xdr:rowOff>
    </xdr:to>
    <xdr:grpSp>
      <xdr:nvGrpSpPr>
        <xdr:cNvPr id="4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1102847" y="779101"/>
          <a:ext cx="836414" cy="232930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464343</xdr:colOff>
      <xdr:row>5</xdr:row>
      <xdr:rowOff>152847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41781" cy="1105347"/>
        </a:xfrm>
        <a:prstGeom prst="rect">
          <a:avLst/>
        </a:prstGeom>
      </xdr:spPr>
    </xdr:pic>
    <xdr:clientData/>
  </xdr:twoCellAnchor>
  <xdr:twoCellAnchor>
    <xdr:from>
      <xdr:col>1</xdr:col>
      <xdr:colOff>1285879</xdr:colOff>
      <xdr:row>1</xdr:row>
      <xdr:rowOff>42863</xdr:rowOff>
    </xdr:from>
    <xdr:to>
      <xdr:col>3</xdr:col>
      <xdr:colOff>773910</xdr:colOff>
      <xdr:row>4</xdr:row>
      <xdr:rowOff>117476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2202660" y="233363"/>
          <a:ext cx="4286250" cy="646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2.7 INVESTIMENTOS</a:t>
          </a:r>
        </a:p>
      </xdr:txBody>
    </xdr:sp>
    <xdr:clientData/>
  </xdr:twoCellAnchor>
  <xdr:twoCellAnchor>
    <xdr:from>
      <xdr:col>8</xdr:col>
      <xdr:colOff>138900</xdr:colOff>
      <xdr:row>4</xdr:row>
      <xdr:rowOff>27783</xdr:rowOff>
    </xdr:from>
    <xdr:to>
      <xdr:col>9</xdr:col>
      <xdr:colOff>368095</xdr:colOff>
      <xdr:row>5</xdr:row>
      <xdr:rowOff>70213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pSpPr/>
      </xdr:nvGrpSpPr>
      <xdr:grpSpPr>
        <a:xfrm>
          <a:off x="9509119" y="789783"/>
          <a:ext cx="836414" cy="232930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0</xdr:col>
      <xdr:colOff>690563</xdr:colOff>
      <xdr:row>22</xdr:row>
      <xdr:rowOff>11902</xdr:rowOff>
    </xdr:from>
    <xdr:to>
      <xdr:col>2</xdr:col>
      <xdr:colOff>975275</xdr:colOff>
      <xdr:row>35</xdr:row>
      <xdr:rowOff>77654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9B7CD0C4-11A3-A5D7-2AFF-6D0EDAD4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3" y="4274340"/>
          <a:ext cx="4511431" cy="2542252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142876</xdr:colOff>
      <xdr:row>22</xdr:row>
      <xdr:rowOff>119058</xdr:rowOff>
    </xdr:from>
    <xdr:to>
      <xdr:col>2</xdr:col>
      <xdr:colOff>490538</xdr:colOff>
      <xdr:row>26</xdr:row>
      <xdr:rowOff>34603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C61F5F27-2653-8BA2-25DD-1DCCB7CC00F5}"/>
            </a:ext>
          </a:extLst>
        </xdr:cNvPr>
        <xdr:cNvCxnSpPr>
          <a:cxnSpLocks/>
        </xdr:cNvCxnSpPr>
      </xdr:nvCxnSpPr>
      <xdr:spPr>
        <a:xfrm flipV="1">
          <a:off x="1059657" y="4381496"/>
          <a:ext cx="3657600" cy="677545"/>
        </a:xfrm>
        <a:prstGeom prst="line">
          <a:avLst/>
        </a:prstGeom>
        <a:ln>
          <a:solidFill>
            <a:srgbClr val="46D232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1345566</xdr:colOff>
      <xdr:row>23</xdr:row>
      <xdr:rowOff>98103</xdr:rowOff>
    </xdr:from>
    <xdr:to>
      <xdr:col>1</xdr:col>
      <xdr:colOff>2377441</xdr:colOff>
      <xdr:row>25</xdr:row>
      <xdr:rowOff>178748</xdr:rowOff>
    </xdr:to>
    <xdr:sp macro="" textlink="">
      <xdr:nvSpPr>
        <xdr:cNvPr id="14" name="CaixaDeTexto 25">
          <a:extLst>
            <a:ext uri="{FF2B5EF4-FFF2-40B4-BE49-F238E27FC236}">
              <a16:creationId xmlns:a16="http://schemas.microsoft.com/office/drawing/2014/main" id="{C1747043-EB7B-C816-DDDC-BD95E1063366}"/>
            </a:ext>
          </a:extLst>
        </xdr:cNvPr>
        <xdr:cNvSpPr txBox="1"/>
      </xdr:nvSpPr>
      <xdr:spPr>
        <a:xfrm>
          <a:off x="2262347" y="4551041"/>
          <a:ext cx="1031875" cy="461645"/>
        </a:xfrm>
        <a:prstGeom prst="rect">
          <a:avLst/>
        </a:prstGeom>
        <a:solidFill>
          <a:srgbClr val="F2F2F2"/>
        </a:solidFill>
      </xdr:spPr>
      <xdr:txBody>
        <a:bodyPr wrap="square">
          <a:spAutoFit/>
        </a:bodyPr>
        <a:lstStyle/>
        <a:p>
          <a:pPr algn="ctr">
            <a:spcAft>
              <a:spcPts val="1200"/>
            </a:spcAft>
          </a:pPr>
          <a:r>
            <a:rPr lang="pt-BR" sz="1400" b="1" kern="1200">
              <a:solidFill>
                <a:srgbClr val="46D232"/>
              </a:solidFill>
              <a:effectLst/>
              <a:latin typeface="Century Gothic" panose="020B050202020202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3,3 X</a:t>
          </a:r>
          <a:endParaRPr lang="pt-BR" sz="1100">
            <a:solidFill>
              <a:srgbClr val="404040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154781</xdr:colOff>
      <xdr:row>9</xdr:row>
      <xdr:rowOff>83341</xdr:rowOff>
    </xdr:from>
    <xdr:to>
      <xdr:col>2</xdr:col>
      <xdr:colOff>440130</xdr:colOff>
      <xdr:row>18</xdr:row>
      <xdr:rowOff>164229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C60C200-1B28-099F-9203-E178D335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1562" y="1869279"/>
          <a:ext cx="3595287" cy="1795388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8</xdr:row>
      <xdr:rowOff>0</xdr:rowOff>
    </xdr:from>
    <xdr:to>
      <xdr:col>9</xdr:col>
      <xdr:colOff>591906</xdr:colOff>
      <xdr:row>37</xdr:row>
      <xdr:rowOff>35534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35C12702-3706-53AA-5B14-40A3F440F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05500" y="1595438"/>
          <a:ext cx="4663844" cy="556003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23812</xdr:colOff>
      <xdr:row>4</xdr:row>
      <xdr:rowOff>329060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89031" cy="1091060"/>
        </a:xfrm>
        <a:prstGeom prst="rect">
          <a:avLst/>
        </a:prstGeom>
      </xdr:spPr>
    </xdr:pic>
    <xdr:clientData/>
  </xdr:twoCellAnchor>
  <xdr:twoCellAnchor>
    <xdr:from>
      <xdr:col>1</xdr:col>
      <xdr:colOff>735012</xdr:colOff>
      <xdr:row>0</xdr:row>
      <xdr:rowOff>60326</xdr:rowOff>
    </xdr:from>
    <xdr:to>
      <xdr:col>3</xdr:col>
      <xdr:colOff>1165847</xdr:colOff>
      <xdr:row>4</xdr:row>
      <xdr:rowOff>381000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1389856" y="60326"/>
          <a:ext cx="5776741" cy="10826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3.1 BALANÇOS PATRIMONIAIS</a:t>
          </a:r>
          <a:b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ATIVO</a:t>
          </a:r>
        </a:p>
      </xdr:txBody>
    </xdr:sp>
    <xdr:clientData/>
  </xdr:twoCellAnchor>
  <xdr:twoCellAnchor>
    <xdr:from>
      <xdr:col>3</xdr:col>
      <xdr:colOff>261939</xdr:colOff>
      <xdr:row>4</xdr:row>
      <xdr:rowOff>35718</xdr:rowOff>
    </xdr:from>
    <xdr:to>
      <xdr:col>3</xdr:col>
      <xdr:colOff>1095376</xdr:colOff>
      <xdr:row>4</xdr:row>
      <xdr:rowOff>244837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pSpPr/>
      </xdr:nvGrpSpPr>
      <xdr:grpSpPr>
        <a:xfrm>
          <a:off x="6536533" y="797718"/>
          <a:ext cx="833437" cy="209119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10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0</xdr:colOff>
      <xdr:row>5</xdr:row>
      <xdr:rowOff>81410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79531" cy="1081535"/>
        </a:xfrm>
        <a:prstGeom prst="rect">
          <a:avLst/>
        </a:prstGeom>
      </xdr:spPr>
    </xdr:pic>
    <xdr:clientData/>
  </xdr:twoCellAnchor>
  <xdr:twoCellAnchor>
    <xdr:from>
      <xdr:col>1</xdr:col>
      <xdr:colOff>417515</xdr:colOff>
      <xdr:row>0</xdr:row>
      <xdr:rowOff>60326</xdr:rowOff>
    </xdr:from>
    <xdr:to>
      <xdr:col>3</xdr:col>
      <xdr:colOff>669201</xdr:colOff>
      <xdr:row>5</xdr:row>
      <xdr:rowOff>133350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1143796" y="60326"/>
          <a:ext cx="5561874" cy="1073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3.2 BALANÇOS PATRIMONIAIS</a:t>
          </a:r>
          <a:b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2400">
              <a:solidFill>
                <a:srgbClr val="008228"/>
              </a:solidFill>
              <a:latin typeface="Arial Black" panose="020B0A04020102020204" pitchFamily="34" charset="0"/>
            </a:rPr>
            <a:t>PASSIVO</a:t>
          </a:r>
        </a:p>
      </xdr:txBody>
    </xdr:sp>
    <xdr:clientData/>
  </xdr:twoCellAnchor>
  <xdr:twoCellAnchor>
    <xdr:from>
      <xdr:col>3</xdr:col>
      <xdr:colOff>261935</xdr:colOff>
      <xdr:row>3</xdr:row>
      <xdr:rowOff>174478</xdr:rowOff>
    </xdr:from>
    <xdr:to>
      <xdr:col>3</xdr:col>
      <xdr:colOff>1107278</xdr:colOff>
      <xdr:row>4</xdr:row>
      <xdr:rowOff>190499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pSpPr/>
      </xdr:nvGrpSpPr>
      <xdr:grpSpPr>
        <a:xfrm>
          <a:off x="6750841" y="745978"/>
          <a:ext cx="845343" cy="230334"/>
          <a:chOff x="7817675" y="768144"/>
          <a:chExt cx="918516" cy="249238"/>
        </a:xfrm>
      </xdr:grpSpPr>
      <xdr:sp macro="" textlink="">
        <xdr:nvSpPr>
          <xdr:cNvPr id="9" name="Retângulo Arredondado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0" name="Seta para a Direita 9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35718</xdr:colOff>
      <xdr:row>5</xdr:row>
      <xdr:rowOff>173483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24812" cy="1125983"/>
        </a:xfrm>
        <a:prstGeom prst="rect">
          <a:avLst/>
        </a:prstGeom>
      </xdr:spPr>
    </xdr:pic>
    <xdr:clientData/>
  </xdr:twoCellAnchor>
  <xdr:twoCellAnchor>
    <xdr:from>
      <xdr:col>1</xdr:col>
      <xdr:colOff>440526</xdr:colOff>
      <xdr:row>0</xdr:row>
      <xdr:rowOff>160337</xdr:rowOff>
    </xdr:from>
    <xdr:to>
      <xdr:col>3</xdr:col>
      <xdr:colOff>1440653</xdr:colOff>
      <xdr:row>5</xdr:row>
      <xdr:rowOff>119062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1131089" y="160337"/>
          <a:ext cx="6119814" cy="911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4.1 DEMONSTRAÇÕES DOS RESULTADOS</a:t>
          </a:r>
        </a:p>
        <a:p>
          <a:pPr algn="ctr"/>
          <a:r>
            <a:rPr lang="pt-BR" sz="24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twoCellAnchor>
  <xdr:twoCellAnchor>
    <xdr:from>
      <xdr:col>3</xdr:col>
      <xdr:colOff>585001</xdr:colOff>
      <xdr:row>4</xdr:row>
      <xdr:rowOff>57149</xdr:rowOff>
    </xdr:from>
    <xdr:to>
      <xdr:col>3</xdr:col>
      <xdr:colOff>1389665</xdr:colOff>
      <xdr:row>5</xdr:row>
      <xdr:rowOff>99579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pSpPr/>
      </xdr:nvGrpSpPr>
      <xdr:grpSpPr>
        <a:xfrm>
          <a:off x="7121532" y="819149"/>
          <a:ext cx="804664" cy="232930"/>
          <a:chOff x="7817675" y="768144"/>
          <a:chExt cx="918516" cy="249238"/>
        </a:xfrm>
      </xdr:grpSpPr>
      <xdr:sp macro="" textlink="">
        <xdr:nvSpPr>
          <xdr:cNvPr id="6" name="Retângulo Arredondad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11906</xdr:colOff>
      <xdr:row>6</xdr:row>
      <xdr:rowOff>46482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941594" cy="1118045"/>
        </a:xfrm>
        <a:prstGeom prst="rect">
          <a:avLst/>
        </a:prstGeom>
      </xdr:spPr>
    </xdr:pic>
    <xdr:clientData/>
  </xdr:twoCellAnchor>
  <xdr:twoCellAnchor>
    <xdr:from>
      <xdr:col>1</xdr:col>
      <xdr:colOff>1341437</xdr:colOff>
      <xdr:row>1</xdr:row>
      <xdr:rowOff>42864</xdr:rowOff>
    </xdr:from>
    <xdr:to>
      <xdr:col>4</xdr:col>
      <xdr:colOff>912813</xdr:colOff>
      <xdr:row>4</xdr:row>
      <xdr:rowOff>98427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2428875" y="217489"/>
          <a:ext cx="5326063" cy="579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1.1 RAP 2022 - 2023</a:t>
          </a:r>
        </a:p>
        <a:p>
          <a:pPr algn="ctr"/>
          <a:endParaRPr lang="pt-BR" sz="2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5</xdr:col>
      <xdr:colOff>330194</xdr:colOff>
      <xdr:row>4</xdr:row>
      <xdr:rowOff>103187</xdr:rowOff>
    </xdr:from>
    <xdr:to>
      <xdr:col>5</xdr:col>
      <xdr:colOff>1127314</xdr:colOff>
      <xdr:row>5</xdr:row>
      <xdr:rowOff>153175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8045444" y="817562"/>
          <a:ext cx="797120" cy="228582"/>
          <a:chOff x="7817675" y="768144"/>
          <a:chExt cx="918516" cy="249238"/>
        </a:xfrm>
      </xdr:grpSpPr>
      <xdr:sp macro="" textlink="">
        <xdr:nvSpPr>
          <xdr:cNvPr id="10" name="Retângulo Arredondado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900" b="1" i="0" u="none" strike="noStrike" kern="0" cap="none" spc="0" normalizeH="0" baseline="0" noProof="0">
                <a:ln>
                  <a:noFill/>
                </a:ln>
                <a:solidFill>
                  <a:srgbClr val="D7F83C"/>
                </a:solidFill>
                <a:effectLst/>
                <a:uLnTx/>
                <a:uFillTx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1" name="Seta para a Direita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ysClr val="window" lastClr="FFFFFF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05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50354</xdr:rowOff>
    </xdr:from>
    <xdr:to>
      <xdr:col>4</xdr:col>
      <xdr:colOff>11905</xdr:colOff>
      <xdr:row>6</xdr:row>
      <xdr:rowOff>25400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354"/>
          <a:ext cx="9477374" cy="1118046"/>
        </a:xfrm>
        <a:prstGeom prst="rect">
          <a:avLst/>
        </a:prstGeom>
      </xdr:spPr>
    </xdr:pic>
    <xdr:clientData/>
  </xdr:twoCellAnchor>
  <xdr:twoCellAnchor>
    <xdr:from>
      <xdr:col>1</xdr:col>
      <xdr:colOff>896937</xdr:colOff>
      <xdr:row>1</xdr:row>
      <xdr:rowOff>20637</xdr:rowOff>
    </xdr:from>
    <xdr:to>
      <xdr:col>3</xdr:col>
      <xdr:colOff>254000</xdr:colOff>
      <xdr:row>6</xdr:row>
      <xdr:rowOff>25400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690687" y="203200"/>
          <a:ext cx="6699251" cy="917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5.0 DEMONSTRAÇÕES DOS FLUXOS DE CAIXA</a:t>
          </a:r>
        </a:p>
        <a:p>
          <a:pPr algn="ctr"/>
          <a:r>
            <a:rPr lang="pt-BR" sz="18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twoCellAnchor>
  <xdr:twoCellAnchor>
    <xdr:from>
      <xdr:col>3</xdr:col>
      <xdr:colOff>371586</xdr:colOff>
      <xdr:row>4</xdr:row>
      <xdr:rowOff>112351</xdr:rowOff>
    </xdr:from>
    <xdr:to>
      <xdr:col>3</xdr:col>
      <xdr:colOff>1176251</xdr:colOff>
      <xdr:row>5</xdr:row>
      <xdr:rowOff>154781</xdr:rowOff>
    </xdr:to>
    <xdr:grpSp>
      <xdr:nvGrpSpPr>
        <xdr:cNvPr id="8" name="Agrupar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pSpPr/>
      </xdr:nvGrpSpPr>
      <xdr:grpSpPr>
        <a:xfrm>
          <a:off x="8574992" y="874351"/>
          <a:ext cx="804665" cy="232930"/>
          <a:chOff x="7817675" y="768144"/>
          <a:chExt cx="918516" cy="249238"/>
        </a:xfrm>
      </xdr:grpSpPr>
      <xdr:sp macro="" textlink="">
        <xdr:nvSpPr>
          <xdr:cNvPr id="9" name="Retângulo Arredondad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0" name="Seta para a Direita 6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5</xdr:row>
      <xdr:rowOff>165546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21706" cy="1118046"/>
        </a:xfrm>
        <a:prstGeom prst="rect">
          <a:avLst/>
        </a:prstGeom>
      </xdr:spPr>
    </xdr:pic>
    <xdr:clientData/>
  </xdr:twoCellAnchor>
  <xdr:twoCellAnchor>
    <xdr:from>
      <xdr:col>1</xdr:col>
      <xdr:colOff>896937</xdr:colOff>
      <xdr:row>0</xdr:row>
      <xdr:rowOff>0</xdr:rowOff>
    </xdr:from>
    <xdr:to>
      <xdr:col>4</xdr:col>
      <xdr:colOff>112873</xdr:colOff>
      <xdr:row>6</xdr:row>
      <xdr:rowOff>25401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/>
      </xdr:nvSpPr>
      <xdr:spPr>
        <a:xfrm>
          <a:off x="1591702" y="0"/>
          <a:ext cx="5390377" cy="11684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6.0 DESEMPENHO DE</a:t>
          </a:r>
          <a:r>
            <a:rPr lang="pt-BR" sz="2000" baseline="0">
              <a:solidFill>
                <a:srgbClr val="008228"/>
              </a:solidFill>
              <a:latin typeface="Arial Black" panose="020B0A04020102020204" pitchFamily="34" charset="0"/>
            </a:rPr>
            <a:t> NOSSAS </a:t>
          </a:r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AÇÕES</a:t>
          </a:r>
        </a:p>
        <a:p>
          <a:pPr algn="ctr"/>
          <a:r>
            <a:rPr lang="pt-BR" sz="18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2022</a:t>
          </a:r>
        </a:p>
      </xdr:txBody>
    </xdr:sp>
    <xdr:clientData/>
  </xdr:twoCellAnchor>
  <xdr:twoCellAnchor>
    <xdr:from>
      <xdr:col>3</xdr:col>
      <xdr:colOff>654899</xdr:colOff>
      <xdr:row>4</xdr:row>
      <xdr:rowOff>55093</xdr:rowOff>
    </xdr:from>
    <xdr:to>
      <xdr:col>4</xdr:col>
      <xdr:colOff>649938</xdr:colOff>
      <xdr:row>5</xdr:row>
      <xdr:rowOff>97523</xdr:rowOff>
    </xdr:to>
    <xdr:grpSp>
      <xdr:nvGrpSpPr>
        <xdr:cNvPr id="4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6941399" y="817093"/>
          <a:ext cx="801863" cy="232930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4</xdr:row>
      <xdr:rowOff>308420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191500" cy="1118045"/>
        </a:xfrm>
        <a:prstGeom prst="rect">
          <a:avLst/>
        </a:prstGeom>
      </xdr:spPr>
    </xdr:pic>
    <xdr:clientData/>
  </xdr:twoCellAnchor>
  <xdr:twoCellAnchor>
    <xdr:from>
      <xdr:col>1</xdr:col>
      <xdr:colOff>2381251</xdr:colOff>
      <xdr:row>1</xdr:row>
      <xdr:rowOff>71438</xdr:rowOff>
    </xdr:from>
    <xdr:to>
      <xdr:col>5</xdr:col>
      <xdr:colOff>174626</xdr:colOff>
      <xdr:row>4</xdr:row>
      <xdr:rowOff>55564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3254376" y="269876"/>
          <a:ext cx="3706813" cy="579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1.2 USINAS</a:t>
          </a:r>
        </a:p>
      </xdr:txBody>
    </xdr:sp>
    <xdr:clientData/>
  </xdr:twoCellAnchor>
  <xdr:twoCellAnchor>
    <xdr:from>
      <xdr:col>5</xdr:col>
      <xdr:colOff>798709</xdr:colOff>
      <xdr:row>3</xdr:row>
      <xdr:rowOff>195635</xdr:rowOff>
    </xdr:from>
    <xdr:to>
      <xdr:col>5</xdr:col>
      <xdr:colOff>1607344</xdr:colOff>
      <xdr:row>4</xdr:row>
      <xdr:rowOff>227746</xdr:rowOff>
    </xdr:to>
    <xdr:grpSp>
      <xdr:nvGrpSpPr>
        <xdr:cNvPr id="7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7287615" y="802854"/>
          <a:ext cx="808635" cy="234517"/>
          <a:chOff x="7817675" y="768144"/>
          <a:chExt cx="918516" cy="249238"/>
        </a:xfrm>
      </xdr:grpSpPr>
      <xdr:sp macro="" textlink="">
        <xdr:nvSpPr>
          <xdr:cNvPr id="8" name="Retângulo Arredondado 5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9" name="Seta para a Direita 6">
            <a:extLst>
              <a:ext uri="{FF2B5EF4-FFF2-40B4-BE49-F238E27FC236}">
                <a16:creationId xmlns:a16="http://schemas.microsoft.com/office/drawing/2014/main" id="{00000000-0008-0000-0200-000009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</xdr:col>
      <xdr:colOff>1</xdr:colOff>
      <xdr:row>7</xdr:row>
      <xdr:rowOff>1192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798594" cy="1168005"/>
        </a:xfrm>
        <a:prstGeom prst="rect">
          <a:avLst/>
        </a:prstGeom>
      </xdr:spPr>
    </xdr:pic>
    <xdr:clientData/>
  </xdr:twoCellAnchor>
  <xdr:twoCellAnchor>
    <xdr:from>
      <xdr:col>1</xdr:col>
      <xdr:colOff>85914</xdr:colOff>
      <xdr:row>1</xdr:row>
      <xdr:rowOff>3971</xdr:rowOff>
    </xdr:from>
    <xdr:to>
      <xdr:col>5</xdr:col>
      <xdr:colOff>511969</xdr:colOff>
      <xdr:row>6</xdr:row>
      <xdr:rowOff>25448</xdr:rowOff>
    </xdr:to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SpPr txBox="1"/>
      </xdr:nvSpPr>
      <xdr:spPr>
        <a:xfrm>
          <a:off x="1193195" y="170659"/>
          <a:ext cx="6510149" cy="8549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000">
              <a:solidFill>
                <a:srgbClr val="008228"/>
              </a:solidFill>
              <a:latin typeface="Arial Black" panose="020B0A04020102020204" pitchFamily="34" charset="0"/>
            </a:rPr>
            <a:t>1.3 BALANÇO DE ENERGIA ELETRICA </a:t>
          </a:r>
        </a:p>
        <a:p>
          <a:pPr algn="ctr"/>
          <a:r>
            <a:rPr lang="pt-BR" sz="20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Fornecimento Bruto de Energia Elétrica</a:t>
          </a:r>
        </a:p>
      </xdr:txBody>
    </xdr:sp>
    <xdr:clientData/>
  </xdr:twoCellAnchor>
  <xdr:twoCellAnchor>
    <xdr:from>
      <xdr:col>4</xdr:col>
      <xdr:colOff>2425365</xdr:colOff>
      <xdr:row>5</xdr:row>
      <xdr:rowOff>7937</xdr:rowOff>
    </xdr:from>
    <xdr:to>
      <xdr:col>5</xdr:col>
      <xdr:colOff>514568</xdr:colOff>
      <xdr:row>6</xdr:row>
      <xdr:rowOff>98425</xdr:rowOff>
    </xdr:to>
    <xdr:grpSp>
      <xdr:nvGrpSpPr>
        <xdr:cNvPr id="73" name="Agrupar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pSpPr/>
      </xdr:nvGrpSpPr>
      <xdr:grpSpPr>
        <a:xfrm>
          <a:off x="6830678" y="841375"/>
          <a:ext cx="875265" cy="257175"/>
          <a:chOff x="7817675" y="768144"/>
          <a:chExt cx="918516" cy="249238"/>
        </a:xfrm>
      </xdr:grpSpPr>
      <xdr:sp macro="" textlink="">
        <xdr:nvSpPr>
          <xdr:cNvPr id="74" name="Retângulo Arredondado 48">
            <a:extLst>
              <a:ext uri="{FF2B5EF4-FFF2-40B4-BE49-F238E27FC236}">
                <a16:creationId xmlns:a16="http://schemas.microsoft.com/office/drawing/2014/main" id="{00000000-0008-0000-0300-00004A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10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5" name="Seta para a Direita 55">
            <a:extLst>
              <a:ext uri="{FF2B5EF4-FFF2-40B4-BE49-F238E27FC236}">
                <a16:creationId xmlns:a16="http://schemas.microsoft.com/office/drawing/2014/main" id="{00000000-0008-0000-0300-00004B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59531</xdr:rowOff>
    </xdr:from>
    <xdr:to>
      <xdr:col>10</xdr:col>
      <xdr:colOff>23812</xdr:colOff>
      <xdr:row>6</xdr:row>
      <xdr:rowOff>50451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31"/>
          <a:ext cx="9286875" cy="1133920"/>
        </a:xfrm>
        <a:prstGeom prst="rect">
          <a:avLst/>
        </a:prstGeom>
      </xdr:spPr>
    </xdr:pic>
    <xdr:clientData/>
  </xdr:twoCellAnchor>
  <xdr:twoCellAnchor>
    <xdr:from>
      <xdr:col>1</xdr:col>
      <xdr:colOff>1268414</xdr:colOff>
      <xdr:row>1</xdr:row>
      <xdr:rowOff>15874</xdr:rowOff>
    </xdr:from>
    <xdr:to>
      <xdr:col>9</xdr:col>
      <xdr:colOff>488159</xdr:colOff>
      <xdr:row>5</xdr:row>
      <xdr:rowOff>92914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542258" y="206374"/>
          <a:ext cx="6768307" cy="839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1.4 VENDA DE ENERGIA POR CLASSE DE CONSUMO</a:t>
          </a:r>
        </a:p>
        <a:p>
          <a:pPr algn="ctr"/>
          <a:r>
            <a:rPr lang="pt-BR" sz="2000">
              <a:solidFill>
                <a:srgbClr val="008228"/>
              </a:solidFill>
              <a:latin typeface="Arial" panose="020B0604020202020204" pitchFamily="34" charset="0"/>
              <a:cs typeface="Arial" panose="020B0604020202020204" pitchFamily="34" charset="0"/>
            </a:rPr>
            <a:t>Fornecimento Bruto de Energia Elétrica</a:t>
          </a:r>
        </a:p>
      </xdr:txBody>
    </xdr:sp>
    <xdr:clientData/>
  </xdr:twoCellAnchor>
  <xdr:twoCellAnchor>
    <xdr:from>
      <xdr:col>8</xdr:col>
      <xdr:colOff>291853</xdr:colOff>
      <xdr:row>4</xdr:row>
      <xdr:rowOff>78801</xdr:rowOff>
    </xdr:from>
    <xdr:to>
      <xdr:col>9</xdr:col>
      <xdr:colOff>540894</xdr:colOff>
      <xdr:row>5</xdr:row>
      <xdr:rowOff>122818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8364291" y="840801"/>
          <a:ext cx="808634" cy="234517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23812</xdr:colOff>
      <xdr:row>5</xdr:row>
      <xdr:rowOff>71883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4781" cy="1024383"/>
        </a:xfrm>
        <a:prstGeom prst="rect">
          <a:avLst/>
        </a:prstGeom>
      </xdr:spPr>
    </xdr:pic>
    <xdr:clientData/>
  </xdr:twoCellAnchor>
  <xdr:twoCellAnchor>
    <xdr:from>
      <xdr:col>1</xdr:col>
      <xdr:colOff>464344</xdr:colOff>
      <xdr:row>0</xdr:row>
      <xdr:rowOff>154780</xdr:rowOff>
    </xdr:from>
    <xdr:to>
      <xdr:col>4</xdr:col>
      <xdr:colOff>74605</xdr:colOff>
      <xdr:row>5</xdr:row>
      <xdr:rowOff>11905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273969" y="154780"/>
          <a:ext cx="6432542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1.5 ENERGIA</a:t>
          </a: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 ELÉTRICA COMPRADA PARA REVENDA</a:t>
          </a:r>
          <a:endParaRPr lang="pt-BR" sz="1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3</xdr:col>
      <xdr:colOff>696669</xdr:colOff>
      <xdr:row>3</xdr:row>
      <xdr:rowOff>146483</xdr:rowOff>
    </xdr:from>
    <xdr:to>
      <xdr:col>3</xdr:col>
      <xdr:colOff>1533083</xdr:colOff>
      <xdr:row>5</xdr:row>
      <xdr:rowOff>0</xdr:rowOff>
    </xdr:to>
    <xdr:grpSp>
      <xdr:nvGrpSpPr>
        <xdr:cNvPr id="8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6840294" y="717983"/>
          <a:ext cx="836414" cy="234517"/>
          <a:chOff x="7817675" y="768144"/>
          <a:chExt cx="918516" cy="249238"/>
        </a:xfrm>
      </xdr:grpSpPr>
      <xdr:sp macro="" textlink="">
        <xdr:nvSpPr>
          <xdr:cNvPr id="10" name="Retângulo Arredondado 5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11" name="Seta para a Direita 6">
            <a:extLst>
              <a:ext uri="{FF2B5EF4-FFF2-40B4-BE49-F238E27FC236}">
                <a16:creationId xmlns:a16="http://schemas.microsoft.com/office/drawing/2014/main" id="{00000000-0008-0000-0500-00000B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5</xdr:row>
      <xdr:rowOff>71883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6125" cy="1119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57150</xdr:rowOff>
    </xdr:from>
    <xdr:to>
      <xdr:col>6</xdr:col>
      <xdr:colOff>0</xdr:colOff>
      <xdr:row>4</xdr:row>
      <xdr:rowOff>33338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928688" y="247650"/>
          <a:ext cx="6167437" cy="5953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1.6 PERDAS DE ENERGIA</a:t>
          </a:r>
        </a:p>
      </xdr:txBody>
    </xdr:sp>
    <xdr:clientData/>
  </xdr:twoCellAnchor>
  <xdr:twoCellAnchor>
    <xdr:from>
      <xdr:col>5</xdr:col>
      <xdr:colOff>380405</xdr:colOff>
      <xdr:row>4</xdr:row>
      <xdr:rowOff>17776</xdr:rowOff>
    </xdr:from>
    <xdr:to>
      <xdr:col>6</xdr:col>
      <xdr:colOff>0</xdr:colOff>
      <xdr:row>5</xdr:row>
      <xdr:rowOff>32064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pSpPr/>
      </xdr:nvGrpSpPr>
      <xdr:grpSpPr>
        <a:xfrm>
          <a:off x="6285905" y="827401"/>
          <a:ext cx="810220" cy="252413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1</xdr:col>
      <xdr:colOff>107157</xdr:colOff>
      <xdr:row>12</xdr:row>
      <xdr:rowOff>178846</xdr:rowOff>
    </xdr:from>
    <xdr:to>
      <xdr:col>5</xdr:col>
      <xdr:colOff>464345</xdr:colOff>
      <xdr:row>30</xdr:row>
      <xdr:rowOff>114805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BA0F9B1F-3189-F303-D808-EE0FF306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5845" y="2976815"/>
          <a:ext cx="5334000" cy="3364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23813</xdr:colOff>
      <xdr:row>5</xdr:row>
      <xdr:rowOff>109983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226969" cy="1122014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1</xdr:row>
      <xdr:rowOff>44450</xdr:rowOff>
    </xdr:from>
    <xdr:to>
      <xdr:col>8</xdr:col>
      <xdr:colOff>11907</xdr:colOff>
      <xdr:row>4</xdr:row>
      <xdr:rowOff>33338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162051" y="246856"/>
          <a:ext cx="5053012" cy="5961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800">
              <a:solidFill>
                <a:srgbClr val="008228"/>
              </a:solidFill>
              <a:latin typeface="Arial Black" panose="020B0A04020102020204" pitchFamily="34" charset="0"/>
            </a:rPr>
            <a:t>1.7 DECi e FECi</a:t>
          </a:r>
        </a:p>
      </xdr:txBody>
    </xdr:sp>
    <xdr:clientData/>
  </xdr:twoCellAnchor>
  <xdr:twoCellAnchor>
    <xdr:from>
      <xdr:col>7</xdr:col>
      <xdr:colOff>7886</xdr:colOff>
      <xdr:row>4</xdr:row>
      <xdr:rowOff>24029</xdr:rowOff>
    </xdr:from>
    <xdr:to>
      <xdr:col>7</xdr:col>
      <xdr:colOff>810169</xdr:colOff>
      <xdr:row>5</xdr:row>
      <xdr:rowOff>53759</xdr:rowOff>
    </xdr:to>
    <xdr:grpSp>
      <xdr:nvGrpSpPr>
        <xdr:cNvPr id="5" name="Agrupar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5353792" y="833654"/>
          <a:ext cx="802283" cy="232136"/>
          <a:chOff x="7817675" y="768144"/>
          <a:chExt cx="918516" cy="249238"/>
        </a:xfrm>
      </xdr:grpSpPr>
      <xdr:sp macro="" textlink="">
        <xdr:nvSpPr>
          <xdr:cNvPr id="6" name="Retângulo Arredondado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7" name="Seta para a Direita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1</xdr:col>
      <xdr:colOff>142875</xdr:colOff>
      <xdr:row>13</xdr:row>
      <xdr:rowOff>119062</xdr:rowOff>
    </xdr:from>
    <xdr:to>
      <xdr:col>7</xdr:col>
      <xdr:colOff>829385</xdr:colOff>
      <xdr:row>29</xdr:row>
      <xdr:rowOff>105626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660EA1A-D4DF-3570-E970-3B574616B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5875" y="3286125"/>
          <a:ext cx="4889416" cy="3225064"/>
        </a:xfrm>
        <a:prstGeom prst="rect">
          <a:avLst/>
        </a:prstGeom>
      </xdr:spPr>
    </xdr:pic>
    <xdr:clientData/>
  </xdr:twoCellAnchor>
  <xdr:twoCellAnchor editAs="oneCell">
    <xdr:from>
      <xdr:col>1</xdr:col>
      <xdr:colOff>464344</xdr:colOff>
      <xdr:row>30</xdr:row>
      <xdr:rowOff>11906</xdr:rowOff>
    </xdr:from>
    <xdr:to>
      <xdr:col>8</xdr:col>
      <xdr:colOff>299700</xdr:colOff>
      <xdr:row>46</xdr:row>
      <xdr:rowOff>47242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A53E6F0-9B28-E72A-15F6-EC056E92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7344" y="6619875"/>
          <a:ext cx="4895512" cy="327383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5</xdr:row>
      <xdr:rowOff>181420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77300" cy="1133920"/>
        </a:xfrm>
        <a:prstGeom prst="rect">
          <a:avLst/>
        </a:prstGeom>
      </xdr:spPr>
    </xdr:pic>
    <xdr:clientData/>
  </xdr:twoCellAnchor>
  <xdr:twoCellAnchor>
    <xdr:from>
      <xdr:col>1</xdr:col>
      <xdr:colOff>1530349</xdr:colOff>
      <xdr:row>1</xdr:row>
      <xdr:rowOff>15874</xdr:rowOff>
    </xdr:from>
    <xdr:to>
      <xdr:col>9</xdr:col>
      <xdr:colOff>0</xdr:colOff>
      <xdr:row>6</xdr:row>
      <xdr:rowOff>95250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804193" y="206374"/>
          <a:ext cx="6018213" cy="1031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800">
              <a:solidFill>
                <a:srgbClr val="008228"/>
              </a:solidFill>
              <a:latin typeface="Arial Black" panose="020B0A04020102020204" pitchFamily="34" charset="0"/>
            </a:rPr>
            <a:t>1.8 ÍNDICE</a:t>
          </a: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 DE CONTAS ARRECADADAS</a:t>
          </a:r>
          <a:b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</a:br>
          <a:r>
            <a:rPr lang="pt-BR" sz="1800" baseline="0">
              <a:solidFill>
                <a:srgbClr val="008228"/>
              </a:solidFill>
              <a:latin typeface="Arial Black" panose="020B0A04020102020204" pitchFamily="34" charset="0"/>
            </a:rPr>
            <a:t>(Arrecadação/Faturamento)</a:t>
          </a:r>
          <a:endParaRPr lang="pt-BR" sz="1800">
            <a:solidFill>
              <a:srgbClr val="008228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9</xdr:col>
      <xdr:colOff>208509</xdr:colOff>
      <xdr:row>4</xdr:row>
      <xdr:rowOff>66895</xdr:rowOff>
    </xdr:from>
    <xdr:to>
      <xdr:col>10</xdr:col>
      <xdr:colOff>386111</xdr:colOff>
      <xdr:row>5</xdr:row>
      <xdr:rowOff>110912</xdr:rowOff>
    </xdr:to>
    <xdr:grpSp>
      <xdr:nvGrpSpPr>
        <xdr:cNvPr id="4" name="Agrupar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pSpPr/>
      </xdr:nvGrpSpPr>
      <xdr:grpSpPr>
        <a:xfrm>
          <a:off x="8030915" y="828895"/>
          <a:ext cx="808634" cy="234517"/>
          <a:chOff x="7817675" y="768144"/>
          <a:chExt cx="918516" cy="249238"/>
        </a:xfrm>
      </xdr:grpSpPr>
      <xdr:sp macro="" textlink="">
        <xdr:nvSpPr>
          <xdr:cNvPr id="5" name="Retângulo Arredondado 5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SpPr/>
        </xdr:nvSpPr>
        <xdr:spPr>
          <a:xfrm>
            <a:off x="7817675" y="768144"/>
            <a:ext cx="918516" cy="249238"/>
          </a:xfrm>
          <a:prstGeom prst="roundRect">
            <a:avLst>
              <a:gd name="adj" fmla="val 9474"/>
            </a:avLst>
          </a:prstGeom>
          <a:solidFill>
            <a:srgbClr val="008228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r"/>
            <a:r>
              <a:rPr lang="pt-BR" sz="900" b="1">
                <a:solidFill>
                  <a:srgbClr val="D7F83C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VOLTAR</a:t>
            </a:r>
          </a:p>
        </xdr:txBody>
      </xdr:sp>
      <xdr:sp macro="" textlink="">
        <xdr:nvSpPr>
          <xdr:cNvPr id="6" name="Seta para a Direita 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SpPr/>
        </xdr:nvSpPr>
        <xdr:spPr>
          <a:xfrm rot="10800000">
            <a:off x="7881924" y="811562"/>
            <a:ext cx="158316" cy="165212"/>
          </a:xfrm>
          <a:prstGeom prst="rightArrow">
            <a:avLst>
              <a:gd name="adj1" fmla="val 50000"/>
              <a:gd name="adj2" fmla="val 57948"/>
            </a:avLst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050"/>
          </a:p>
        </xdr:txBody>
      </xdr:sp>
    </xdr:grpSp>
    <xdr:clientData/>
  </xdr:twoCellAnchor>
  <xdr:twoCellAnchor editAs="oneCell">
    <xdr:from>
      <xdr:col>1</xdr:col>
      <xdr:colOff>1428750</xdr:colOff>
      <xdr:row>8</xdr:row>
      <xdr:rowOff>142875</xdr:rowOff>
    </xdr:from>
    <xdr:to>
      <xdr:col>7</xdr:col>
      <xdr:colOff>751704</xdr:colOff>
      <xdr:row>27</xdr:row>
      <xdr:rowOff>53265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3015D865-416D-7E41-44CC-54E214C3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2594" y="1666875"/>
          <a:ext cx="5383235" cy="352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1452562</xdr:colOff>
      <xdr:row>32</xdr:row>
      <xdr:rowOff>59531</xdr:rowOff>
    </xdr:from>
    <xdr:to>
      <xdr:col>8</xdr:col>
      <xdr:colOff>23627</xdr:colOff>
      <xdr:row>50</xdr:row>
      <xdr:rowOff>166517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9C41DE5D-8BF1-82BD-30D8-388292BC6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26406" y="6155531"/>
          <a:ext cx="5560034" cy="3535986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1476375</xdr:colOff>
      <xdr:row>56</xdr:row>
      <xdr:rowOff>142875</xdr:rowOff>
    </xdr:from>
    <xdr:to>
      <xdr:col>8</xdr:col>
      <xdr:colOff>77923</xdr:colOff>
      <xdr:row>73</xdr:row>
      <xdr:rowOff>56280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B9467989-109E-62BD-53A4-49D6BF86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0219" y="10810875"/>
          <a:ext cx="5590517" cy="315190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c055894\AppData\Local\Microsoft\Windows\INetCache\Content.Outlook\Y1YZNJJ9\teste_atualizado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ORPARQ1\Groups\SA\PCPM\ESTATISTICA\Balanco_Energia_PCAR\2020\Balan&#231;o%20de%20Energia%20El&#233;trica_2020_2103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pot inst"/>
      <sheetName val="Evol GF"/>
      <sheetName val="16032020"/>
      <sheetName val="10022020"/>
      <sheetName val="resumo"/>
      <sheetName val="06122019"/>
      <sheetName val="21082019"/>
      <sheetName val="23072019"/>
      <sheetName val="05062019"/>
      <sheetName val="01052019"/>
      <sheetName val="11012019"/>
      <sheetName val="31122018 (2)"/>
      <sheetName val="31122017 (2)"/>
      <sheetName val="31122018"/>
      <sheetName val="20122018"/>
      <sheetName val="28112018"/>
      <sheetName val="01082018"/>
      <sheetName val="01062018"/>
      <sheetName val="01032018"/>
      <sheetName val="01012018"/>
      <sheetName val="01122017"/>
      <sheetName val="30102017"/>
      <sheetName val="27092017"/>
      <sheetName val="08092017"/>
      <sheetName val="19072017"/>
      <sheetName val="20042017"/>
      <sheetName val="31032017"/>
      <sheetName val="20F (3)"/>
      <sheetName val="31122016"/>
      <sheetName val="04112016"/>
      <sheetName val="05082016"/>
      <sheetName val="29062016"/>
      <sheetName val="18062016"/>
      <sheetName val="19052016"/>
      <sheetName val="28042016"/>
      <sheetName val="20042016"/>
      <sheetName val="13012016"/>
      <sheetName val="06012016"/>
      <sheetName val="01082015"/>
      <sheetName val="04032015"/>
      <sheetName val="27022015"/>
      <sheetName val="31122014"/>
      <sheetName val="14122014"/>
      <sheetName val="Power View2"/>
      <sheetName val="referência"/>
      <sheetName val="20F (2)"/>
      <sheetName val="20F"/>
      <sheetName val="Dow Jones 2018"/>
      <sheetName val="teste_atualizado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ARMES"/>
      <sheetName val="Confere"/>
      <sheetName val="Configurações"/>
      <sheetName val="RESUMO 20F (Sem Cruzamento)"/>
      <sheetName val="Infograma"/>
      <sheetName val="RESUMO 20F"/>
      <sheetName val="PlanejamentoC&amp;V"/>
      <sheetName val="CEMIG HOLDING_APENAS_INTEGRAIS"/>
      <sheetName val="EnergiaSecundaria"/>
      <sheetName val="SazoCCEAR"/>
      <sheetName val="Dados_PC-PM"/>
      <sheetName val="CEMIG D"/>
      <sheetName val="CEMIG G"/>
      <sheetName val="CEMIG_Conv"/>
      <sheetName val="CEMIG_I0"/>
      <sheetName val="CEMIG_I1"/>
      <sheetName val="CEMIG_I5"/>
      <sheetName val="CEMIG_I8"/>
      <sheetName val="CEMIG_2I5"/>
      <sheetName val="CEMIG PCH G"/>
      <sheetName val="CEMIG PCH I1"/>
      <sheetName val="CEMIG PCH I5"/>
      <sheetName val="HORIZONTES G"/>
      <sheetName val="HORIZONTES I1 G"/>
      <sheetName val="HORIZONTES I5 G"/>
      <sheetName val="ROSAL G"/>
      <sheetName val="SA CARVALHO G"/>
      <sheetName val="SPE G"/>
      <sheetName val="SPE TRES MARIAS"/>
      <sheetName val="SPE CAMARGOS"/>
      <sheetName val="SPE ITUTINGA"/>
      <sheetName val="SPE SALTO GRANDE"/>
      <sheetName val="SPE GERA LESTE"/>
      <sheetName val="SPE GERA OESTE"/>
      <sheetName val="SPE GERA S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C3">
            <v>82516.319767131994</v>
          </cell>
        </row>
        <row r="5">
          <cell r="C5">
            <v>9080.4875957879995</v>
          </cell>
          <cell r="F5">
            <v>75257.649475951912</v>
          </cell>
        </row>
        <row r="7">
          <cell r="C7">
            <v>7315.7836332019997</v>
          </cell>
          <cell r="F7">
            <v>6791.7664776030979</v>
          </cell>
          <cell r="I7">
            <v>24239.801798097902</v>
          </cell>
        </row>
        <row r="9">
          <cell r="C9">
            <v>0</v>
          </cell>
          <cell r="F9">
            <v>466.90381357700005</v>
          </cell>
          <cell r="I9">
            <v>25227.792353544002</v>
          </cell>
        </row>
        <row r="11">
          <cell r="C11">
            <v>1948.6804374170001</v>
          </cell>
          <cell r="I11">
            <v>0</v>
          </cell>
        </row>
        <row r="13">
          <cell r="C13">
            <v>-183.97647483100002</v>
          </cell>
          <cell r="I13">
            <v>1916.3462867080002</v>
          </cell>
        </row>
        <row r="15">
          <cell r="I15">
            <v>2222.3519999999999</v>
          </cell>
        </row>
        <row r="16">
          <cell r="C16">
            <v>73435.832171343995</v>
          </cell>
        </row>
        <row r="17">
          <cell r="I17">
            <v>2564.022253524</v>
          </cell>
        </row>
        <row r="18">
          <cell r="C18">
            <v>5835.0922392659995</v>
          </cell>
        </row>
        <row r="19">
          <cell r="I19">
            <v>19087.334784077997</v>
          </cell>
        </row>
        <row r="20">
          <cell r="C20">
            <v>17340.787577026997</v>
          </cell>
        </row>
        <row r="22">
          <cell r="C22">
            <v>2709.5919385579996</v>
          </cell>
        </row>
        <row r="24">
          <cell r="C24">
            <v>17807.557371529001</v>
          </cell>
        </row>
        <row r="26">
          <cell r="C26">
            <v>20370.193816647999</v>
          </cell>
        </row>
        <row r="28">
          <cell r="C28">
            <v>1090.8846939999999</v>
          </cell>
        </row>
        <row r="30">
          <cell r="C30">
            <v>7506.5125820189996</v>
          </cell>
        </row>
        <row r="32">
          <cell r="C32">
            <v>165.41800429699677</v>
          </cell>
        </row>
        <row r="34">
          <cell r="C34">
            <v>609.793948</v>
          </cell>
        </row>
        <row r="36">
          <cell r="C36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1"/>
  <sheetViews>
    <sheetView showGridLines="0" showRowColHeaders="0" tabSelected="1" zoomScale="85" zoomScaleNormal="85" workbookViewId="0"/>
  </sheetViews>
  <sheetFormatPr defaultColWidth="0" defaultRowHeight="15" zeroHeight="1" x14ac:dyDescent="0.25"/>
  <cols>
    <col min="1" max="12" width="8.7109375" style="1" customWidth="1"/>
    <col min="13" max="15" width="8.7109375" style="1" hidden="1" customWidth="1"/>
    <col min="16" max="16384" width="8.7109375" style="1" hidden="1"/>
  </cols>
  <sheetData>
    <row r="1" spans="13:15" x14ac:dyDescent="0.25">
      <c r="M1" s="47"/>
      <c r="N1" s="47"/>
      <c r="O1" s="47"/>
    </row>
    <row r="2" spans="13:15" x14ac:dyDescent="0.25">
      <c r="M2" s="47"/>
      <c r="N2" s="47"/>
      <c r="O2" s="47"/>
    </row>
    <row r="3" spans="13:15" x14ac:dyDescent="0.25">
      <c r="M3" s="47"/>
      <c r="N3" s="47"/>
      <c r="O3" s="47"/>
    </row>
    <row r="4" spans="13:15" x14ac:dyDescent="0.25">
      <c r="M4" s="47"/>
      <c r="N4" s="47"/>
      <c r="O4" s="47"/>
    </row>
    <row r="5" spans="13:15" x14ac:dyDescent="0.25">
      <c r="M5" s="47"/>
      <c r="N5" s="47"/>
      <c r="O5" s="47"/>
    </row>
    <row r="6" spans="13:15" x14ac:dyDescent="0.25">
      <c r="M6" s="47"/>
      <c r="N6" s="47"/>
      <c r="O6" s="47"/>
    </row>
    <row r="7" spans="13:15" x14ac:dyDescent="0.25">
      <c r="M7" s="47"/>
      <c r="N7" s="47"/>
      <c r="O7" s="47"/>
    </row>
    <row r="8" spans="13:15" x14ac:dyDescent="0.25">
      <c r="M8" s="47"/>
      <c r="N8" s="47"/>
      <c r="O8" s="47"/>
    </row>
    <row r="9" spans="13:15" x14ac:dyDescent="0.25">
      <c r="M9" s="47"/>
      <c r="N9" s="47"/>
      <c r="O9" s="47"/>
    </row>
    <row r="10" spans="13:15" x14ac:dyDescent="0.25">
      <c r="M10" s="47"/>
      <c r="N10" s="47"/>
      <c r="O10" s="47"/>
    </row>
    <row r="11" spans="13:15" x14ac:dyDescent="0.25">
      <c r="M11" s="47"/>
      <c r="N11" s="47"/>
      <c r="O11" s="47"/>
    </row>
    <row r="12" spans="13:15" x14ac:dyDescent="0.25">
      <c r="M12" s="47"/>
      <c r="N12" s="47"/>
      <c r="O12" s="47"/>
    </row>
    <row r="13" spans="13:15" x14ac:dyDescent="0.25">
      <c r="M13" s="47"/>
      <c r="N13" s="47"/>
      <c r="O13" s="47"/>
    </row>
    <row r="14" spans="13:15" x14ac:dyDescent="0.25">
      <c r="M14" s="47"/>
      <c r="N14" s="47"/>
      <c r="O14" s="47"/>
    </row>
    <row r="15" spans="13:15" x14ac:dyDescent="0.25">
      <c r="M15" s="47"/>
      <c r="N15" s="47"/>
      <c r="O15" s="47"/>
    </row>
    <row r="16" spans="13:15" x14ac:dyDescent="0.25">
      <c r="M16" s="47"/>
      <c r="N16" s="47"/>
      <c r="O16" s="47"/>
    </row>
    <row r="17" spans="13:15" x14ac:dyDescent="0.25">
      <c r="M17" s="47"/>
      <c r="N17" s="47"/>
      <c r="O17" s="47"/>
    </row>
    <row r="18" spans="13:15" x14ac:dyDescent="0.25">
      <c r="M18" s="47"/>
      <c r="N18" s="47"/>
      <c r="O18" s="47"/>
    </row>
    <row r="19" spans="13:15" x14ac:dyDescent="0.25">
      <c r="M19" s="47"/>
      <c r="N19" s="47"/>
      <c r="O19" s="47"/>
    </row>
    <row r="20" spans="13:15" x14ac:dyDescent="0.25">
      <c r="M20" s="47"/>
      <c r="N20" s="47"/>
      <c r="O20" s="47"/>
    </row>
    <row r="21" spans="13:15" x14ac:dyDescent="0.25">
      <c r="M21" s="47"/>
      <c r="N21" s="47"/>
      <c r="O21" s="47"/>
    </row>
    <row r="22" spans="13:15" x14ac:dyDescent="0.25">
      <c r="M22" s="47"/>
      <c r="N22" s="47"/>
      <c r="O22" s="47"/>
    </row>
    <row r="23" spans="13:15" x14ac:dyDescent="0.25">
      <c r="M23" s="47"/>
      <c r="N23" s="47"/>
      <c r="O23" s="47"/>
    </row>
    <row r="24" spans="13:15" x14ac:dyDescent="0.25">
      <c r="M24" s="47"/>
      <c r="N24" s="47"/>
      <c r="O24" s="47"/>
    </row>
    <row r="25" spans="13:15" x14ac:dyDescent="0.25">
      <c r="M25" s="47"/>
      <c r="N25" s="47"/>
      <c r="O25" s="47"/>
    </row>
    <row r="26" spans="13:15" x14ac:dyDescent="0.25">
      <c r="M26" s="47"/>
      <c r="N26" s="47"/>
      <c r="O26" s="47"/>
    </row>
    <row r="27" spans="13:15" x14ac:dyDescent="0.25">
      <c r="M27" s="47"/>
      <c r="N27" s="47"/>
      <c r="O27" s="47"/>
    </row>
    <row r="28" spans="13:15" x14ac:dyDescent="0.25">
      <c r="M28" s="47"/>
      <c r="N28" s="47"/>
      <c r="O28" s="47"/>
    </row>
    <row r="29" spans="13:15" x14ac:dyDescent="0.25">
      <c r="M29" s="47"/>
      <c r="N29" s="47"/>
      <c r="O29" s="47"/>
    </row>
    <row r="30" spans="13:15" x14ac:dyDescent="0.25">
      <c r="M30" s="47"/>
      <c r="N30" s="47"/>
      <c r="O30" s="47"/>
    </row>
    <row r="31" spans="13:15" x14ac:dyDescent="0.25">
      <c r="M31" s="47"/>
      <c r="N31" s="47"/>
      <c r="O31" s="47"/>
    </row>
    <row r="32" spans="13:15" x14ac:dyDescent="0.25">
      <c r="M32" s="47"/>
      <c r="N32" s="47"/>
      <c r="O32" s="47"/>
    </row>
    <row r="33" spans="1:15" hidden="1" x14ac:dyDescent="0.25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</row>
    <row r="34" spans="1:15" hidden="1" x14ac:dyDescent="0.25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</row>
    <row r="35" spans="1:15" hidden="1" x14ac:dyDescent="0.25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</row>
    <row r="36" spans="1:15" hidden="1" x14ac:dyDescent="0.25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</row>
    <row r="37" spans="1:15" hidden="1" x14ac:dyDescent="0.25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</row>
    <row r="38" spans="1:15" hidden="1" x14ac:dyDescent="0.25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</row>
    <row r="39" spans="1:15" hidden="1" x14ac:dyDescent="0.25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</row>
    <row r="40" spans="1:15" hidden="1" x14ac:dyDescent="0.25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</row>
    <row r="41" spans="1:15" hidden="1" x14ac:dyDescent="0.25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</row>
  </sheetData>
  <pageMargins left="0.511811024" right="0.511811024" top="0.78740157499999996" bottom="0.78740157499999996" header="0.31496062000000002" footer="0.31496062000000002"/>
  <pageSetup paperSize="9" orientation="landscape" horizontalDpi="300" verticalDpi="300" r:id="rId1"/>
  <headerFooter>
    <oddFooter>&amp;R_x000D_&amp;1#&amp;"Calibri"&amp;10&amp;K000000 Classificação: Público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9"/>
  <sheetViews>
    <sheetView showGridLines="0" showRowColHeaders="0" topLeftCell="A11" zoomScale="80" zoomScaleNormal="80" workbookViewId="0">
      <selection activeCell="E26" sqref="E26"/>
    </sheetView>
  </sheetViews>
  <sheetFormatPr defaultColWidth="8.7109375" defaultRowHeight="15" x14ac:dyDescent="0.25"/>
  <cols>
    <col min="1" max="1" width="13.85546875" customWidth="1"/>
    <col min="2" max="2" width="59.7109375" customWidth="1"/>
    <col min="3" max="3" width="20.28515625" customWidth="1"/>
    <col min="4" max="4" width="20.5703125" customWidth="1"/>
    <col min="5" max="5" width="15.140625" customWidth="1"/>
    <col min="6" max="6" width="8.5703125" customWidth="1"/>
    <col min="16384" max="16384" width="8.7109375" customWidth="1"/>
  </cols>
  <sheetData>
    <row r="1" spans="1:6" ht="15" customHeight="1" x14ac:dyDescent="0.25">
      <c r="B1" s="272"/>
      <c r="C1" s="272"/>
      <c r="D1" s="272"/>
      <c r="E1" s="272"/>
      <c r="F1" s="272"/>
    </row>
    <row r="2" spans="1:6" ht="15" customHeight="1" x14ac:dyDescent="0.25">
      <c r="B2" s="272"/>
      <c r="C2" s="272"/>
      <c r="D2" s="272"/>
      <c r="E2" s="272"/>
      <c r="F2" s="272"/>
    </row>
    <row r="3" spans="1:6" ht="15" customHeight="1" x14ac:dyDescent="0.25">
      <c r="B3" s="272"/>
      <c r="C3" s="272"/>
      <c r="D3" s="272"/>
      <c r="E3" s="272"/>
      <c r="F3" s="272"/>
    </row>
    <row r="4" spans="1:6" ht="15" customHeight="1" x14ac:dyDescent="0.25">
      <c r="B4" s="272"/>
      <c r="C4" s="272"/>
      <c r="D4" s="272"/>
      <c r="E4" s="272"/>
      <c r="F4" s="272"/>
    </row>
    <row r="5" spans="1:6" ht="15" customHeight="1" x14ac:dyDescent="0.25">
      <c r="B5" s="272"/>
      <c r="C5" s="272"/>
      <c r="D5" s="272"/>
      <c r="E5" s="272"/>
      <c r="F5" s="272"/>
    </row>
    <row r="6" spans="1:6" ht="15" customHeight="1" x14ac:dyDescent="0.25">
      <c r="B6" s="272"/>
      <c r="C6" s="272"/>
      <c r="D6" s="272"/>
      <c r="E6" s="272"/>
      <c r="F6" s="272"/>
    </row>
    <row r="7" spans="1:6" ht="24.6" customHeight="1" x14ac:dyDescent="0.25">
      <c r="A7" s="40"/>
      <c r="B7" s="23" t="s">
        <v>20</v>
      </c>
      <c r="C7" s="40"/>
      <c r="D7" s="40"/>
      <c r="E7" s="40"/>
    </row>
    <row r="8" spans="1:6" ht="32.450000000000003" customHeight="1" x14ac:dyDescent="0.25">
      <c r="A8" s="40"/>
      <c r="B8" s="285"/>
      <c r="C8" s="283" t="s">
        <v>22</v>
      </c>
      <c r="D8" s="284"/>
      <c r="E8" s="40"/>
    </row>
    <row r="9" spans="1:6" x14ac:dyDescent="0.25">
      <c r="A9" s="40"/>
      <c r="B9" s="285"/>
      <c r="C9" s="57">
        <v>2022</v>
      </c>
      <c r="D9" s="57">
        <v>2021</v>
      </c>
      <c r="E9" s="40"/>
    </row>
    <row r="10" spans="1:6" ht="18.75" customHeight="1" x14ac:dyDescent="0.25">
      <c r="A10" s="40"/>
      <c r="B10" s="152" t="s">
        <v>205</v>
      </c>
      <c r="C10" s="112">
        <v>30158388</v>
      </c>
      <c r="D10" s="112">
        <v>29619254</v>
      </c>
      <c r="E10" s="40"/>
    </row>
    <row r="11" spans="1:6" ht="18.75" customHeight="1" x14ac:dyDescent="0.25">
      <c r="A11" s="40"/>
      <c r="B11" s="152" t="s">
        <v>206</v>
      </c>
      <c r="C11" s="112">
        <v>3684574</v>
      </c>
      <c r="D11" s="112">
        <v>3448318</v>
      </c>
      <c r="E11" s="40"/>
    </row>
    <row r="12" spans="1:6" ht="18.75" customHeight="1" x14ac:dyDescent="0.25">
      <c r="A12" s="40"/>
      <c r="B12" s="152" t="s">
        <v>207</v>
      </c>
      <c r="C12" s="112">
        <v>-1146560</v>
      </c>
      <c r="D12" s="112">
        <v>2146043</v>
      </c>
      <c r="E12" s="40"/>
    </row>
    <row r="13" spans="1:6" ht="26.25" customHeight="1" x14ac:dyDescent="0.25">
      <c r="A13" s="40"/>
      <c r="B13" s="152" t="s">
        <v>332</v>
      </c>
      <c r="C13" s="112">
        <v>2360056</v>
      </c>
      <c r="D13" s="112">
        <v>1316995</v>
      </c>
      <c r="E13" s="40"/>
    </row>
    <row r="14" spans="1:6" ht="18.75" customHeight="1" x14ac:dyDescent="0.25">
      <c r="A14" s="40"/>
      <c r="B14" s="152" t="s">
        <v>328</v>
      </c>
      <c r="C14" s="112"/>
      <c r="D14" s="112"/>
      <c r="E14" s="40"/>
    </row>
    <row r="15" spans="1:6" ht="18.75" customHeight="1" x14ac:dyDescent="0.25">
      <c r="A15" s="40"/>
      <c r="B15" s="152" t="s">
        <v>333</v>
      </c>
      <c r="C15" s="112">
        <v>413044</v>
      </c>
      <c r="D15" s="112">
        <v>354910</v>
      </c>
      <c r="E15" s="40"/>
    </row>
    <row r="16" spans="1:6" ht="18.75" customHeight="1" x14ac:dyDescent="0.25">
      <c r="A16" s="40"/>
      <c r="B16" s="152" t="s">
        <v>334</v>
      </c>
      <c r="C16" s="112">
        <v>407193</v>
      </c>
      <c r="D16" s="112">
        <v>251973</v>
      </c>
      <c r="E16" s="40"/>
    </row>
    <row r="17" spans="1:6" x14ac:dyDescent="0.25">
      <c r="A17" s="40"/>
      <c r="B17" s="152" t="s">
        <v>335</v>
      </c>
      <c r="C17" s="112">
        <v>575449</v>
      </c>
      <c r="D17" s="112">
        <v>660457</v>
      </c>
      <c r="E17" s="40"/>
    </row>
    <row r="18" spans="1:6" ht="18.75" customHeight="1" x14ac:dyDescent="0.25">
      <c r="A18" s="40"/>
      <c r="B18" s="152" t="s">
        <v>336</v>
      </c>
      <c r="C18" s="112">
        <v>47028</v>
      </c>
      <c r="D18" s="112" t="s">
        <v>52</v>
      </c>
      <c r="E18" s="40"/>
    </row>
    <row r="19" spans="1:6" x14ac:dyDescent="0.25">
      <c r="A19" s="40"/>
      <c r="B19" s="152" t="s">
        <v>329</v>
      </c>
      <c r="C19" s="112">
        <v>3245688</v>
      </c>
      <c r="D19" s="112">
        <v>1852263</v>
      </c>
      <c r="E19" s="40"/>
    </row>
    <row r="20" spans="1:6" ht="25.5" x14ac:dyDescent="0.25">
      <c r="A20" s="40"/>
      <c r="B20" s="152" t="s">
        <v>208</v>
      </c>
      <c r="C20" s="112">
        <v>39369</v>
      </c>
      <c r="D20" s="112">
        <v>53751</v>
      </c>
      <c r="E20" s="40"/>
    </row>
    <row r="21" spans="1:6" ht="18.75" customHeight="1" x14ac:dyDescent="0.25">
      <c r="A21" s="40"/>
      <c r="B21" s="152" t="s">
        <v>209</v>
      </c>
      <c r="C21" s="112">
        <v>466857</v>
      </c>
      <c r="D21" s="112">
        <v>523105</v>
      </c>
      <c r="E21" s="40"/>
    </row>
    <row r="22" spans="1:6" ht="18.75" customHeight="1" x14ac:dyDescent="0.25">
      <c r="A22" s="40"/>
      <c r="B22" s="152" t="s">
        <v>210</v>
      </c>
      <c r="C22" s="112">
        <v>182893</v>
      </c>
      <c r="D22" s="112">
        <v>1156503</v>
      </c>
      <c r="E22" s="40"/>
    </row>
    <row r="23" spans="1:6" ht="18.75" customHeight="1" x14ac:dyDescent="0.25">
      <c r="A23" s="40"/>
      <c r="B23" s="152" t="s">
        <v>337</v>
      </c>
      <c r="C23" s="112">
        <v>453131</v>
      </c>
      <c r="D23" s="112">
        <v>452896</v>
      </c>
      <c r="E23" s="40"/>
    </row>
    <row r="24" spans="1:6" ht="18.75" customHeight="1" x14ac:dyDescent="0.25">
      <c r="A24" s="40"/>
      <c r="B24" s="152" t="s">
        <v>204</v>
      </c>
      <c r="C24" s="112">
        <v>4529123</v>
      </c>
      <c r="D24" s="112">
        <v>3470406</v>
      </c>
      <c r="E24" s="40"/>
    </row>
    <row r="25" spans="1:6" x14ac:dyDescent="0.25">
      <c r="A25" s="40"/>
      <c r="B25" s="152" t="s">
        <v>330</v>
      </c>
      <c r="C25" s="112">
        <v>-94035</v>
      </c>
      <c r="D25" s="112">
        <v>-70948</v>
      </c>
      <c r="E25" s="40"/>
    </row>
    <row r="26" spans="1:6" ht="18.75" customHeight="1" x14ac:dyDescent="0.25">
      <c r="A26" s="40"/>
      <c r="B26" s="152" t="s">
        <v>275</v>
      </c>
      <c r="C26" s="112" t="s">
        <v>52</v>
      </c>
      <c r="D26" s="112">
        <v>153970</v>
      </c>
      <c r="E26" s="40"/>
    </row>
    <row r="27" spans="1:6" ht="18.75" customHeight="1" x14ac:dyDescent="0.25">
      <c r="A27" s="40"/>
      <c r="B27" s="152" t="s">
        <v>331</v>
      </c>
      <c r="C27" s="112">
        <v>-829783</v>
      </c>
      <c r="D27" s="112" t="s">
        <v>52</v>
      </c>
      <c r="E27" s="40"/>
    </row>
    <row r="28" spans="1:6" x14ac:dyDescent="0.25">
      <c r="A28" s="40"/>
      <c r="B28" s="152" t="s">
        <v>211</v>
      </c>
      <c r="C28" s="112">
        <v>2657114</v>
      </c>
      <c r="D28" s="112">
        <v>1935273</v>
      </c>
      <c r="E28" s="40"/>
    </row>
    <row r="29" spans="1:6" ht="19.5" customHeight="1" x14ac:dyDescent="0.25">
      <c r="A29" s="40"/>
      <c r="B29" s="152" t="s">
        <v>338</v>
      </c>
      <c r="C29" s="112">
        <v>-12686721</v>
      </c>
      <c r="D29" s="112">
        <v>-13679051</v>
      </c>
      <c r="E29" s="40"/>
    </row>
    <row r="30" spans="1:6" ht="21" customHeight="1" thickBot="1" x14ac:dyDescent="0.3">
      <c r="A30" s="40"/>
      <c r="B30" s="153" t="s">
        <v>19</v>
      </c>
      <c r="C30" s="191">
        <v>34462808</v>
      </c>
      <c r="D30" s="191">
        <v>33646118</v>
      </c>
      <c r="E30" s="41"/>
      <c r="F30" s="39"/>
    </row>
    <row r="31" spans="1:6" ht="15.75" thickTop="1" x14ac:dyDescent="0.25">
      <c r="A31" s="40"/>
      <c r="B31" s="40"/>
      <c r="C31" s="40"/>
      <c r="D31" s="40"/>
      <c r="E31" s="40"/>
    </row>
    <row r="33" spans="3:4" x14ac:dyDescent="0.25">
      <c r="C33" s="38"/>
      <c r="D33" s="38"/>
    </row>
    <row r="34" spans="3:4" x14ac:dyDescent="0.25">
      <c r="C34" s="35"/>
      <c r="D34" s="35"/>
    </row>
    <row r="35" spans="3:4" x14ac:dyDescent="0.25">
      <c r="C35" s="35"/>
      <c r="D35" s="35"/>
    </row>
    <row r="36" spans="3:4" x14ac:dyDescent="0.25">
      <c r="C36" s="35"/>
      <c r="D36" s="35"/>
    </row>
    <row r="38" spans="3:4" x14ac:dyDescent="0.25">
      <c r="C38" s="35"/>
      <c r="D38" s="35"/>
    </row>
    <row r="39" spans="3:4" x14ac:dyDescent="0.25">
      <c r="C39" s="35"/>
      <c r="D39" s="35"/>
    </row>
    <row r="40" spans="3:4" x14ac:dyDescent="0.25">
      <c r="C40" s="35"/>
      <c r="D40" s="35"/>
    </row>
    <row r="41" spans="3:4" x14ac:dyDescent="0.25">
      <c r="C41" s="35"/>
      <c r="D41" s="35"/>
    </row>
    <row r="42" spans="3:4" x14ac:dyDescent="0.25">
      <c r="D42" s="35"/>
    </row>
    <row r="43" spans="3:4" x14ac:dyDescent="0.25">
      <c r="C43" s="35"/>
      <c r="D43" s="35"/>
    </row>
    <row r="44" spans="3:4" x14ac:dyDescent="0.25">
      <c r="C44" s="35"/>
      <c r="D44" s="35"/>
    </row>
    <row r="45" spans="3:4" x14ac:dyDescent="0.25">
      <c r="C45" s="35"/>
      <c r="D45" s="35"/>
    </row>
    <row r="46" spans="3:4" x14ac:dyDescent="0.25">
      <c r="C46" s="35"/>
      <c r="D46" s="35"/>
    </row>
    <row r="47" spans="3:4" x14ac:dyDescent="0.25">
      <c r="C47" s="35"/>
      <c r="D47" s="35"/>
    </row>
    <row r="48" spans="3:4" x14ac:dyDescent="0.25">
      <c r="C48" s="35"/>
      <c r="D48" s="35"/>
    </row>
    <row r="49" spans="3:4" x14ac:dyDescent="0.25">
      <c r="C49" s="35"/>
      <c r="D49" s="35"/>
    </row>
  </sheetData>
  <mergeCells count="3">
    <mergeCell ref="C8:D8"/>
    <mergeCell ref="B8:B9"/>
    <mergeCell ref="B1:F6"/>
  </mergeCells>
  <conditionalFormatting sqref="B10:D30">
    <cfRule type="expression" dxfId="15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5:G48"/>
  <sheetViews>
    <sheetView showGridLines="0" showRowColHeaders="0" zoomScale="80" zoomScaleNormal="80" workbookViewId="0">
      <selection activeCell="C43" sqref="C43:D47"/>
    </sheetView>
  </sheetViews>
  <sheetFormatPr defaultColWidth="8.7109375" defaultRowHeight="15" x14ac:dyDescent="0.25"/>
  <cols>
    <col min="1" max="1" width="13.85546875" customWidth="1"/>
    <col min="2" max="2" width="57.7109375" bestFit="1" customWidth="1"/>
    <col min="3" max="3" width="20.5703125" customWidth="1"/>
    <col min="4" max="4" width="24.140625" customWidth="1"/>
    <col min="5" max="5" width="14.7109375" customWidth="1"/>
    <col min="6" max="6" width="19.28515625" customWidth="1"/>
    <col min="7" max="8" width="8.7109375" customWidth="1"/>
  </cols>
  <sheetData>
    <row r="5" spans="2:7" x14ac:dyDescent="0.25">
      <c r="B5" s="272"/>
      <c r="C5" s="272"/>
      <c r="D5" s="272"/>
      <c r="E5" s="273"/>
      <c r="F5" s="273"/>
      <c r="G5" s="273"/>
    </row>
    <row r="6" spans="2:7" x14ac:dyDescent="0.25">
      <c r="B6" s="273"/>
      <c r="C6" s="273"/>
      <c r="D6" s="273"/>
      <c r="E6" s="273"/>
      <c r="F6" s="273"/>
      <c r="G6" s="273"/>
    </row>
    <row r="7" spans="2:7" x14ac:dyDescent="0.25">
      <c r="B7" s="273"/>
      <c r="C7" s="273"/>
      <c r="D7" s="273"/>
      <c r="E7" s="273"/>
      <c r="F7" s="273"/>
      <c r="G7" s="273"/>
    </row>
    <row r="8" spans="2:7" ht="21" customHeight="1" x14ac:dyDescent="0.25">
      <c r="B8" s="42" t="s">
        <v>20</v>
      </c>
      <c r="C8" s="2"/>
      <c r="D8" s="2"/>
    </row>
    <row r="9" spans="2:7" ht="24" customHeight="1" x14ac:dyDescent="0.25">
      <c r="B9" s="284"/>
      <c r="C9" s="283" t="s">
        <v>22</v>
      </c>
      <c r="D9" s="284"/>
    </row>
    <row r="10" spans="2:7" x14ac:dyDescent="0.25">
      <c r="B10" s="284"/>
      <c r="C10" s="57">
        <v>2022</v>
      </c>
      <c r="D10" s="57">
        <v>2021</v>
      </c>
    </row>
    <row r="11" spans="2:7" ht="21" customHeight="1" x14ac:dyDescent="0.25">
      <c r="B11" s="244" t="s">
        <v>341</v>
      </c>
      <c r="C11" s="165"/>
      <c r="D11" s="165"/>
    </row>
    <row r="12" spans="2:7" ht="20.25" customHeight="1" x14ac:dyDescent="0.25">
      <c r="B12" s="154" t="s">
        <v>212</v>
      </c>
      <c r="C12" s="165">
        <v>1351999</v>
      </c>
      <c r="D12" s="165">
        <v>1240468</v>
      </c>
    </row>
    <row r="13" spans="2:7" ht="20.25" customHeight="1" x14ac:dyDescent="0.25">
      <c r="B13" s="154" t="s">
        <v>123</v>
      </c>
      <c r="C13" s="165">
        <v>83043</v>
      </c>
      <c r="D13" s="165">
        <v>134267</v>
      </c>
    </row>
    <row r="14" spans="2:7" ht="20.25" customHeight="1" x14ac:dyDescent="0.25">
      <c r="B14" s="154" t="s">
        <v>129</v>
      </c>
      <c r="C14" s="165">
        <v>626028</v>
      </c>
      <c r="D14" s="165">
        <v>15194</v>
      </c>
    </row>
    <row r="15" spans="2:7" ht="20.25" customHeight="1" x14ac:dyDescent="0.25">
      <c r="B15" s="154" t="s">
        <v>143</v>
      </c>
      <c r="C15" s="165">
        <v>148570</v>
      </c>
      <c r="D15" s="165">
        <v>94021</v>
      </c>
    </row>
    <row r="16" spans="2:7" ht="20.25" customHeight="1" x14ac:dyDescent="0.25">
      <c r="B16" s="154" t="s">
        <v>144</v>
      </c>
      <c r="C16" s="165">
        <v>1706166</v>
      </c>
      <c r="D16" s="165">
        <v>1449954</v>
      </c>
    </row>
    <row r="17" spans="2:4" ht="20.25" customHeight="1" x14ac:dyDescent="0.25">
      <c r="B17" s="154" t="s">
        <v>145</v>
      </c>
      <c r="C17" s="165">
        <v>1182084</v>
      </c>
      <c r="D17" s="165">
        <v>1049109</v>
      </c>
    </row>
    <row r="18" spans="2:4" ht="20.25" customHeight="1" x14ac:dyDescent="0.25">
      <c r="B18" s="154" t="s">
        <v>213</v>
      </c>
      <c r="C18" s="165">
        <v>400856</v>
      </c>
      <c r="D18" s="165">
        <v>230822</v>
      </c>
    </row>
    <row r="19" spans="2:4" ht="20.25" customHeight="1" x14ac:dyDescent="0.25">
      <c r="B19" s="154" t="s">
        <v>339</v>
      </c>
      <c r="C19" s="165">
        <v>108731</v>
      </c>
      <c r="D19" s="165">
        <v>143856</v>
      </c>
    </row>
    <row r="20" spans="2:4" ht="20.25" customHeight="1" x14ac:dyDescent="0.25">
      <c r="B20" s="154" t="s">
        <v>340</v>
      </c>
      <c r="C20" s="165">
        <v>-53860</v>
      </c>
      <c r="D20" s="165" t="s">
        <v>52</v>
      </c>
    </row>
    <row r="21" spans="2:4" ht="20.25" customHeight="1" x14ac:dyDescent="0.25">
      <c r="B21" s="154" t="s">
        <v>342</v>
      </c>
      <c r="C21" s="165">
        <v>171770</v>
      </c>
      <c r="D21" s="165" t="s">
        <v>52</v>
      </c>
    </row>
    <row r="22" spans="2:4" ht="20.25" customHeight="1" x14ac:dyDescent="0.25">
      <c r="B22" s="154" t="s">
        <v>341</v>
      </c>
      <c r="C22" s="165">
        <v>393015</v>
      </c>
      <c r="D22" s="165">
        <v>393425</v>
      </c>
    </row>
    <row r="23" spans="2:4" ht="20.25" customHeight="1" thickBot="1" x14ac:dyDescent="0.3">
      <c r="B23" s="244" t="s">
        <v>3</v>
      </c>
      <c r="C23" s="242">
        <v>6118402</v>
      </c>
      <c r="D23" s="243">
        <v>4751116</v>
      </c>
    </row>
    <row r="24" spans="2:4" ht="15.75" thickTop="1" x14ac:dyDescent="0.25"/>
    <row r="26" spans="2:4" hidden="1" x14ac:dyDescent="0.25"/>
    <row r="27" spans="2:4" hidden="1" x14ac:dyDescent="0.25">
      <c r="C27" s="38"/>
      <c r="D27" s="38"/>
    </row>
    <row r="28" spans="2:4" hidden="1" x14ac:dyDescent="0.25">
      <c r="C28" s="35"/>
      <c r="D28" s="35"/>
    </row>
    <row r="29" spans="2:4" hidden="1" x14ac:dyDescent="0.25">
      <c r="C29" s="35"/>
      <c r="D29" s="35"/>
    </row>
    <row r="30" spans="2:4" hidden="1" x14ac:dyDescent="0.25">
      <c r="C30" s="35"/>
      <c r="D30" s="35"/>
    </row>
    <row r="31" spans="2:4" hidden="1" x14ac:dyDescent="0.25">
      <c r="C31" s="35"/>
      <c r="D31" s="35"/>
    </row>
    <row r="32" spans="2:4" hidden="1" x14ac:dyDescent="0.25">
      <c r="C32" s="35"/>
      <c r="D32" s="35"/>
    </row>
    <row r="33" spans="2:4" hidden="1" x14ac:dyDescent="0.25">
      <c r="C33" s="35"/>
      <c r="D33" s="35"/>
    </row>
    <row r="34" spans="2:4" hidden="1" x14ac:dyDescent="0.25">
      <c r="C34" s="35"/>
      <c r="D34" s="35"/>
    </row>
    <row r="35" spans="2:4" hidden="1" x14ac:dyDescent="0.25">
      <c r="C35" s="35"/>
      <c r="D35" s="35"/>
    </row>
    <row r="36" spans="2:4" hidden="1" x14ac:dyDescent="0.25">
      <c r="C36" s="35"/>
      <c r="D36" s="35"/>
    </row>
    <row r="37" spans="2:4" hidden="1" x14ac:dyDescent="0.25">
      <c r="C37" s="35"/>
      <c r="D37" s="35"/>
    </row>
    <row r="38" spans="2:4" hidden="1" x14ac:dyDescent="0.25">
      <c r="C38" s="35"/>
      <c r="D38" s="35"/>
    </row>
    <row r="39" spans="2:4" hidden="1" x14ac:dyDescent="0.25">
      <c r="C39" s="35"/>
      <c r="D39" s="35"/>
    </row>
    <row r="40" spans="2:4" hidden="1" x14ac:dyDescent="0.25">
      <c r="C40" s="35"/>
      <c r="D40" s="35"/>
    </row>
    <row r="41" spans="2:4" x14ac:dyDescent="0.25">
      <c r="B41" s="284"/>
      <c r="C41" s="283" t="s">
        <v>22</v>
      </c>
      <c r="D41" s="284"/>
    </row>
    <row r="42" spans="2:4" x14ac:dyDescent="0.25">
      <c r="B42" s="284"/>
      <c r="C42" s="57">
        <v>2022</v>
      </c>
      <c r="D42" s="57">
        <v>2021</v>
      </c>
    </row>
    <row r="43" spans="2:4" ht="19.5" customHeight="1" x14ac:dyDescent="0.25">
      <c r="B43" s="154" t="s">
        <v>453</v>
      </c>
      <c r="C43" s="165">
        <v>135265</v>
      </c>
      <c r="D43" s="165">
        <v>100162</v>
      </c>
    </row>
    <row r="44" spans="2:4" ht="19.5" customHeight="1" x14ac:dyDescent="0.25">
      <c r="B44" s="154" t="s">
        <v>143</v>
      </c>
      <c r="C44" s="165">
        <v>2233101</v>
      </c>
      <c r="D44" s="165">
        <v>1149667</v>
      </c>
    </row>
    <row r="45" spans="2:4" ht="19.5" customHeight="1" x14ac:dyDescent="0.25">
      <c r="B45" s="154" t="s">
        <v>144</v>
      </c>
      <c r="C45" s="165">
        <v>1052395</v>
      </c>
      <c r="D45" s="165">
        <v>681993</v>
      </c>
    </row>
    <row r="46" spans="2:4" ht="19.5" customHeight="1" x14ac:dyDescent="0.25">
      <c r="B46" s="154" t="s">
        <v>146</v>
      </c>
      <c r="C46" s="262">
        <v>115681</v>
      </c>
      <c r="D46" s="263">
        <v>103826</v>
      </c>
    </row>
    <row r="47" spans="2:4" ht="19.5" customHeight="1" thickBot="1" x14ac:dyDescent="0.3">
      <c r="B47" s="244" t="s">
        <v>3</v>
      </c>
      <c r="C47" s="242">
        <v>3536442</v>
      </c>
      <c r="D47" s="243">
        <v>2035648</v>
      </c>
    </row>
    <row r="48" spans="2:4" ht="15.75" thickTop="1" x14ac:dyDescent="0.25"/>
  </sheetData>
  <mergeCells count="5">
    <mergeCell ref="B5:G7"/>
    <mergeCell ref="B9:B10"/>
    <mergeCell ref="C9:D9"/>
    <mergeCell ref="B41:B42"/>
    <mergeCell ref="C41:D41"/>
  </mergeCells>
  <conditionalFormatting sqref="B12:D23">
    <cfRule type="expression" dxfId="14" priority="3">
      <formula>MOD(ROW(),2)=0</formula>
    </cfRule>
  </conditionalFormatting>
  <conditionalFormatting sqref="B11:D11">
    <cfRule type="expression" dxfId="13" priority="2">
      <formula>MOD(ROW(),2)=0</formula>
    </cfRule>
  </conditionalFormatting>
  <conditionalFormatting sqref="B43:D47">
    <cfRule type="expression" dxfId="12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6:H51"/>
  <sheetViews>
    <sheetView showGridLines="0" showRowColHeaders="0" zoomScale="80" zoomScaleNormal="80" workbookViewId="0">
      <selection activeCell="E41" sqref="E41"/>
    </sheetView>
  </sheetViews>
  <sheetFormatPr defaultColWidth="8.7109375" defaultRowHeight="15" x14ac:dyDescent="0.25"/>
  <cols>
    <col min="1" max="1" width="13.85546875" customWidth="1"/>
    <col min="2" max="2" width="56.5703125" customWidth="1"/>
    <col min="3" max="8" width="18.7109375" customWidth="1"/>
    <col min="9" max="9" width="12.140625" customWidth="1"/>
  </cols>
  <sheetData>
    <row r="6" spans="2:8" ht="27.95" customHeight="1" x14ac:dyDescent="0.25">
      <c r="B6" s="44"/>
      <c r="C6" s="44"/>
      <c r="D6" s="44"/>
      <c r="E6" s="44"/>
      <c r="F6" s="44"/>
      <c r="G6" s="24"/>
      <c r="H6" s="24"/>
    </row>
    <row r="7" spans="2:8" ht="27" customHeight="1" x14ac:dyDescent="0.25">
      <c r="B7" s="257" t="s">
        <v>437</v>
      </c>
      <c r="C7" s="57" t="s">
        <v>438</v>
      </c>
      <c r="D7" s="57" t="s">
        <v>439</v>
      </c>
      <c r="E7" s="57" t="s">
        <v>440</v>
      </c>
      <c r="F7" s="57" t="s">
        <v>441</v>
      </c>
      <c r="G7" s="57" t="s">
        <v>442</v>
      </c>
      <c r="H7" s="57" t="s">
        <v>3</v>
      </c>
    </row>
    <row r="8" spans="2:8" ht="23.45" customHeight="1" x14ac:dyDescent="0.25">
      <c r="B8" s="168" t="s">
        <v>343</v>
      </c>
      <c r="C8" s="166">
        <v>888</v>
      </c>
      <c r="D8" s="166">
        <v>350</v>
      </c>
      <c r="E8" s="166">
        <v>684</v>
      </c>
      <c r="F8" s="166">
        <v>443</v>
      </c>
      <c r="G8" s="166">
        <v>1729</v>
      </c>
      <c r="H8" s="166">
        <v>4094</v>
      </c>
    </row>
    <row r="9" spans="2:8" x14ac:dyDescent="0.25">
      <c r="B9" s="218" t="s">
        <v>344</v>
      </c>
      <c r="C9" s="166">
        <v>307</v>
      </c>
      <c r="D9" s="166">
        <v>174</v>
      </c>
      <c r="E9" s="166">
        <v>314</v>
      </c>
      <c r="F9" s="166">
        <v>-67</v>
      </c>
      <c r="G9" s="166">
        <v>-702</v>
      </c>
      <c r="H9" s="166">
        <v>26</v>
      </c>
    </row>
    <row r="10" spans="2:8" x14ac:dyDescent="0.25">
      <c r="B10" s="168" t="s">
        <v>345</v>
      </c>
      <c r="C10" s="166">
        <v>150</v>
      </c>
      <c r="D10" s="166">
        <v>96</v>
      </c>
      <c r="E10" s="166">
        <v>-34</v>
      </c>
      <c r="F10" s="166">
        <v>1115</v>
      </c>
      <c r="G10" s="166">
        <v>240</v>
      </c>
      <c r="H10" s="166">
        <v>1567</v>
      </c>
    </row>
    <row r="11" spans="2:8" x14ac:dyDescent="0.25">
      <c r="B11" s="168" t="s">
        <v>145</v>
      </c>
      <c r="C11" s="166">
        <v>328</v>
      </c>
      <c r="D11" s="166" t="s">
        <v>52</v>
      </c>
      <c r="E11" s="166" t="s">
        <v>52</v>
      </c>
      <c r="F11" s="166">
        <v>738</v>
      </c>
      <c r="G11" s="166">
        <v>116</v>
      </c>
      <c r="H11" s="166">
        <v>1182</v>
      </c>
    </row>
    <row r="12" spans="2:8" ht="15.75" thickBot="1" x14ac:dyDescent="0.3">
      <c r="B12" s="169" t="s">
        <v>446</v>
      </c>
      <c r="C12" s="170">
        <v>1673</v>
      </c>
      <c r="D12" s="170">
        <v>620</v>
      </c>
      <c r="E12" s="170">
        <v>964</v>
      </c>
      <c r="F12" s="170">
        <v>2229</v>
      </c>
      <c r="G12" s="170">
        <v>1383</v>
      </c>
      <c r="H12" s="170">
        <v>6869</v>
      </c>
    </row>
    <row r="13" spans="2:8" ht="23.45" customHeight="1" thickTop="1" x14ac:dyDescent="0.25">
      <c r="B13" s="169" t="s">
        <v>261</v>
      </c>
      <c r="C13" s="171"/>
      <c r="D13" s="171"/>
      <c r="E13" s="171"/>
      <c r="F13" s="171"/>
      <c r="G13" s="171"/>
      <c r="H13" s="171"/>
    </row>
    <row r="14" spans="2:8" x14ac:dyDescent="0.25">
      <c r="B14" s="168" t="s">
        <v>346</v>
      </c>
      <c r="C14" s="166" t="s">
        <v>52</v>
      </c>
      <c r="D14" s="166" t="s">
        <v>52</v>
      </c>
      <c r="E14" s="166" t="s">
        <v>52</v>
      </c>
      <c r="F14" s="166" t="s">
        <v>52</v>
      </c>
      <c r="G14" s="166">
        <v>-2</v>
      </c>
      <c r="H14" s="166">
        <v>-2</v>
      </c>
    </row>
    <row r="15" spans="2:8" x14ac:dyDescent="0.25">
      <c r="B15" s="168" t="s">
        <v>286</v>
      </c>
      <c r="C15" s="166" t="s">
        <v>52</v>
      </c>
      <c r="D15" s="166" t="s">
        <v>52</v>
      </c>
      <c r="E15" s="166" t="s">
        <v>52</v>
      </c>
      <c r="F15" s="166" t="s">
        <v>52</v>
      </c>
      <c r="G15" s="166">
        <v>-105</v>
      </c>
      <c r="H15" s="166">
        <v>-105</v>
      </c>
    </row>
    <row r="16" spans="2:8" x14ac:dyDescent="0.25">
      <c r="B16" s="168" t="s">
        <v>347</v>
      </c>
      <c r="C16" s="166" t="s">
        <v>52</v>
      </c>
      <c r="D16" s="166" t="s">
        <v>52</v>
      </c>
      <c r="E16" s="166" t="s">
        <v>52</v>
      </c>
      <c r="F16" s="166">
        <v>830</v>
      </c>
      <c r="G16" s="166" t="s">
        <v>52</v>
      </c>
      <c r="H16" s="166">
        <v>830</v>
      </c>
    </row>
    <row r="17" spans="2:8" x14ac:dyDescent="0.25">
      <c r="B17" s="167" t="s">
        <v>348</v>
      </c>
      <c r="C17" s="166">
        <v>-29</v>
      </c>
      <c r="D17" s="166">
        <v>-27</v>
      </c>
      <c r="E17" s="166">
        <v>-5</v>
      </c>
      <c r="F17" s="166">
        <v>-42</v>
      </c>
      <c r="G17" s="166">
        <v>-33</v>
      </c>
      <c r="H17" s="166">
        <v>-136</v>
      </c>
    </row>
    <row r="18" spans="2:8" x14ac:dyDescent="0.25">
      <c r="B18" s="167" t="s">
        <v>349</v>
      </c>
      <c r="C18" s="166">
        <v>14</v>
      </c>
      <c r="D18" s="166">
        <v>13</v>
      </c>
      <c r="E18" s="166">
        <v>2</v>
      </c>
      <c r="F18" s="166">
        <v>98</v>
      </c>
      <c r="G18" s="166">
        <v>9</v>
      </c>
      <c r="H18" s="166">
        <v>136</v>
      </c>
    </row>
    <row r="19" spans="2:8" x14ac:dyDescent="0.25">
      <c r="B19" s="167" t="s">
        <v>350</v>
      </c>
      <c r="C19" s="166" t="s">
        <v>52</v>
      </c>
      <c r="D19" s="166" t="s">
        <v>52</v>
      </c>
      <c r="E19" s="166" t="s">
        <v>52</v>
      </c>
      <c r="F19" s="166" t="s">
        <v>52</v>
      </c>
      <c r="G19" s="166">
        <v>-35</v>
      </c>
      <c r="H19" s="166">
        <v>-35</v>
      </c>
    </row>
    <row r="20" spans="2:8" x14ac:dyDescent="0.25">
      <c r="B20" s="167" t="s">
        <v>342</v>
      </c>
      <c r="C20" s="166">
        <v>172</v>
      </c>
      <c r="D20" s="166" t="s">
        <v>52</v>
      </c>
      <c r="E20" s="166" t="s">
        <v>52</v>
      </c>
      <c r="F20" s="166" t="s">
        <v>52</v>
      </c>
      <c r="G20" s="166" t="s">
        <v>52</v>
      </c>
      <c r="H20" s="166">
        <v>172</v>
      </c>
    </row>
    <row r="21" spans="2:8" x14ac:dyDescent="0.25">
      <c r="B21" s="167" t="s">
        <v>351</v>
      </c>
      <c r="C21" s="166" t="s">
        <v>52</v>
      </c>
      <c r="D21" s="166" t="s">
        <v>52</v>
      </c>
      <c r="E21" s="166" t="s">
        <v>52</v>
      </c>
      <c r="F21" s="166">
        <v>-145</v>
      </c>
      <c r="G21" s="166" t="s">
        <v>52</v>
      </c>
      <c r="H21" s="166">
        <v>-145</v>
      </c>
    </row>
    <row r="22" spans="2:8" x14ac:dyDescent="0.25">
      <c r="B22" s="167" t="s">
        <v>447</v>
      </c>
      <c r="C22" s="166" t="s">
        <v>52</v>
      </c>
      <c r="D22" s="166" t="s">
        <v>52</v>
      </c>
      <c r="E22" s="166" t="s">
        <v>52</v>
      </c>
      <c r="F22" s="166" t="s">
        <v>52</v>
      </c>
      <c r="G22" s="166">
        <v>-162</v>
      </c>
      <c r="H22" s="166">
        <v>-162</v>
      </c>
    </row>
    <row r="23" spans="2:8" x14ac:dyDescent="0.25">
      <c r="B23" s="167" t="s">
        <v>448</v>
      </c>
      <c r="C23" s="166" t="s">
        <v>52</v>
      </c>
      <c r="D23" s="166" t="s">
        <v>52</v>
      </c>
      <c r="E23" s="166" t="s">
        <v>52</v>
      </c>
      <c r="F23" s="166">
        <v>-131</v>
      </c>
      <c r="G23" s="166" t="s">
        <v>52</v>
      </c>
      <c r="H23" s="166">
        <v>-131</v>
      </c>
    </row>
    <row r="24" spans="2:8" ht="27.75" customHeight="1" x14ac:dyDescent="0.25">
      <c r="B24" s="167" t="s">
        <v>443</v>
      </c>
      <c r="C24" s="166" t="s">
        <v>52</v>
      </c>
      <c r="D24" s="166" t="s">
        <v>52</v>
      </c>
      <c r="E24" s="166" t="s">
        <v>52</v>
      </c>
      <c r="F24" s="166">
        <v>-204</v>
      </c>
      <c r="G24" s="166" t="s">
        <v>52</v>
      </c>
      <c r="H24" s="166">
        <v>-204</v>
      </c>
    </row>
    <row r="25" spans="2:8" x14ac:dyDescent="0.25">
      <c r="B25" s="168" t="s">
        <v>352</v>
      </c>
      <c r="C25" s="166" t="s">
        <v>52</v>
      </c>
      <c r="D25" s="166" t="s">
        <v>52</v>
      </c>
      <c r="E25" s="166" t="s">
        <v>52</v>
      </c>
      <c r="F25" s="166" t="s">
        <v>52</v>
      </c>
      <c r="G25" s="166">
        <v>7</v>
      </c>
      <c r="H25" s="166">
        <v>7</v>
      </c>
    </row>
    <row r="26" spans="2:8" x14ac:dyDescent="0.25">
      <c r="B26" s="168" t="s">
        <v>283</v>
      </c>
      <c r="C26" s="166" t="s">
        <v>52</v>
      </c>
      <c r="D26" s="166" t="s">
        <v>52</v>
      </c>
      <c r="E26" s="166" t="s">
        <v>52</v>
      </c>
      <c r="F26" s="166" t="s">
        <v>52</v>
      </c>
      <c r="G26" s="166">
        <v>-5</v>
      </c>
      <c r="H26" s="166">
        <v>-5</v>
      </c>
    </row>
    <row r="27" spans="2:8" ht="23.45" customHeight="1" x14ac:dyDescent="0.25">
      <c r="B27" s="167" t="s">
        <v>449</v>
      </c>
      <c r="C27" s="166" t="s">
        <v>52</v>
      </c>
      <c r="D27" s="166" t="s">
        <v>52</v>
      </c>
      <c r="E27" s="166" t="s">
        <v>52</v>
      </c>
      <c r="F27" s="166" t="s">
        <v>52</v>
      </c>
      <c r="G27" s="166">
        <v>-161</v>
      </c>
      <c r="H27" s="166">
        <v>-161</v>
      </c>
    </row>
    <row r="28" spans="2:8" ht="23.45" customHeight="1" thickBot="1" x14ac:dyDescent="0.3">
      <c r="B28" s="194" t="s">
        <v>450</v>
      </c>
      <c r="C28" s="170">
        <v>1830</v>
      </c>
      <c r="D28" s="261">
        <v>606</v>
      </c>
      <c r="E28" s="261">
        <v>961</v>
      </c>
      <c r="F28" s="261">
        <v>2635</v>
      </c>
      <c r="G28" s="261">
        <v>896</v>
      </c>
      <c r="H28" s="261">
        <v>6928</v>
      </c>
    </row>
    <row r="29" spans="2:8" ht="15.75" thickTop="1" x14ac:dyDescent="0.25"/>
    <row r="30" spans="2:8" ht="37.5" customHeight="1" x14ac:dyDescent="0.25">
      <c r="B30" s="286"/>
      <c r="C30" s="287"/>
      <c r="D30" s="287"/>
      <c r="E30" s="287"/>
    </row>
    <row r="31" spans="2:8" x14ac:dyDescent="0.25">
      <c r="B31" s="195"/>
    </row>
    <row r="32" spans="2:8" ht="30" x14ac:dyDescent="0.25">
      <c r="B32" s="257" t="s">
        <v>444</v>
      </c>
      <c r="C32" s="57" t="s">
        <v>438</v>
      </c>
      <c r="D32" s="57" t="s">
        <v>439</v>
      </c>
      <c r="E32" s="57" t="s">
        <v>440</v>
      </c>
      <c r="F32" s="57" t="s">
        <v>441</v>
      </c>
      <c r="G32" s="57" t="s">
        <v>442</v>
      </c>
      <c r="H32" s="57" t="s">
        <v>3</v>
      </c>
    </row>
    <row r="33" spans="2:8" ht="17.25" customHeight="1" x14ac:dyDescent="0.25">
      <c r="B33" s="168" t="s">
        <v>343</v>
      </c>
      <c r="C33" s="166">
        <v>1395</v>
      </c>
      <c r="D33" s="166">
        <v>421</v>
      </c>
      <c r="E33" s="166">
        <v>433</v>
      </c>
      <c r="F33" s="166">
        <v>1701</v>
      </c>
      <c r="G33" s="166">
        <v>-197</v>
      </c>
      <c r="H33" s="166">
        <v>3753</v>
      </c>
    </row>
    <row r="34" spans="2:8" ht="17.25" customHeight="1" x14ac:dyDescent="0.25">
      <c r="B34" s="218" t="s">
        <v>344</v>
      </c>
      <c r="C34" s="166">
        <v>409</v>
      </c>
      <c r="D34" s="166">
        <v>78</v>
      </c>
      <c r="E34" s="166">
        <v>224</v>
      </c>
      <c r="F34" s="166">
        <v>655</v>
      </c>
      <c r="G34" s="166">
        <v>-421</v>
      </c>
      <c r="H34" s="166">
        <v>945</v>
      </c>
    </row>
    <row r="35" spans="2:8" ht="17.25" customHeight="1" x14ac:dyDescent="0.25">
      <c r="B35" s="168" t="s">
        <v>345</v>
      </c>
      <c r="C35" s="166">
        <v>758</v>
      </c>
      <c r="D35" s="166">
        <v>395</v>
      </c>
      <c r="E35" s="166">
        <v>-15</v>
      </c>
      <c r="F35" s="166">
        <v>8</v>
      </c>
      <c r="G35" s="166">
        <v>1107</v>
      </c>
      <c r="H35" s="166">
        <v>2253</v>
      </c>
    </row>
    <row r="36" spans="2:8" ht="17.25" customHeight="1" x14ac:dyDescent="0.25">
      <c r="B36" s="168" t="s">
        <v>145</v>
      </c>
      <c r="C36" s="166">
        <v>255</v>
      </c>
      <c r="D36" s="166">
        <v>3</v>
      </c>
      <c r="E36" s="166">
        <v>1</v>
      </c>
      <c r="F36" s="166">
        <v>683</v>
      </c>
      <c r="G36" s="166">
        <v>107</v>
      </c>
      <c r="H36" s="166">
        <v>1049</v>
      </c>
    </row>
    <row r="37" spans="2:8" ht="17.25" customHeight="1" thickBot="1" x14ac:dyDescent="0.3">
      <c r="B37" s="169" t="s">
        <v>446</v>
      </c>
      <c r="C37" s="170">
        <v>2817</v>
      </c>
      <c r="D37" s="170">
        <v>897</v>
      </c>
      <c r="E37" s="170">
        <v>643</v>
      </c>
      <c r="F37" s="170">
        <v>3047</v>
      </c>
      <c r="G37" s="170">
        <v>596</v>
      </c>
      <c r="H37" s="170">
        <v>8000</v>
      </c>
    </row>
    <row r="38" spans="2:8" ht="17.25" customHeight="1" thickTop="1" x14ac:dyDescent="0.25">
      <c r="B38" s="169" t="s">
        <v>261</v>
      </c>
      <c r="C38" s="171"/>
      <c r="D38" s="171"/>
      <c r="E38" s="171"/>
      <c r="F38" s="171"/>
      <c r="G38" s="171"/>
      <c r="H38" s="171"/>
    </row>
    <row r="39" spans="2:8" ht="17.25" customHeight="1" x14ac:dyDescent="0.25">
      <c r="B39" s="168" t="s">
        <v>346</v>
      </c>
      <c r="C39" s="166" t="s">
        <v>52</v>
      </c>
      <c r="D39" s="166" t="s">
        <v>52</v>
      </c>
      <c r="E39" s="166" t="s">
        <v>52</v>
      </c>
      <c r="F39" s="166" t="s">
        <v>52</v>
      </c>
      <c r="G39" s="166">
        <v>-2</v>
      </c>
      <c r="H39" s="166">
        <v>-2</v>
      </c>
    </row>
    <row r="40" spans="2:8" ht="17.25" customHeight="1" x14ac:dyDescent="0.25">
      <c r="B40" s="168" t="s">
        <v>353</v>
      </c>
      <c r="C40" s="166" t="s">
        <v>52</v>
      </c>
      <c r="D40" s="166">
        <v>-215</v>
      </c>
      <c r="E40" s="166" t="s">
        <v>52</v>
      </c>
      <c r="F40" s="166" t="s">
        <v>52</v>
      </c>
      <c r="G40" s="166" t="s">
        <v>52</v>
      </c>
      <c r="H40" s="166">
        <v>-215</v>
      </c>
    </row>
    <row r="41" spans="2:8" ht="17.25" customHeight="1" x14ac:dyDescent="0.25">
      <c r="B41" s="168" t="s">
        <v>286</v>
      </c>
      <c r="C41" s="166" t="s">
        <v>52</v>
      </c>
      <c r="D41" s="166" t="s">
        <v>52</v>
      </c>
      <c r="E41" s="166" t="s">
        <v>52</v>
      </c>
      <c r="F41" s="166" t="s">
        <v>52</v>
      </c>
      <c r="G41" s="166">
        <v>-109</v>
      </c>
      <c r="H41" s="166">
        <v>-109</v>
      </c>
    </row>
    <row r="42" spans="2:8" ht="17.25" customHeight="1" x14ac:dyDescent="0.25">
      <c r="B42" s="167" t="s">
        <v>445</v>
      </c>
      <c r="C42" s="166" t="s">
        <v>52</v>
      </c>
      <c r="D42" s="166" t="s">
        <v>52</v>
      </c>
      <c r="E42" s="166" t="s">
        <v>52</v>
      </c>
      <c r="F42" s="166">
        <v>-89</v>
      </c>
      <c r="G42" s="166" t="s">
        <v>52</v>
      </c>
      <c r="H42" s="166">
        <v>-89</v>
      </c>
    </row>
    <row r="43" spans="2:8" ht="17.25" customHeight="1" x14ac:dyDescent="0.25">
      <c r="B43" s="167" t="s">
        <v>354</v>
      </c>
      <c r="C43" s="166">
        <v>-1032</v>
      </c>
      <c r="D43" s="166" t="s">
        <v>52</v>
      </c>
      <c r="E43" s="166" t="s">
        <v>52</v>
      </c>
      <c r="F43" s="166" t="s">
        <v>52</v>
      </c>
      <c r="G43" s="166" t="s">
        <v>52</v>
      </c>
      <c r="H43" s="166">
        <v>-1032</v>
      </c>
    </row>
    <row r="44" spans="2:8" ht="17.25" customHeight="1" x14ac:dyDescent="0.25">
      <c r="B44" s="167" t="s">
        <v>451</v>
      </c>
      <c r="C44" s="166" t="s">
        <v>52</v>
      </c>
      <c r="D44" s="166" t="s">
        <v>52</v>
      </c>
      <c r="E44" s="166" t="s">
        <v>52</v>
      </c>
      <c r="F44" s="166" t="s">
        <v>52</v>
      </c>
      <c r="G44" s="166">
        <v>-308</v>
      </c>
      <c r="H44" s="166">
        <v>-308</v>
      </c>
    </row>
    <row r="45" spans="2:8" ht="17.25" customHeight="1" x14ac:dyDescent="0.25">
      <c r="B45" s="167" t="s">
        <v>452</v>
      </c>
      <c r="C45" s="166" t="s">
        <v>52</v>
      </c>
      <c r="D45" s="166" t="s">
        <v>52</v>
      </c>
      <c r="E45" s="166">
        <v>-148</v>
      </c>
      <c r="F45" s="166" t="s">
        <v>52</v>
      </c>
      <c r="G45" s="166" t="s">
        <v>52</v>
      </c>
      <c r="H45" s="166">
        <v>-148</v>
      </c>
    </row>
    <row r="46" spans="2:8" ht="17.25" customHeight="1" x14ac:dyDescent="0.25">
      <c r="B46" s="167" t="s">
        <v>355</v>
      </c>
      <c r="C46" s="166" t="s">
        <v>52</v>
      </c>
      <c r="D46" s="166" t="s">
        <v>52</v>
      </c>
      <c r="E46" s="166" t="s">
        <v>52</v>
      </c>
      <c r="F46" s="166" t="s">
        <v>52</v>
      </c>
      <c r="G46" s="166">
        <v>204</v>
      </c>
      <c r="H46" s="166">
        <v>204</v>
      </c>
    </row>
    <row r="47" spans="2:8" ht="17.25" customHeight="1" x14ac:dyDescent="0.25">
      <c r="B47" s="167" t="s">
        <v>352</v>
      </c>
      <c r="C47" s="166" t="s">
        <v>52</v>
      </c>
      <c r="D47" s="166" t="s">
        <v>52</v>
      </c>
      <c r="E47" s="166" t="s">
        <v>52</v>
      </c>
      <c r="F47" s="166" t="s">
        <v>52</v>
      </c>
      <c r="G47" s="166">
        <v>51</v>
      </c>
      <c r="H47" s="166">
        <v>51</v>
      </c>
    </row>
    <row r="48" spans="2:8" ht="17.25" customHeight="1" x14ac:dyDescent="0.25">
      <c r="B48" s="167" t="s">
        <v>283</v>
      </c>
      <c r="C48" s="166" t="s">
        <v>52</v>
      </c>
      <c r="D48" s="166" t="s">
        <v>52</v>
      </c>
      <c r="E48" s="166" t="s">
        <v>52</v>
      </c>
      <c r="F48" s="166" t="s">
        <v>52</v>
      </c>
      <c r="G48" s="166">
        <v>-4</v>
      </c>
      <c r="H48" s="166">
        <v>-4</v>
      </c>
    </row>
    <row r="49" spans="2:8" ht="17.25" customHeight="1" x14ac:dyDescent="0.25">
      <c r="B49" s="167" t="s">
        <v>356</v>
      </c>
      <c r="C49" s="166">
        <v>-38</v>
      </c>
      <c r="D49" s="166">
        <v>-36</v>
      </c>
      <c r="E49" s="166">
        <v>-7</v>
      </c>
      <c r="F49" s="166">
        <v>-309</v>
      </c>
      <c r="G49" s="166">
        <v>-25</v>
      </c>
      <c r="H49" s="166">
        <v>-415</v>
      </c>
    </row>
    <row r="50" spans="2:8" ht="21" customHeight="1" thickBot="1" x14ac:dyDescent="0.3">
      <c r="B50" s="169" t="s">
        <v>450</v>
      </c>
      <c r="C50" s="170">
        <v>1747</v>
      </c>
      <c r="D50" s="261">
        <v>646</v>
      </c>
      <c r="E50" s="261">
        <v>488</v>
      </c>
      <c r="F50" s="261">
        <v>2649</v>
      </c>
      <c r="G50" s="261">
        <v>403</v>
      </c>
      <c r="H50" s="261">
        <v>5933</v>
      </c>
    </row>
    <row r="51" spans="2:8" ht="15.75" thickTop="1" x14ac:dyDescent="0.25"/>
  </sheetData>
  <mergeCells count="1">
    <mergeCell ref="B30:E30"/>
  </mergeCells>
  <conditionalFormatting sqref="B8:H26">
    <cfRule type="expression" dxfId="11" priority="7">
      <formula>MOD(ROW(),2)=0</formula>
    </cfRule>
  </conditionalFormatting>
  <conditionalFormatting sqref="B27:H28">
    <cfRule type="expression" dxfId="10" priority="6">
      <formula>MOD(ROW(),2)=0</formula>
    </cfRule>
  </conditionalFormatting>
  <conditionalFormatting sqref="B33:H50">
    <cfRule type="expression" dxfId="9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4:E39"/>
  <sheetViews>
    <sheetView showGridLines="0" showRowColHeaders="0" topLeftCell="A8" zoomScale="80" zoomScaleNormal="80" workbookViewId="0">
      <selection activeCell="D34" sqref="D34"/>
    </sheetView>
  </sheetViews>
  <sheetFormatPr defaultColWidth="2.7109375" defaultRowHeight="15" x14ac:dyDescent="0.25"/>
  <cols>
    <col min="1" max="1" width="13.85546875" customWidth="1"/>
    <col min="2" max="2" width="61.5703125" bestFit="1" customWidth="1"/>
    <col min="3" max="3" width="19.140625" customWidth="1"/>
    <col min="4" max="4" width="21.85546875" customWidth="1"/>
    <col min="5" max="5" width="13.85546875" customWidth="1"/>
  </cols>
  <sheetData>
    <row r="4" spans="2:5" x14ac:dyDescent="0.25">
      <c r="B4" s="288"/>
      <c r="C4" s="289"/>
      <c r="D4" s="289"/>
      <c r="E4" s="289"/>
    </row>
    <row r="5" spans="2:5" x14ac:dyDescent="0.25">
      <c r="B5" s="289"/>
      <c r="C5" s="289"/>
      <c r="D5" s="289"/>
      <c r="E5" s="289"/>
    </row>
    <row r="6" spans="2:5" ht="21.95" customHeight="1" x14ac:dyDescent="0.25">
      <c r="B6" s="289"/>
      <c r="C6" s="289"/>
      <c r="D6" s="289"/>
      <c r="E6" s="289"/>
    </row>
    <row r="7" spans="2:5" ht="21.6" customHeight="1" x14ac:dyDescent="0.25">
      <c r="B7" s="27" t="s">
        <v>20</v>
      </c>
      <c r="C7" s="2"/>
      <c r="D7" s="2"/>
    </row>
    <row r="8" spans="2:5" ht="20.45" customHeight="1" x14ac:dyDescent="0.25">
      <c r="B8" s="284"/>
      <c r="C8" s="279" t="s">
        <v>22</v>
      </c>
      <c r="D8" s="280"/>
    </row>
    <row r="9" spans="2:5" x14ac:dyDescent="0.25">
      <c r="B9" s="284"/>
      <c r="C9" s="57">
        <v>2022</v>
      </c>
      <c r="D9" s="57">
        <v>2021</v>
      </c>
    </row>
    <row r="10" spans="2:5" ht="20.45" customHeight="1" x14ac:dyDescent="0.25">
      <c r="B10" s="153" t="s">
        <v>214</v>
      </c>
      <c r="C10" s="172"/>
      <c r="D10" s="172"/>
    </row>
    <row r="11" spans="2:5" ht="20.45" customHeight="1" x14ac:dyDescent="0.25">
      <c r="B11" s="152" t="s">
        <v>215</v>
      </c>
      <c r="C11" s="173">
        <v>468419</v>
      </c>
      <c r="D11" s="173">
        <v>241554</v>
      </c>
    </row>
    <row r="12" spans="2:5" ht="20.45" customHeight="1" x14ac:dyDescent="0.25">
      <c r="B12" s="152" t="s">
        <v>216</v>
      </c>
      <c r="C12" s="173">
        <v>337353</v>
      </c>
      <c r="D12" s="173">
        <v>460480</v>
      </c>
    </row>
    <row r="13" spans="2:5" ht="20.45" customHeight="1" x14ac:dyDescent="0.25">
      <c r="B13" s="152" t="s">
        <v>222</v>
      </c>
      <c r="C13" s="173">
        <v>16722</v>
      </c>
      <c r="D13" s="173" t="s">
        <v>52</v>
      </c>
    </row>
    <row r="14" spans="2:5" ht="20.45" customHeight="1" x14ac:dyDescent="0.25">
      <c r="B14" s="152" t="s">
        <v>357</v>
      </c>
      <c r="C14" s="173">
        <v>338265</v>
      </c>
      <c r="D14" s="173" t="s">
        <v>52</v>
      </c>
    </row>
    <row r="15" spans="2:5" ht="20.45" customHeight="1" x14ac:dyDescent="0.25">
      <c r="B15" s="152" t="s">
        <v>217</v>
      </c>
      <c r="C15" s="173">
        <v>108397</v>
      </c>
      <c r="D15" s="173">
        <v>67828</v>
      </c>
    </row>
    <row r="16" spans="2:5" ht="20.45" customHeight="1" x14ac:dyDescent="0.25">
      <c r="B16" s="152" t="s">
        <v>266</v>
      </c>
      <c r="C16" s="173">
        <v>185120</v>
      </c>
      <c r="D16" s="173">
        <v>63907</v>
      </c>
    </row>
    <row r="17" spans="2:4" ht="20.45" customHeight="1" x14ac:dyDescent="0.25">
      <c r="B17" s="152" t="s">
        <v>218</v>
      </c>
      <c r="C17" s="173">
        <v>82310</v>
      </c>
      <c r="D17" s="173">
        <v>29018</v>
      </c>
    </row>
    <row r="18" spans="2:4" ht="20.45" customHeight="1" x14ac:dyDescent="0.25">
      <c r="B18" s="152" t="s">
        <v>367</v>
      </c>
      <c r="C18" s="173">
        <v>-116921</v>
      </c>
      <c r="D18" s="173">
        <v>-123981</v>
      </c>
    </row>
    <row r="19" spans="2:4" ht="20.45" customHeight="1" x14ac:dyDescent="0.25">
      <c r="B19" s="152" t="s">
        <v>358</v>
      </c>
      <c r="C19" s="173">
        <v>4729</v>
      </c>
      <c r="D19" s="173" t="s">
        <v>52</v>
      </c>
    </row>
    <row r="20" spans="2:4" ht="20.45" customHeight="1" x14ac:dyDescent="0.25">
      <c r="B20" s="152" t="s">
        <v>219</v>
      </c>
      <c r="C20" s="173" t="s">
        <v>52</v>
      </c>
      <c r="D20" s="173">
        <v>1752</v>
      </c>
    </row>
    <row r="21" spans="2:4" ht="20.45" customHeight="1" x14ac:dyDescent="0.25">
      <c r="B21" s="152" t="s">
        <v>368</v>
      </c>
      <c r="C21" s="173" t="s">
        <v>52</v>
      </c>
      <c r="D21" s="173">
        <v>19837</v>
      </c>
    </row>
    <row r="22" spans="2:4" ht="20.45" customHeight="1" x14ac:dyDescent="0.25">
      <c r="B22" s="152" t="s">
        <v>359</v>
      </c>
      <c r="C22" s="174">
        <v>75400</v>
      </c>
      <c r="D22" s="174">
        <v>82911</v>
      </c>
    </row>
    <row r="23" spans="2:4" ht="20.45" customHeight="1" x14ac:dyDescent="0.25">
      <c r="B23" s="152"/>
      <c r="C23" s="176">
        <v>1499794</v>
      </c>
      <c r="D23" s="176">
        <v>843306</v>
      </c>
    </row>
    <row r="24" spans="2:4" ht="20.45" customHeight="1" x14ac:dyDescent="0.25">
      <c r="B24" s="153" t="s">
        <v>221</v>
      </c>
      <c r="C24" s="173"/>
      <c r="D24" s="173"/>
    </row>
    <row r="25" spans="2:4" ht="20.45" customHeight="1" x14ac:dyDescent="0.25">
      <c r="B25" s="152" t="s">
        <v>369</v>
      </c>
      <c r="C25" s="173">
        <v>-928179</v>
      </c>
      <c r="D25" s="173">
        <v>-1146682</v>
      </c>
    </row>
    <row r="26" spans="2:4" ht="20.45" customHeight="1" x14ac:dyDescent="0.25">
      <c r="B26" s="152" t="s">
        <v>267</v>
      </c>
      <c r="C26" s="173">
        <v>-7422</v>
      </c>
      <c r="D26" s="173">
        <v>-20456</v>
      </c>
    </row>
    <row r="27" spans="2:4" ht="20.45" customHeight="1" x14ac:dyDescent="0.25">
      <c r="B27" s="152" t="s">
        <v>360</v>
      </c>
      <c r="C27" s="173" t="s">
        <v>52</v>
      </c>
      <c r="D27" s="173">
        <v>-353321</v>
      </c>
    </row>
    <row r="28" spans="2:4" ht="20.45" customHeight="1" x14ac:dyDescent="0.25">
      <c r="B28" s="152" t="s">
        <v>361</v>
      </c>
      <c r="C28" s="173">
        <v>-46763</v>
      </c>
      <c r="D28" s="173">
        <v>-491037</v>
      </c>
    </row>
    <row r="29" spans="2:4" ht="20.45" customHeight="1" x14ac:dyDescent="0.25">
      <c r="B29" s="152" t="s">
        <v>222</v>
      </c>
      <c r="C29" s="173" t="s">
        <v>52</v>
      </c>
      <c r="D29" s="173">
        <v>-26757</v>
      </c>
    </row>
    <row r="30" spans="2:4" ht="20.45" customHeight="1" x14ac:dyDescent="0.25">
      <c r="B30" s="152" t="s">
        <v>362</v>
      </c>
      <c r="C30" s="173">
        <v>-166910</v>
      </c>
      <c r="D30" s="173">
        <v>-330114</v>
      </c>
    </row>
    <row r="31" spans="2:4" ht="20.45" customHeight="1" x14ac:dyDescent="0.25">
      <c r="B31" s="152" t="s">
        <v>268</v>
      </c>
      <c r="C31" s="173">
        <v>-39753</v>
      </c>
      <c r="D31" s="173">
        <v>-69604</v>
      </c>
    </row>
    <row r="32" spans="2:4" ht="20.45" customHeight="1" x14ac:dyDescent="0.25">
      <c r="B32" s="152" t="s">
        <v>363</v>
      </c>
      <c r="C32" s="173">
        <v>-437887</v>
      </c>
      <c r="D32" s="173">
        <v>-537976</v>
      </c>
    </row>
    <row r="33" spans="2:4" ht="20.45" customHeight="1" x14ac:dyDescent="0.25">
      <c r="B33" s="152" t="s">
        <v>364</v>
      </c>
      <c r="C33" s="173">
        <v>-1293826</v>
      </c>
      <c r="D33" s="173" t="s">
        <v>52</v>
      </c>
    </row>
    <row r="34" spans="2:4" ht="20.45" customHeight="1" x14ac:dyDescent="0.25">
      <c r="B34" s="152" t="s">
        <v>269</v>
      </c>
      <c r="C34" s="173">
        <v>-26835</v>
      </c>
      <c r="D34" s="173">
        <v>-24974</v>
      </c>
    </row>
    <row r="35" spans="2:4" ht="21" customHeight="1" x14ac:dyDescent="0.25">
      <c r="B35" s="152" t="s">
        <v>365</v>
      </c>
      <c r="C35" s="173">
        <v>-38068</v>
      </c>
      <c r="D35" s="173">
        <v>-12942</v>
      </c>
    </row>
    <row r="36" spans="2:4" x14ac:dyDescent="0.25">
      <c r="B36" s="152" t="s">
        <v>366</v>
      </c>
      <c r="C36" s="174">
        <v>-80772</v>
      </c>
      <c r="D36" s="174">
        <v>-82436</v>
      </c>
    </row>
    <row r="37" spans="2:4" x14ac:dyDescent="0.25">
      <c r="B37" s="152"/>
      <c r="C37" s="245">
        <v>-3066415</v>
      </c>
      <c r="D37" s="245">
        <v>-3096299</v>
      </c>
    </row>
    <row r="38" spans="2:4" ht="19.5" customHeight="1" thickBot="1" x14ac:dyDescent="0.3">
      <c r="B38" s="153" t="s">
        <v>223</v>
      </c>
      <c r="C38" s="177">
        <v>-1566621</v>
      </c>
      <c r="D38" s="177">
        <v>-2252993</v>
      </c>
    </row>
    <row r="39" spans="2:4" ht="15.75" thickTop="1" x14ac:dyDescent="0.25"/>
  </sheetData>
  <mergeCells count="3">
    <mergeCell ref="B4:E6"/>
    <mergeCell ref="B8:B9"/>
    <mergeCell ref="C8:D8"/>
  </mergeCells>
  <conditionalFormatting sqref="B10:D38">
    <cfRule type="expression" dxfId="8" priority="2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I36"/>
  <sheetViews>
    <sheetView showGridLines="0" showRowColHeaders="0" topLeftCell="A4" zoomScale="80" zoomScaleNormal="80" workbookViewId="0"/>
  </sheetViews>
  <sheetFormatPr defaultColWidth="9.140625" defaultRowHeight="15" x14ac:dyDescent="0.25"/>
  <cols>
    <col min="1" max="1" width="13.85546875" customWidth="1"/>
    <col min="2" max="2" width="30.140625" customWidth="1"/>
    <col min="3" max="7" width="13" customWidth="1"/>
    <col min="8" max="9" width="13.42578125" customWidth="1"/>
    <col min="10" max="10" width="9.140625" customWidth="1"/>
  </cols>
  <sheetData>
    <row r="1" spans="2:9" hidden="1" x14ac:dyDescent="0.25"/>
    <row r="2" spans="2:9" hidden="1" x14ac:dyDescent="0.25"/>
    <row r="3" spans="2:9" hidden="1" x14ac:dyDescent="0.25"/>
    <row r="4" spans="2:9" ht="15" customHeight="1" x14ac:dyDescent="0.25">
      <c r="B4" s="288"/>
      <c r="C4" s="288"/>
      <c r="D4" s="288"/>
      <c r="E4" s="288"/>
      <c r="F4" s="288"/>
      <c r="G4" s="288"/>
      <c r="H4" s="288"/>
    </row>
    <row r="5" spans="2:9" ht="15" customHeight="1" x14ac:dyDescent="0.25">
      <c r="B5" s="288"/>
      <c r="C5" s="288"/>
      <c r="D5" s="288"/>
      <c r="E5" s="288"/>
      <c r="F5" s="288"/>
      <c r="G5" s="288"/>
      <c r="H5" s="288"/>
    </row>
    <row r="6" spans="2:9" ht="15" customHeight="1" x14ac:dyDescent="0.25">
      <c r="B6" s="288"/>
      <c r="C6" s="288"/>
      <c r="D6" s="288"/>
      <c r="E6" s="288"/>
      <c r="F6" s="288"/>
      <c r="G6" s="288"/>
      <c r="H6" s="288"/>
    </row>
    <row r="7" spans="2:9" ht="20.100000000000001" customHeight="1" x14ac:dyDescent="0.25">
      <c r="B7" s="23" t="s">
        <v>20</v>
      </c>
    </row>
    <row r="8" spans="2:9" ht="20.100000000000001" customHeight="1" x14ac:dyDescent="0.25">
      <c r="B8" s="23"/>
    </row>
    <row r="9" spans="2:9" ht="30" x14ac:dyDescent="0.25">
      <c r="B9" s="60" t="s">
        <v>22</v>
      </c>
      <c r="C9" s="63">
        <v>2023</v>
      </c>
      <c r="D9" s="63">
        <v>2024</v>
      </c>
      <c r="E9" s="63">
        <v>2025</v>
      </c>
      <c r="F9" s="63">
        <v>2026</v>
      </c>
      <c r="G9" s="241">
        <v>2027</v>
      </c>
      <c r="H9" s="63" t="s">
        <v>370</v>
      </c>
      <c r="I9" s="63" t="s">
        <v>3</v>
      </c>
    </row>
    <row r="10" spans="2:9" ht="20.45" customHeight="1" x14ac:dyDescent="0.25">
      <c r="B10" s="153" t="s">
        <v>224</v>
      </c>
      <c r="C10" s="178"/>
      <c r="D10" s="178"/>
      <c r="E10" s="178"/>
      <c r="F10" s="178"/>
      <c r="G10" s="178"/>
      <c r="H10" s="178"/>
      <c r="I10" s="178"/>
    </row>
    <row r="11" spans="2:9" ht="20.45" customHeight="1" x14ac:dyDescent="0.25">
      <c r="B11" s="152" t="s">
        <v>225</v>
      </c>
      <c r="C11" s="247">
        <v>29815</v>
      </c>
      <c r="D11" s="247">
        <v>3945156</v>
      </c>
      <c r="E11" s="247" t="s">
        <v>52</v>
      </c>
      <c r="F11" s="248" t="s">
        <v>52</v>
      </c>
      <c r="G11" s="248" t="s">
        <v>52</v>
      </c>
      <c r="H11" s="248" t="s">
        <v>52</v>
      </c>
      <c r="I11" s="248">
        <v>3974971</v>
      </c>
    </row>
    <row r="12" spans="2:9" ht="20.45" customHeight="1" x14ac:dyDescent="0.25">
      <c r="B12" s="153" t="s">
        <v>226</v>
      </c>
      <c r="C12" s="250">
        <v>29815</v>
      </c>
      <c r="D12" s="250">
        <v>3945156</v>
      </c>
      <c r="E12" s="250" t="s">
        <v>52</v>
      </c>
      <c r="F12" s="250" t="s">
        <v>52</v>
      </c>
      <c r="G12" s="250" t="s">
        <v>52</v>
      </c>
      <c r="H12" s="250" t="s">
        <v>52</v>
      </c>
      <c r="I12" s="250">
        <v>3974971</v>
      </c>
    </row>
    <row r="13" spans="2:9" ht="20.45" customHeight="1" x14ac:dyDescent="0.25">
      <c r="B13" s="153" t="s">
        <v>227</v>
      </c>
      <c r="C13" s="246"/>
      <c r="D13" s="246"/>
      <c r="E13" s="246"/>
      <c r="F13" s="246"/>
      <c r="G13" s="246"/>
      <c r="H13" s="246"/>
      <c r="I13" s="246"/>
    </row>
    <row r="14" spans="2:9" ht="20.45" customHeight="1" x14ac:dyDescent="0.25">
      <c r="B14" s="152" t="s">
        <v>233</v>
      </c>
      <c r="C14" s="246">
        <v>355301</v>
      </c>
      <c r="D14" s="246">
        <v>399493</v>
      </c>
      <c r="E14" s="246">
        <v>1336154</v>
      </c>
      <c r="F14" s="246">
        <v>1051077</v>
      </c>
      <c r="G14" s="246">
        <v>126459</v>
      </c>
      <c r="H14" s="246">
        <v>1361508</v>
      </c>
      <c r="I14" s="246">
        <v>4629992</v>
      </c>
    </row>
    <row r="15" spans="2:9" ht="20.45" customHeight="1" x14ac:dyDescent="0.25">
      <c r="B15" s="152" t="s">
        <v>234</v>
      </c>
      <c r="C15" s="246">
        <v>2380</v>
      </c>
      <c r="D15" s="246" t="s">
        <v>52</v>
      </c>
      <c r="E15" s="246" t="s">
        <v>52</v>
      </c>
      <c r="F15" s="246" t="s">
        <v>52</v>
      </c>
      <c r="G15" s="246" t="s">
        <v>52</v>
      </c>
      <c r="H15" s="246" t="s">
        <v>52</v>
      </c>
      <c r="I15" s="246">
        <v>2380</v>
      </c>
    </row>
    <row r="16" spans="2:9" ht="20.45" customHeight="1" x14ac:dyDescent="0.25">
      <c r="B16" s="152" t="s">
        <v>235</v>
      </c>
      <c r="C16" s="247">
        <v>571001</v>
      </c>
      <c r="D16" s="247">
        <v>269999</v>
      </c>
      <c r="E16" s="247">
        <v>233334</v>
      </c>
      <c r="F16" s="247">
        <v>233333</v>
      </c>
      <c r="G16" s="247">
        <v>733333</v>
      </c>
      <c r="H16" s="247" t="s">
        <v>52</v>
      </c>
      <c r="I16" s="247">
        <v>2041000</v>
      </c>
    </row>
    <row r="17" spans="2:9" ht="20.45" customHeight="1" x14ac:dyDescent="0.25">
      <c r="B17" s="153" t="s">
        <v>228</v>
      </c>
      <c r="C17" s="249">
        <v>928682</v>
      </c>
      <c r="D17" s="249">
        <v>669492</v>
      </c>
      <c r="E17" s="249">
        <v>1569488</v>
      </c>
      <c r="F17" s="249">
        <v>1284410</v>
      </c>
      <c r="G17" s="249">
        <v>859792</v>
      </c>
      <c r="H17" s="249">
        <v>1361508</v>
      </c>
      <c r="I17" s="249">
        <v>6673372</v>
      </c>
    </row>
    <row r="18" spans="2:9" ht="20.45" customHeight="1" x14ac:dyDescent="0.25">
      <c r="B18" s="152" t="s">
        <v>229</v>
      </c>
      <c r="C18" s="246">
        <v>-3000</v>
      </c>
      <c r="D18" s="246">
        <v>-7985</v>
      </c>
      <c r="E18" s="246">
        <v>-5201</v>
      </c>
      <c r="F18" s="246">
        <v>-5223</v>
      </c>
      <c r="G18" s="246">
        <v>-4528</v>
      </c>
      <c r="H18" s="246">
        <v>-21437</v>
      </c>
      <c r="I18" s="246">
        <v>-47374</v>
      </c>
    </row>
    <row r="19" spans="2:9" ht="20.45" customHeight="1" x14ac:dyDescent="0.25">
      <c r="B19" s="152" t="s">
        <v>230</v>
      </c>
      <c r="C19" s="246" t="s">
        <v>52</v>
      </c>
      <c r="D19" s="246">
        <v>-9423</v>
      </c>
      <c r="E19" s="246" t="s">
        <v>52</v>
      </c>
      <c r="F19" s="246" t="s">
        <v>52</v>
      </c>
      <c r="G19" s="246" t="s">
        <v>52</v>
      </c>
      <c r="H19" s="246" t="s">
        <v>52</v>
      </c>
      <c r="I19" s="246">
        <v>-9423</v>
      </c>
    </row>
    <row r="20" spans="2:9" ht="20.45" customHeight="1" x14ac:dyDescent="0.25">
      <c r="B20" s="152" t="s">
        <v>231</v>
      </c>
      <c r="C20" s="247" t="s">
        <v>52</v>
      </c>
      <c r="D20" s="247" t="s">
        <v>52</v>
      </c>
      <c r="E20" s="247">
        <v>-5850</v>
      </c>
      <c r="F20" s="247">
        <v>-5850</v>
      </c>
      <c r="G20" s="247" t="s">
        <v>52</v>
      </c>
      <c r="H20" s="247">
        <v>-348</v>
      </c>
      <c r="I20" s="247">
        <v>-12048</v>
      </c>
    </row>
    <row r="21" spans="2:9" ht="20.45" customHeight="1" thickBot="1" x14ac:dyDescent="0.3">
      <c r="B21" s="153" t="s">
        <v>232</v>
      </c>
      <c r="C21" s="177">
        <v>955497</v>
      </c>
      <c r="D21" s="177">
        <v>4597240</v>
      </c>
      <c r="E21" s="177">
        <v>1558437</v>
      </c>
      <c r="F21" s="177">
        <v>1273337</v>
      </c>
      <c r="G21" s="177">
        <v>855264</v>
      </c>
      <c r="H21" s="177">
        <v>1339723</v>
      </c>
      <c r="I21" s="177">
        <v>10579498</v>
      </c>
    </row>
    <row r="22" spans="2:9" ht="15.75" thickTop="1" x14ac:dyDescent="0.25"/>
    <row r="25" spans="2:9" x14ac:dyDescent="0.25">
      <c r="F25" s="35"/>
      <c r="H25" s="35"/>
    </row>
    <row r="26" spans="2:9" x14ac:dyDescent="0.25">
      <c r="F26" s="35"/>
      <c r="H26" s="35"/>
    </row>
    <row r="28" spans="2:9" x14ac:dyDescent="0.25">
      <c r="C28" s="35"/>
      <c r="D28" s="35"/>
      <c r="E28" s="35"/>
      <c r="F28" s="35"/>
      <c r="G28" s="35"/>
      <c r="H28" s="35"/>
    </row>
    <row r="29" spans="2:9" x14ac:dyDescent="0.25">
      <c r="C29" s="35"/>
      <c r="D29" s="35"/>
      <c r="E29" s="35"/>
      <c r="H29" s="35"/>
    </row>
    <row r="30" spans="2:9" x14ac:dyDescent="0.25">
      <c r="C30" s="35"/>
      <c r="D30" s="35"/>
      <c r="E30" s="35"/>
      <c r="F30" s="35"/>
      <c r="H30" s="35"/>
    </row>
    <row r="31" spans="2:9" x14ac:dyDescent="0.25">
      <c r="C31" s="35"/>
      <c r="D31" s="35"/>
      <c r="E31" s="35"/>
      <c r="H31" s="35"/>
    </row>
    <row r="32" spans="2:9" x14ac:dyDescent="0.25">
      <c r="C32" s="35"/>
      <c r="D32" s="35"/>
      <c r="E32" s="35"/>
      <c r="F32" s="35"/>
      <c r="G32" s="35"/>
      <c r="H32" s="35"/>
    </row>
    <row r="33" spans="3:8" x14ac:dyDescent="0.25">
      <c r="C33" s="35"/>
      <c r="F33" s="35"/>
      <c r="G33" s="35"/>
      <c r="H33" s="35"/>
    </row>
    <row r="34" spans="3:8" x14ac:dyDescent="0.25">
      <c r="F34" s="35"/>
      <c r="H34" s="35"/>
    </row>
    <row r="35" spans="3:8" x14ac:dyDescent="0.25">
      <c r="G35" s="35"/>
      <c r="H35" s="35"/>
    </row>
    <row r="36" spans="3:8" x14ac:dyDescent="0.25">
      <c r="C36" s="35"/>
      <c r="D36" s="35"/>
      <c r="E36" s="35"/>
      <c r="F36" s="35"/>
      <c r="G36" s="35"/>
      <c r="H36" s="35"/>
    </row>
  </sheetData>
  <mergeCells count="1">
    <mergeCell ref="B4:H6"/>
  </mergeCells>
  <conditionalFormatting sqref="B10:H21">
    <cfRule type="expression" dxfId="7" priority="2">
      <formula>MOD(ROW(),2)=0</formula>
    </cfRule>
  </conditionalFormatting>
  <conditionalFormatting sqref="I10:I21">
    <cfRule type="expression" dxfId="6" priority="1">
      <formula>MOD(ROW(),2)=0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4:I39"/>
  <sheetViews>
    <sheetView showGridLines="0" showRowColHeaders="0" topLeftCell="A6" zoomScale="80" zoomScaleNormal="80" workbookViewId="0">
      <selection activeCell="D15" sqref="D15"/>
    </sheetView>
  </sheetViews>
  <sheetFormatPr defaultColWidth="2.7109375" defaultRowHeight="15" customHeight="1" x14ac:dyDescent="0.25"/>
  <cols>
    <col min="1" max="1" width="13.85546875" customWidth="1"/>
    <col min="2" max="2" width="61.5703125" bestFit="1" customWidth="1"/>
    <col min="3" max="3" width="19.140625" customWidth="1"/>
    <col min="4" max="4" width="21.85546875" customWidth="1"/>
    <col min="5" max="5" width="13.85546875" customWidth="1"/>
    <col min="6" max="9" width="12.42578125" customWidth="1"/>
    <col min="10" max="11" width="2.7109375" customWidth="1"/>
  </cols>
  <sheetData>
    <row r="4" spans="2:9" x14ac:dyDescent="0.25">
      <c r="B4" s="288"/>
      <c r="C4" s="289"/>
      <c r="D4" s="289"/>
      <c r="E4" s="289"/>
    </row>
    <row r="5" spans="2:9" x14ac:dyDescent="0.25">
      <c r="B5" s="289"/>
      <c r="C5" s="289"/>
      <c r="D5" s="289"/>
      <c r="E5" s="289"/>
    </row>
    <row r="6" spans="2:9" ht="21.95" customHeight="1" x14ac:dyDescent="0.25">
      <c r="B6" s="289"/>
      <c r="C6" s="289"/>
      <c r="D6" s="289"/>
      <c r="E6" s="289"/>
    </row>
    <row r="7" spans="2:9" ht="21.6" customHeight="1" x14ac:dyDescent="0.25">
      <c r="B7" s="27" t="s">
        <v>20</v>
      </c>
      <c r="C7" s="2"/>
      <c r="D7" s="2"/>
    </row>
    <row r="8" spans="2:9" ht="20.45" customHeight="1" thickBot="1" x14ac:dyDescent="0.3">
      <c r="B8" s="296" t="s">
        <v>236</v>
      </c>
      <c r="C8" s="296" t="s">
        <v>237</v>
      </c>
      <c r="D8" s="296" t="s">
        <v>260</v>
      </c>
      <c r="E8" s="296" t="s">
        <v>224</v>
      </c>
      <c r="F8" s="290" t="s">
        <v>22</v>
      </c>
      <c r="G8" s="291"/>
      <c r="H8" s="291"/>
      <c r="I8" s="292"/>
    </row>
    <row r="9" spans="2:9" ht="20.45" customHeight="1" thickBot="1" x14ac:dyDescent="0.3">
      <c r="B9" s="296"/>
      <c r="C9" s="296"/>
      <c r="D9" s="296"/>
      <c r="E9" s="296"/>
      <c r="F9" s="293">
        <v>2022</v>
      </c>
      <c r="G9" s="294"/>
      <c r="H9" s="295"/>
      <c r="I9" s="217">
        <v>2021</v>
      </c>
    </row>
    <row r="10" spans="2:9" ht="32.25" customHeight="1" thickBot="1" x14ac:dyDescent="0.3">
      <c r="B10" s="296"/>
      <c r="C10" s="296"/>
      <c r="D10" s="296"/>
      <c r="E10" s="296"/>
      <c r="F10" s="216" t="s">
        <v>258</v>
      </c>
      <c r="G10" s="217" t="s">
        <v>259</v>
      </c>
      <c r="H10" s="217" t="s">
        <v>3</v>
      </c>
      <c r="I10" s="217" t="s">
        <v>3</v>
      </c>
    </row>
    <row r="11" spans="2:9" ht="21" customHeight="1" x14ac:dyDescent="0.25">
      <c r="B11" s="153" t="s">
        <v>238</v>
      </c>
      <c r="C11" s="180"/>
      <c r="D11" s="181"/>
      <c r="E11" s="181"/>
      <c r="F11" s="182"/>
      <c r="G11" s="182"/>
      <c r="H11" s="182"/>
      <c r="I11" s="182"/>
    </row>
    <row r="12" spans="2:9" ht="21" customHeight="1" x14ac:dyDescent="0.25">
      <c r="B12" s="152" t="s">
        <v>375</v>
      </c>
      <c r="C12" s="180">
        <v>2024</v>
      </c>
      <c r="D12" s="183">
        <v>9.2499999999999999E-2</v>
      </c>
      <c r="E12" s="183" t="s">
        <v>246</v>
      </c>
      <c r="F12" s="182">
        <v>29815</v>
      </c>
      <c r="G12" s="182">
        <v>3945156</v>
      </c>
      <c r="H12" s="182">
        <v>3974971</v>
      </c>
      <c r="I12" s="182">
        <v>5622673</v>
      </c>
    </row>
    <row r="13" spans="2:9" ht="21" customHeight="1" x14ac:dyDescent="0.25">
      <c r="B13" s="152" t="s">
        <v>229</v>
      </c>
      <c r="C13" s="180"/>
      <c r="D13" s="183"/>
      <c r="E13" s="183"/>
      <c r="F13" s="182" t="s">
        <v>52</v>
      </c>
      <c r="G13" s="182">
        <v>-5743</v>
      </c>
      <c r="H13" s="182">
        <v>-5743</v>
      </c>
      <c r="I13" s="182">
        <v>-8220</v>
      </c>
    </row>
    <row r="14" spans="2:9" ht="21" customHeight="1" x14ac:dyDescent="0.25">
      <c r="B14" s="152" t="s">
        <v>230</v>
      </c>
      <c r="C14" s="180"/>
      <c r="D14" s="183"/>
      <c r="E14" s="183"/>
      <c r="F14" s="179" t="s">
        <v>52</v>
      </c>
      <c r="G14" s="179">
        <v>-9423</v>
      </c>
      <c r="H14" s="179">
        <v>-9423</v>
      </c>
      <c r="I14" s="179">
        <v>-13356</v>
      </c>
    </row>
    <row r="15" spans="2:9" ht="21" customHeight="1" x14ac:dyDescent="0.25">
      <c r="B15" s="153" t="s">
        <v>239</v>
      </c>
      <c r="C15" s="180"/>
      <c r="D15" s="183"/>
      <c r="E15" s="183"/>
      <c r="F15" s="196">
        <v>29815</v>
      </c>
      <c r="G15" s="196">
        <v>3929990</v>
      </c>
      <c r="H15" s="196">
        <v>3959805</v>
      </c>
      <c r="I15" s="196">
        <v>5601097</v>
      </c>
    </row>
    <row r="16" spans="2:9" ht="21" customHeight="1" x14ac:dyDescent="0.25">
      <c r="B16" s="153" t="s">
        <v>240</v>
      </c>
      <c r="C16" s="180"/>
      <c r="D16" s="181"/>
      <c r="E16" s="181"/>
      <c r="F16" s="182"/>
      <c r="G16" s="182"/>
      <c r="H16" s="182"/>
      <c r="I16" s="182"/>
    </row>
    <row r="17" spans="2:9" ht="21" customHeight="1" x14ac:dyDescent="0.25">
      <c r="B17" s="152" t="s">
        <v>270</v>
      </c>
      <c r="C17" s="180">
        <v>2023</v>
      </c>
      <c r="D17" s="183" t="s">
        <v>247</v>
      </c>
      <c r="E17" s="183" t="s">
        <v>10</v>
      </c>
      <c r="F17" s="182">
        <v>2380</v>
      </c>
      <c r="G17" s="182" t="s">
        <v>52</v>
      </c>
      <c r="H17" s="182">
        <v>2380</v>
      </c>
      <c r="I17" s="182">
        <v>5647</v>
      </c>
    </row>
    <row r="18" spans="2:9" ht="21" customHeight="1" x14ac:dyDescent="0.25">
      <c r="B18" s="152" t="s">
        <v>271</v>
      </c>
      <c r="C18" s="180">
        <v>2022</v>
      </c>
      <c r="D18" s="183" t="s">
        <v>248</v>
      </c>
      <c r="E18" s="183" t="s">
        <v>10</v>
      </c>
      <c r="F18" s="179" t="s">
        <v>52</v>
      </c>
      <c r="G18" s="179" t="s">
        <v>52</v>
      </c>
      <c r="H18" s="179" t="s">
        <v>52</v>
      </c>
      <c r="I18" s="179">
        <v>52430</v>
      </c>
    </row>
    <row r="19" spans="2:9" ht="21" customHeight="1" x14ac:dyDescent="0.25">
      <c r="B19" s="153" t="s">
        <v>242</v>
      </c>
      <c r="C19" s="180"/>
      <c r="D19" s="183"/>
      <c r="E19" s="183"/>
      <c r="F19" s="196">
        <v>2380</v>
      </c>
      <c r="G19" s="196" t="s">
        <v>52</v>
      </c>
      <c r="H19" s="196">
        <v>2380</v>
      </c>
      <c r="I19" s="196">
        <v>58077</v>
      </c>
    </row>
    <row r="20" spans="2:9" ht="21" customHeight="1" x14ac:dyDescent="0.25">
      <c r="B20" s="153" t="s">
        <v>243</v>
      </c>
      <c r="C20" s="180"/>
      <c r="D20" s="183"/>
      <c r="E20" s="183"/>
      <c r="F20" s="196">
        <v>32195</v>
      </c>
      <c r="G20" s="196">
        <v>3929990</v>
      </c>
      <c r="H20" s="196">
        <v>3962185</v>
      </c>
      <c r="I20" s="196">
        <v>5659174</v>
      </c>
    </row>
    <row r="21" spans="2:9" ht="21" customHeight="1" x14ac:dyDescent="0.25">
      <c r="B21" s="152" t="s">
        <v>276</v>
      </c>
      <c r="C21" s="180">
        <v>2022</v>
      </c>
      <c r="D21" s="181" t="s">
        <v>249</v>
      </c>
      <c r="E21" s="181" t="s">
        <v>10</v>
      </c>
      <c r="F21" s="182" t="s">
        <v>52</v>
      </c>
      <c r="G21" s="182" t="s">
        <v>52</v>
      </c>
      <c r="H21" s="182" t="s">
        <v>52</v>
      </c>
      <c r="I21" s="182">
        <v>428367</v>
      </c>
    </row>
    <row r="22" spans="2:9" ht="21" customHeight="1" x14ac:dyDescent="0.25">
      <c r="B22" s="152" t="s">
        <v>276</v>
      </c>
      <c r="C22" s="180">
        <v>2025</v>
      </c>
      <c r="D22" s="183" t="s">
        <v>250</v>
      </c>
      <c r="E22" s="183" t="s">
        <v>10</v>
      </c>
      <c r="F22" s="182">
        <v>329679</v>
      </c>
      <c r="G22" s="182">
        <v>582199</v>
      </c>
      <c r="H22" s="182">
        <v>911878</v>
      </c>
      <c r="I22" s="182">
        <v>1147465</v>
      </c>
    </row>
    <row r="23" spans="2:9" ht="21" customHeight="1" x14ac:dyDescent="0.25">
      <c r="B23" s="152" t="s">
        <v>376</v>
      </c>
      <c r="C23" s="180">
        <v>2024</v>
      </c>
      <c r="D23" s="183" t="s">
        <v>251</v>
      </c>
      <c r="E23" s="183" t="s">
        <v>10</v>
      </c>
      <c r="F23" s="182">
        <v>544698</v>
      </c>
      <c r="G23" s="182">
        <v>269999</v>
      </c>
      <c r="H23" s="182">
        <v>814697</v>
      </c>
      <c r="I23" s="182">
        <v>1355933</v>
      </c>
    </row>
    <row r="24" spans="2:9" ht="21" customHeight="1" x14ac:dyDescent="0.25">
      <c r="B24" s="152" t="s">
        <v>377</v>
      </c>
      <c r="C24" s="180">
        <v>2026</v>
      </c>
      <c r="D24" s="183" t="s">
        <v>252</v>
      </c>
      <c r="E24" s="183" t="s">
        <v>10</v>
      </c>
      <c r="F24" s="182">
        <v>3267</v>
      </c>
      <c r="G24" s="182">
        <v>1861280</v>
      </c>
      <c r="H24" s="182">
        <v>1864547</v>
      </c>
      <c r="I24" s="182">
        <v>1759628</v>
      </c>
    </row>
    <row r="25" spans="2:9" ht="21" customHeight="1" x14ac:dyDescent="0.25">
      <c r="B25" s="152" t="s">
        <v>378</v>
      </c>
      <c r="C25" s="180">
        <v>2027</v>
      </c>
      <c r="D25" s="183" t="s">
        <v>371</v>
      </c>
      <c r="E25" s="183" t="s">
        <v>10</v>
      </c>
      <c r="F25" s="182">
        <v>3095</v>
      </c>
      <c r="G25" s="182">
        <v>500000</v>
      </c>
      <c r="H25" s="182">
        <v>503095</v>
      </c>
      <c r="I25" s="182" t="s">
        <v>52</v>
      </c>
    </row>
    <row r="26" spans="2:9" ht="21" customHeight="1" x14ac:dyDescent="0.25">
      <c r="B26" s="152" t="s">
        <v>379</v>
      </c>
      <c r="C26" s="180">
        <v>2029</v>
      </c>
      <c r="D26" s="181" t="s">
        <v>372</v>
      </c>
      <c r="E26" s="181" t="s">
        <v>10</v>
      </c>
      <c r="F26" s="182">
        <v>1422</v>
      </c>
      <c r="G26" s="182">
        <v>505986</v>
      </c>
      <c r="H26" s="182">
        <v>507408</v>
      </c>
      <c r="I26" s="182" t="s">
        <v>52</v>
      </c>
    </row>
    <row r="27" spans="2:9" ht="21" customHeight="1" x14ac:dyDescent="0.25">
      <c r="B27" s="152" t="s">
        <v>380</v>
      </c>
      <c r="C27" s="180">
        <v>2022</v>
      </c>
      <c r="D27" s="183" t="s">
        <v>253</v>
      </c>
      <c r="E27" s="183" t="s">
        <v>10</v>
      </c>
      <c r="F27" s="182" t="s">
        <v>52</v>
      </c>
      <c r="G27" s="182" t="s">
        <v>52</v>
      </c>
      <c r="H27" s="182" t="s">
        <v>52</v>
      </c>
      <c r="I27" s="182">
        <v>10028</v>
      </c>
    </row>
    <row r="28" spans="2:9" ht="21" customHeight="1" x14ac:dyDescent="0.25">
      <c r="B28" s="152" t="s">
        <v>381</v>
      </c>
      <c r="C28" s="180">
        <v>2022</v>
      </c>
      <c r="D28" s="183" t="s">
        <v>254</v>
      </c>
      <c r="E28" s="197" t="s">
        <v>10</v>
      </c>
      <c r="F28" s="182" t="s">
        <v>52</v>
      </c>
      <c r="G28" s="182" t="s">
        <v>52</v>
      </c>
      <c r="H28" s="182" t="s">
        <v>52</v>
      </c>
      <c r="I28" s="182">
        <v>4376</v>
      </c>
    </row>
    <row r="29" spans="2:9" ht="21" customHeight="1" x14ac:dyDescent="0.25">
      <c r="B29" s="152" t="s">
        <v>382</v>
      </c>
      <c r="C29" s="180">
        <v>2022</v>
      </c>
      <c r="D29" s="183" t="s">
        <v>255</v>
      </c>
      <c r="E29" s="197" t="s">
        <v>10</v>
      </c>
      <c r="F29" s="182" t="s">
        <v>52</v>
      </c>
      <c r="G29" s="182" t="s">
        <v>52</v>
      </c>
      <c r="H29" s="182" t="s">
        <v>52</v>
      </c>
      <c r="I29" s="182">
        <v>10597</v>
      </c>
    </row>
    <row r="30" spans="2:9" ht="21" customHeight="1" x14ac:dyDescent="0.25">
      <c r="B30" s="152" t="s">
        <v>272</v>
      </c>
      <c r="C30" s="180">
        <v>2022</v>
      </c>
      <c r="D30" s="183" t="s">
        <v>254</v>
      </c>
      <c r="E30" s="183" t="s">
        <v>10</v>
      </c>
      <c r="F30" s="182" t="s">
        <v>52</v>
      </c>
      <c r="G30" s="182" t="s">
        <v>52</v>
      </c>
      <c r="H30" s="182" t="s">
        <v>52</v>
      </c>
      <c r="I30" s="182">
        <v>5201</v>
      </c>
    </row>
    <row r="31" spans="2:9" ht="21" customHeight="1" x14ac:dyDescent="0.25">
      <c r="B31" s="152" t="s">
        <v>277</v>
      </c>
      <c r="C31" s="180">
        <v>2023</v>
      </c>
      <c r="D31" s="181" t="s">
        <v>256</v>
      </c>
      <c r="E31" s="181" t="s">
        <v>10</v>
      </c>
      <c r="F31" s="182">
        <v>20023</v>
      </c>
      <c r="G31" s="182" t="s">
        <v>52</v>
      </c>
      <c r="H31" s="182">
        <v>20023</v>
      </c>
      <c r="I31" s="182">
        <v>40049</v>
      </c>
    </row>
    <row r="32" spans="2:9" ht="21" customHeight="1" x14ac:dyDescent="0.25">
      <c r="B32" s="152" t="s">
        <v>273</v>
      </c>
      <c r="C32" s="180">
        <v>2031</v>
      </c>
      <c r="D32" s="183" t="s">
        <v>257</v>
      </c>
      <c r="E32" s="183" t="s">
        <v>10</v>
      </c>
      <c r="F32" s="182">
        <v>20226</v>
      </c>
      <c r="G32" s="182">
        <v>1023717</v>
      </c>
      <c r="H32" s="182">
        <v>1043943</v>
      </c>
      <c r="I32" s="182">
        <v>986446</v>
      </c>
    </row>
    <row r="33" spans="2:9" ht="21" customHeight="1" x14ac:dyDescent="0.25">
      <c r="B33" s="152" t="s">
        <v>383</v>
      </c>
      <c r="C33" s="180">
        <v>2027</v>
      </c>
      <c r="D33" s="183" t="s">
        <v>373</v>
      </c>
      <c r="E33" s="183" t="s">
        <v>10</v>
      </c>
      <c r="F33" s="182">
        <v>3185</v>
      </c>
      <c r="G33" s="182">
        <v>700000</v>
      </c>
      <c r="H33" s="182">
        <v>703185</v>
      </c>
      <c r="I33" s="182" t="s">
        <v>52</v>
      </c>
    </row>
    <row r="34" spans="2:9" ht="21" customHeight="1" x14ac:dyDescent="0.25">
      <c r="B34" s="152" t="s">
        <v>384</v>
      </c>
      <c r="C34" s="180">
        <v>2029</v>
      </c>
      <c r="D34" s="183" t="s">
        <v>374</v>
      </c>
      <c r="E34" s="183" t="s">
        <v>10</v>
      </c>
      <c r="F34" s="182">
        <v>707</v>
      </c>
      <c r="G34" s="182">
        <v>301509</v>
      </c>
      <c r="H34" s="182">
        <v>302216</v>
      </c>
      <c r="I34" s="182" t="s">
        <v>52</v>
      </c>
    </row>
    <row r="35" spans="2:9" ht="21" customHeight="1" x14ac:dyDescent="0.25">
      <c r="B35" s="152" t="s">
        <v>274</v>
      </c>
      <c r="C35" s="180"/>
      <c r="D35" s="183"/>
      <c r="E35" s="183"/>
      <c r="F35" s="182" t="s">
        <v>52</v>
      </c>
      <c r="G35" s="182">
        <v>-12048</v>
      </c>
      <c r="H35" s="182">
        <v>-12048</v>
      </c>
      <c r="I35" s="182">
        <v>-15002</v>
      </c>
    </row>
    <row r="36" spans="2:9" ht="21" customHeight="1" x14ac:dyDescent="0.25">
      <c r="B36" s="152" t="s">
        <v>241</v>
      </c>
      <c r="C36" s="180"/>
      <c r="D36" s="181"/>
      <c r="E36" s="181"/>
      <c r="F36" s="179">
        <v>-3000</v>
      </c>
      <c r="G36" s="179">
        <v>-38631</v>
      </c>
      <c r="H36" s="179">
        <v>-41631</v>
      </c>
      <c r="I36" s="179">
        <v>-28299</v>
      </c>
    </row>
    <row r="37" spans="2:9" ht="21" customHeight="1" x14ac:dyDescent="0.25">
      <c r="B37" s="153" t="s">
        <v>244</v>
      </c>
      <c r="C37" s="180"/>
      <c r="D37" s="183"/>
      <c r="E37" s="183"/>
      <c r="F37" s="196">
        <v>923302</v>
      </c>
      <c r="G37" s="196">
        <v>5694011</v>
      </c>
      <c r="H37" s="196">
        <v>6617313</v>
      </c>
      <c r="I37" s="196">
        <v>5704789</v>
      </c>
    </row>
    <row r="38" spans="2:9" ht="21" customHeight="1" thickBot="1" x14ac:dyDescent="0.3">
      <c r="B38" s="153" t="s">
        <v>245</v>
      </c>
      <c r="C38" s="180"/>
      <c r="D38" s="183"/>
      <c r="E38" s="183"/>
      <c r="F38" s="184">
        <v>955497</v>
      </c>
      <c r="G38" s="184">
        <v>9624001</v>
      </c>
      <c r="H38" s="184">
        <v>10579498</v>
      </c>
      <c r="I38" s="184">
        <v>11363963</v>
      </c>
    </row>
    <row r="39" spans="2:9" ht="15" customHeight="1" thickTop="1" x14ac:dyDescent="0.25"/>
  </sheetData>
  <mergeCells count="7">
    <mergeCell ref="B4:E6"/>
    <mergeCell ref="F8:I8"/>
    <mergeCell ref="F9:H9"/>
    <mergeCell ref="C8:C10"/>
    <mergeCell ref="D8:D10"/>
    <mergeCell ref="B8:B10"/>
    <mergeCell ref="E8:E10"/>
  </mergeCells>
  <conditionalFormatting sqref="B11:D18 C11:I38">
    <cfRule type="expression" dxfId="5" priority="2">
      <formula>MOD(ROW(),2)=0</formula>
    </cfRule>
  </conditionalFormatting>
  <conditionalFormatting sqref="B19:B38">
    <cfRule type="expression" dxfId="4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5:F7"/>
  <sheetViews>
    <sheetView zoomScale="80" zoomScaleNormal="80" workbookViewId="0"/>
  </sheetViews>
  <sheetFormatPr defaultColWidth="9.140625" defaultRowHeight="15" x14ac:dyDescent="0.25"/>
  <cols>
    <col min="1" max="1" width="13.7109375" style="45" customWidth="1"/>
    <col min="2" max="2" width="49.7109375" style="45" customWidth="1"/>
    <col min="3" max="3" width="22.28515625" style="45" customWidth="1"/>
    <col min="4" max="4" width="18.42578125" style="45" customWidth="1"/>
    <col min="5" max="6" width="9.140625" style="45" customWidth="1"/>
    <col min="7" max="16384" width="9.140625" style="45"/>
  </cols>
  <sheetData>
    <row r="5" spans="1:6" x14ac:dyDescent="0.25">
      <c r="A5"/>
      <c r="B5" s="288"/>
      <c r="C5" s="289"/>
      <c r="D5" s="289"/>
      <c r="E5" s="289"/>
      <c r="F5" s="289"/>
    </row>
    <row r="6" spans="1:6" x14ac:dyDescent="0.25">
      <c r="A6"/>
      <c r="B6" s="289"/>
      <c r="C6" s="289"/>
      <c r="D6" s="289"/>
      <c r="E6" s="289"/>
      <c r="F6" s="289"/>
    </row>
    <row r="7" spans="1:6" ht="21.6" customHeight="1" x14ac:dyDescent="0.25">
      <c r="B7" s="27"/>
      <c r="C7" s="15"/>
    </row>
  </sheetData>
  <mergeCells count="1">
    <mergeCell ref="B5:F6"/>
  </mergeCells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D2167"/>
  <sheetViews>
    <sheetView showGridLines="0" showRowColHeaders="0" topLeftCell="A18" zoomScale="80" zoomScaleNormal="80" workbookViewId="0">
      <selection activeCell="C31" sqref="C31"/>
    </sheetView>
  </sheetViews>
  <sheetFormatPr defaultColWidth="0.5703125" defaultRowHeight="15" x14ac:dyDescent="0.25"/>
  <cols>
    <col min="1" max="1" width="13.85546875" customWidth="1"/>
    <col min="2" max="2" width="62.28515625" style="51" customWidth="1"/>
    <col min="3" max="4" width="17.85546875" style="51" customWidth="1"/>
    <col min="5" max="5" width="8.7109375" customWidth="1"/>
  </cols>
  <sheetData>
    <row r="1" spans="2:4" x14ac:dyDescent="0.25">
      <c r="B1"/>
      <c r="C1"/>
      <c r="D1"/>
    </row>
    <row r="2" spans="2:4" x14ac:dyDescent="0.25">
      <c r="B2"/>
      <c r="C2"/>
      <c r="D2"/>
    </row>
    <row r="3" spans="2:4" x14ac:dyDescent="0.25">
      <c r="B3"/>
      <c r="C3"/>
      <c r="D3"/>
    </row>
    <row r="4" spans="2:4" x14ac:dyDescent="0.25">
      <c r="B4" s="288"/>
      <c r="C4" s="289"/>
      <c r="D4" s="289"/>
    </row>
    <row r="5" spans="2:4" ht="32.1" customHeight="1" x14ac:dyDescent="0.25">
      <c r="B5" s="289"/>
      <c r="C5" s="289"/>
      <c r="D5" s="289"/>
    </row>
    <row r="6" spans="2:4" x14ac:dyDescent="0.25">
      <c r="B6" s="289"/>
      <c r="C6" s="289"/>
      <c r="D6" s="289"/>
    </row>
    <row r="7" spans="2:4" x14ac:dyDescent="0.25">
      <c r="B7" s="27" t="s">
        <v>20</v>
      </c>
      <c r="C7" s="2"/>
      <c r="D7" s="2"/>
    </row>
    <row r="8" spans="2:4" ht="21.95" customHeight="1" x14ac:dyDescent="0.25">
      <c r="B8" s="297"/>
      <c r="C8" s="279" t="s">
        <v>22</v>
      </c>
      <c r="D8" s="280"/>
    </row>
    <row r="9" spans="2:4" x14ac:dyDescent="0.25">
      <c r="B9" s="297"/>
      <c r="C9" s="57">
        <v>2022</v>
      </c>
      <c r="D9" s="57">
        <v>2021</v>
      </c>
    </row>
    <row r="10" spans="2:4" ht="18.95" customHeight="1" x14ac:dyDescent="0.25">
      <c r="B10" s="153" t="s">
        <v>102</v>
      </c>
      <c r="C10" s="110"/>
      <c r="D10" s="110"/>
    </row>
    <row r="11" spans="2:4" ht="18.95" customHeight="1" x14ac:dyDescent="0.25">
      <c r="B11" s="185" t="s">
        <v>103</v>
      </c>
      <c r="C11" s="187">
        <v>1440661</v>
      </c>
      <c r="D11" s="187">
        <v>825208</v>
      </c>
    </row>
    <row r="12" spans="2:4" ht="18.95" customHeight="1" x14ac:dyDescent="0.25">
      <c r="B12" s="185" t="s">
        <v>104</v>
      </c>
      <c r="C12" s="187">
        <v>1744546</v>
      </c>
      <c r="D12" s="187">
        <v>1724088</v>
      </c>
    </row>
    <row r="13" spans="2:4" ht="25.5" x14ac:dyDescent="0.25">
      <c r="B13" s="185" t="s">
        <v>395</v>
      </c>
      <c r="C13" s="187">
        <v>4769431</v>
      </c>
      <c r="D13" s="187">
        <v>4429883</v>
      </c>
    </row>
    <row r="14" spans="2:4" ht="18.95" customHeight="1" x14ac:dyDescent="0.25">
      <c r="B14" s="185" t="s">
        <v>396</v>
      </c>
      <c r="C14" s="187">
        <v>1055378</v>
      </c>
      <c r="D14" s="187">
        <v>1504666</v>
      </c>
    </row>
    <row r="15" spans="2:4" ht="18.95" customHeight="1" x14ac:dyDescent="0.25">
      <c r="B15" s="185" t="s">
        <v>105</v>
      </c>
      <c r="C15" s="187">
        <v>728404</v>
      </c>
      <c r="D15" s="187">
        <v>599692</v>
      </c>
    </row>
    <row r="16" spans="2:4" ht="18.95" customHeight="1" x14ac:dyDescent="0.25">
      <c r="B16" s="185" t="s">
        <v>112</v>
      </c>
      <c r="C16" s="187">
        <v>1916701</v>
      </c>
      <c r="D16" s="187">
        <v>1968979</v>
      </c>
    </row>
    <row r="17" spans="2:4" ht="18.95" customHeight="1" x14ac:dyDescent="0.25">
      <c r="B17" s="185" t="s">
        <v>107</v>
      </c>
      <c r="C17" s="187">
        <v>775492</v>
      </c>
      <c r="D17" s="187">
        <v>698914</v>
      </c>
    </row>
    <row r="18" spans="2:4" ht="18.95" customHeight="1" x14ac:dyDescent="0.25">
      <c r="B18" s="185" t="s">
        <v>108</v>
      </c>
      <c r="C18" s="187">
        <v>145908</v>
      </c>
      <c r="D18" s="187">
        <v>335189</v>
      </c>
    </row>
    <row r="19" spans="2:4" ht="18.95" customHeight="1" x14ac:dyDescent="0.25">
      <c r="B19" s="185" t="s">
        <v>109</v>
      </c>
      <c r="C19" s="187">
        <v>207280</v>
      </c>
      <c r="D19" s="187">
        <v>233309</v>
      </c>
    </row>
    <row r="20" spans="2:4" ht="18.95" customHeight="1" x14ac:dyDescent="0.25">
      <c r="B20" s="185" t="s">
        <v>397</v>
      </c>
      <c r="C20" s="187">
        <v>96947</v>
      </c>
      <c r="D20" s="187">
        <v>291896</v>
      </c>
    </row>
    <row r="21" spans="2:4" ht="18.95" customHeight="1" x14ac:dyDescent="0.25">
      <c r="B21" s="185" t="s">
        <v>398</v>
      </c>
      <c r="C21" s="188">
        <v>584455</v>
      </c>
      <c r="D21" s="188">
        <v>337326</v>
      </c>
    </row>
    <row r="22" spans="2:4" ht="18.95" customHeight="1" x14ac:dyDescent="0.25">
      <c r="B22" s="198" t="s">
        <v>110</v>
      </c>
      <c r="C22" s="190">
        <v>13465203</v>
      </c>
      <c r="D22" s="190">
        <v>12949150</v>
      </c>
    </row>
    <row r="23" spans="2:4" ht="18.95" customHeight="1" x14ac:dyDescent="0.25">
      <c r="B23" s="153"/>
      <c r="C23" s="187"/>
      <c r="D23" s="187"/>
    </row>
    <row r="24" spans="2:4" ht="18.95" customHeight="1" x14ac:dyDescent="0.25">
      <c r="B24" s="153" t="s">
        <v>111</v>
      </c>
      <c r="C24" s="187"/>
      <c r="D24" s="187"/>
    </row>
    <row r="25" spans="2:4" ht="18.95" customHeight="1" x14ac:dyDescent="0.25">
      <c r="B25" s="185" t="s">
        <v>104</v>
      </c>
      <c r="C25" s="187">
        <v>133631</v>
      </c>
      <c r="D25" s="187">
        <v>353730</v>
      </c>
    </row>
    <row r="26" spans="2:4" ht="27" customHeight="1" x14ac:dyDescent="0.25">
      <c r="B26" s="185" t="s">
        <v>395</v>
      </c>
      <c r="C26" s="187">
        <v>43449</v>
      </c>
      <c r="D26" s="187">
        <v>51540</v>
      </c>
    </row>
    <row r="27" spans="2:4" ht="21.75" customHeight="1" x14ac:dyDescent="0.25">
      <c r="B27" s="185" t="s">
        <v>112</v>
      </c>
      <c r="C27" s="187">
        <v>1357846</v>
      </c>
      <c r="D27" s="187">
        <v>1997285</v>
      </c>
    </row>
    <row r="28" spans="2:4" ht="21.75" customHeight="1" x14ac:dyDescent="0.25">
      <c r="B28" s="185" t="s">
        <v>107</v>
      </c>
      <c r="C28" s="187">
        <v>172718</v>
      </c>
      <c r="D28" s="187">
        <v>315405</v>
      </c>
    </row>
    <row r="29" spans="2:4" ht="21.75" customHeight="1" x14ac:dyDescent="0.25">
      <c r="B29" s="185" t="s">
        <v>113</v>
      </c>
      <c r="C29" s="187">
        <v>3119522</v>
      </c>
      <c r="D29" s="187">
        <v>2464734</v>
      </c>
    </row>
    <row r="30" spans="2:4" ht="18.95" customHeight="1" x14ac:dyDescent="0.25">
      <c r="B30" s="185" t="s">
        <v>108</v>
      </c>
      <c r="C30" s="187" t="s">
        <v>52</v>
      </c>
      <c r="D30" s="187" t="s">
        <v>52</v>
      </c>
    </row>
    <row r="31" spans="2:4" x14ac:dyDescent="0.25">
      <c r="B31" s="185" t="s">
        <v>114</v>
      </c>
      <c r="C31" s="187">
        <v>1206595</v>
      </c>
      <c r="D31" s="187">
        <v>1155169</v>
      </c>
    </row>
    <row r="32" spans="2:4" ht="18.95" customHeight="1" x14ac:dyDescent="0.25">
      <c r="B32" s="185" t="s">
        <v>399</v>
      </c>
      <c r="C32" s="187">
        <v>702734</v>
      </c>
      <c r="D32" s="187">
        <v>1219176</v>
      </c>
    </row>
    <row r="33" spans="2:4" ht="18.95" customHeight="1" x14ac:dyDescent="0.25">
      <c r="B33" s="185" t="s">
        <v>115</v>
      </c>
      <c r="C33" s="187">
        <v>13366</v>
      </c>
      <c r="D33" s="187">
        <v>13366</v>
      </c>
    </row>
    <row r="34" spans="2:4" ht="18.95" customHeight="1" x14ac:dyDescent="0.25">
      <c r="B34" s="185" t="s">
        <v>396</v>
      </c>
      <c r="C34" s="187">
        <v>4937187</v>
      </c>
      <c r="D34" s="187">
        <v>4969400</v>
      </c>
    </row>
    <row r="35" spans="2:4" ht="18.95" customHeight="1" x14ac:dyDescent="0.25">
      <c r="B35" s="185" t="s">
        <v>105</v>
      </c>
      <c r="C35" s="187">
        <v>5976420</v>
      </c>
      <c r="D35" s="187">
        <v>5780316</v>
      </c>
    </row>
    <row r="36" spans="2:4" ht="18.95" customHeight="1" x14ac:dyDescent="0.25">
      <c r="B36" s="185" t="s">
        <v>116</v>
      </c>
      <c r="C36" s="187">
        <v>5105724</v>
      </c>
      <c r="D36" s="187">
        <v>5105926</v>
      </c>
    </row>
    <row r="37" spans="2:4" ht="18.95" customHeight="1" x14ac:dyDescent="0.25">
      <c r="B37" s="185" t="s">
        <v>117</v>
      </c>
      <c r="C37" s="187">
        <v>2409351</v>
      </c>
      <c r="D37" s="187">
        <v>2419269</v>
      </c>
    </row>
    <row r="38" spans="2:4" ht="18.95" customHeight="1" x14ac:dyDescent="0.25">
      <c r="B38" s="185" t="s">
        <v>118</v>
      </c>
      <c r="C38" s="187">
        <v>14621853</v>
      </c>
      <c r="D38" s="187">
        <v>12953317</v>
      </c>
    </row>
    <row r="39" spans="2:4" ht="18.95" customHeight="1" x14ac:dyDescent="0.25">
      <c r="B39" s="185" t="s">
        <v>400</v>
      </c>
      <c r="C39" s="187">
        <v>329077</v>
      </c>
      <c r="D39" s="187">
        <v>225593</v>
      </c>
    </row>
    <row r="40" spans="2:4" ht="18.95" customHeight="1" x14ac:dyDescent="0.25">
      <c r="B40" s="185" t="s">
        <v>398</v>
      </c>
      <c r="C40" s="188">
        <v>76161</v>
      </c>
      <c r="D40" s="188">
        <v>72432</v>
      </c>
    </row>
    <row r="41" spans="2:4" ht="18.95" customHeight="1" x14ac:dyDescent="0.25">
      <c r="B41" s="198" t="s">
        <v>119</v>
      </c>
      <c r="C41" s="189">
        <v>40205634</v>
      </c>
      <c r="D41" s="189">
        <v>39096658</v>
      </c>
    </row>
    <row r="42" spans="2:4" ht="18.95" customHeight="1" thickBot="1" x14ac:dyDescent="0.3">
      <c r="B42" s="198" t="s">
        <v>120</v>
      </c>
      <c r="C42" s="192">
        <v>53670837</v>
      </c>
      <c r="D42" s="192">
        <v>52045808</v>
      </c>
    </row>
    <row r="43" spans="2:4" ht="15.75" thickTop="1" x14ac:dyDescent="0.25">
      <c r="B43"/>
      <c r="C43"/>
      <c r="D43"/>
    </row>
    <row r="44" spans="2:4" x14ac:dyDescent="0.25">
      <c r="B44"/>
      <c r="C44"/>
      <c r="D44"/>
    </row>
    <row r="45" spans="2:4" x14ac:dyDescent="0.25">
      <c r="B45"/>
      <c r="C45"/>
      <c r="D45"/>
    </row>
    <row r="46" spans="2:4" x14ac:dyDescent="0.25">
      <c r="B46"/>
      <c r="C46"/>
      <c r="D46"/>
    </row>
    <row r="47" spans="2:4" x14ac:dyDescent="0.25">
      <c r="B47"/>
      <c r="C47"/>
      <c r="D47"/>
    </row>
    <row r="48" spans="2:4" x14ac:dyDescent="0.25">
      <c r="B48"/>
      <c r="C48"/>
      <c r="D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</sheetData>
  <mergeCells count="3">
    <mergeCell ref="B8:B9"/>
    <mergeCell ref="B4:D6"/>
    <mergeCell ref="C8:D8"/>
  </mergeCells>
  <conditionalFormatting sqref="B10:D42">
    <cfRule type="expression" dxfId="3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4:D52"/>
  <sheetViews>
    <sheetView showGridLines="0" showRowColHeaders="0" topLeftCell="A30" zoomScale="80" zoomScaleNormal="80" workbookViewId="0">
      <selection activeCell="C42" sqref="C42"/>
    </sheetView>
  </sheetViews>
  <sheetFormatPr defaultColWidth="8.7109375" defaultRowHeight="15" x14ac:dyDescent="0.25"/>
  <cols>
    <col min="1" max="1" width="13.85546875" customWidth="1"/>
    <col min="2" max="2" width="65.5703125" customWidth="1"/>
    <col min="3" max="4" width="17.85546875" customWidth="1"/>
    <col min="5" max="5" width="10.28515625" customWidth="1"/>
  </cols>
  <sheetData>
    <row r="4" spans="2:4" ht="17.25" customHeight="1" x14ac:dyDescent="0.25">
      <c r="B4" s="288"/>
      <c r="C4" s="289"/>
      <c r="D4" s="289"/>
    </row>
    <row r="5" spans="2:4" ht="17.25" customHeight="1" x14ac:dyDescent="0.25">
      <c r="B5" s="289"/>
      <c r="C5" s="289"/>
      <c r="D5" s="289"/>
    </row>
    <row r="6" spans="2:4" ht="17.25" customHeight="1" x14ac:dyDescent="0.25">
      <c r="B6" s="289"/>
      <c r="C6" s="289"/>
      <c r="D6" s="289"/>
    </row>
    <row r="7" spans="2:4" ht="20.45" customHeight="1" x14ac:dyDescent="0.25">
      <c r="B7" s="27" t="s">
        <v>20</v>
      </c>
      <c r="C7" s="2"/>
      <c r="D7" s="2"/>
    </row>
    <row r="8" spans="2:4" ht="20.45" customHeight="1" x14ac:dyDescent="0.25">
      <c r="B8" s="297"/>
      <c r="C8" s="279" t="s">
        <v>22</v>
      </c>
      <c r="D8" s="280"/>
    </row>
    <row r="9" spans="2:4" x14ac:dyDescent="0.25">
      <c r="B9" s="297"/>
      <c r="C9" s="57">
        <v>2022</v>
      </c>
      <c r="D9" s="57">
        <v>2021</v>
      </c>
    </row>
    <row r="10" spans="2:4" s="39" customFormat="1" ht="20.45" customHeight="1" x14ac:dyDescent="0.2">
      <c r="B10" s="153" t="s">
        <v>102</v>
      </c>
      <c r="C10" s="111"/>
      <c r="D10" s="111"/>
    </row>
    <row r="11" spans="2:4" s="39" customFormat="1" ht="20.45" customHeight="1" x14ac:dyDescent="0.2">
      <c r="B11" s="185" t="s">
        <v>121</v>
      </c>
      <c r="C11" s="112">
        <v>2832049</v>
      </c>
      <c r="D11" s="112">
        <v>2683343</v>
      </c>
    </row>
    <row r="12" spans="2:4" s="39" customFormat="1" ht="20.45" customHeight="1" x14ac:dyDescent="0.2">
      <c r="B12" s="185" t="s">
        <v>122</v>
      </c>
      <c r="C12" s="112">
        <v>510247</v>
      </c>
      <c r="D12" s="112">
        <v>610695</v>
      </c>
    </row>
    <row r="13" spans="2:4" s="39" customFormat="1" ht="20.45" customHeight="1" x14ac:dyDescent="0.2">
      <c r="B13" s="185" t="s">
        <v>123</v>
      </c>
      <c r="C13" s="112">
        <v>105207</v>
      </c>
      <c r="D13" s="112">
        <v>136580</v>
      </c>
    </row>
    <row r="14" spans="2:4" s="39" customFormat="1" ht="20.45" customHeight="1" x14ac:dyDescent="0.2">
      <c r="B14" s="185" t="s">
        <v>124</v>
      </c>
      <c r="C14" s="112">
        <v>884946</v>
      </c>
      <c r="D14" s="112">
        <v>528096</v>
      </c>
    </row>
    <row r="15" spans="2:4" s="39" customFormat="1" ht="20.45" customHeight="1" x14ac:dyDescent="0.2">
      <c r="B15" s="185" t="s">
        <v>125</v>
      </c>
      <c r="C15" s="112">
        <v>239674</v>
      </c>
      <c r="D15" s="112">
        <v>190002</v>
      </c>
    </row>
    <row r="16" spans="2:4" s="39" customFormat="1" ht="20.45" customHeight="1" x14ac:dyDescent="0.2">
      <c r="B16" s="185" t="s">
        <v>126</v>
      </c>
      <c r="C16" s="112">
        <v>1862798</v>
      </c>
      <c r="D16" s="112">
        <v>1909050</v>
      </c>
    </row>
    <row r="17" spans="2:4" s="39" customFormat="1" ht="20.45" customHeight="1" x14ac:dyDescent="0.2">
      <c r="B17" s="185" t="s">
        <v>127</v>
      </c>
      <c r="C17" s="112">
        <v>955497</v>
      </c>
      <c r="D17" s="112">
        <v>1465133</v>
      </c>
    </row>
    <row r="18" spans="2:4" s="39" customFormat="1" ht="20.45" customHeight="1" x14ac:dyDescent="0.2">
      <c r="B18" s="185" t="s">
        <v>128</v>
      </c>
      <c r="C18" s="112">
        <v>260015</v>
      </c>
      <c r="D18" s="112">
        <v>225189</v>
      </c>
    </row>
    <row r="19" spans="2:4" s="39" customFormat="1" ht="20.45" customHeight="1" x14ac:dyDescent="0.2">
      <c r="B19" s="185" t="s">
        <v>109</v>
      </c>
      <c r="C19" s="112">
        <v>312475</v>
      </c>
      <c r="D19" s="112">
        <v>357105</v>
      </c>
    </row>
    <row r="20" spans="2:4" s="39" customFormat="1" ht="20.45" customHeight="1" x14ac:dyDescent="0.2">
      <c r="B20" s="185" t="s">
        <v>401</v>
      </c>
      <c r="C20" s="112">
        <v>455273</v>
      </c>
      <c r="D20" s="112">
        <v>236000</v>
      </c>
    </row>
    <row r="21" spans="2:4" s="39" customFormat="1" ht="20.45" customHeight="1" x14ac:dyDescent="0.2">
      <c r="B21" s="185" t="s">
        <v>402</v>
      </c>
      <c r="C21" s="112">
        <v>388447</v>
      </c>
      <c r="D21" s="112">
        <v>346733</v>
      </c>
    </row>
    <row r="22" spans="2:4" s="39" customFormat="1" ht="20.45" customHeight="1" x14ac:dyDescent="0.2">
      <c r="B22" s="185" t="s">
        <v>130</v>
      </c>
      <c r="C22" s="112" t="s">
        <v>52</v>
      </c>
      <c r="D22" s="112">
        <v>51359</v>
      </c>
    </row>
    <row r="23" spans="2:4" s="39" customFormat="1" ht="20.45" customHeight="1" x14ac:dyDescent="0.2">
      <c r="B23" s="185" t="s">
        <v>403</v>
      </c>
      <c r="C23" s="112">
        <v>1154798</v>
      </c>
      <c r="D23" s="112">
        <v>704025</v>
      </c>
    </row>
    <row r="24" spans="2:4" s="39" customFormat="1" ht="20.45" customHeight="1" x14ac:dyDescent="0.2">
      <c r="B24" s="185" t="s">
        <v>399</v>
      </c>
      <c r="C24" s="112">
        <v>90526</v>
      </c>
      <c r="D24" s="112">
        <v>6130</v>
      </c>
    </row>
    <row r="25" spans="2:4" s="39" customFormat="1" ht="20.45" customHeight="1" x14ac:dyDescent="0.2">
      <c r="B25" s="185" t="s">
        <v>404</v>
      </c>
      <c r="C25" s="112">
        <v>672416</v>
      </c>
      <c r="D25" s="112">
        <v>636292</v>
      </c>
    </row>
    <row r="26" spans="2:4" s="39" customFormat="1" ht="20.45" customHeight="1" x14ac:dyDescent="0.2">
      <c r="B26" s="185" t="s">
        <v>405</v>
      </c>
      <c r="C26" s="112">
        <v>57438</v>
      </c>
      <c r="D26" s="112">
        <v>61586</v>
      </c>
    </row>
    <row r="27" spans="2:4" s="39" customFormat="1" ht="27.75" customHeight="1" x14ac:dyDescent="0.2">
      <c r="B27" s="185" t="s">
        <v>406</v>
      </c>
      <c r="C27" s="113">
        <v>423372</v>
      </c>
      <c r="D27" s="113">
        <v>540275</v>
      </c>
    </row>
    <row r="28" spans="2:4" s="39" customFormat="1" ht="20.45" customHeight="1" x14ac:dyDescent="0.2">
      <c r="B28" s="198" t="s">
        <v>110</v>
      </c>
      <c r="C28" s="114">
        <v>11205178</v>
      </c>
      <c r="D28" s="114">
        <v>10687593</v>
      </c>
    </row>
    <row r="29" spans="2:4" s="39" customFormat="1" ht="20.45" customHeight="1" x14ac:dyDescent="0.2">
      <c r="B29" s="185"/>
      <c r="C29" s="112"/>
      <c r="D29" s="112"/>
    </row>
    <row r="30" spans="2:4" s="39" customFormat="1" ht="20.45" customHeight="1" x14ac:dyDescent="0.2">
      <c r="B30" s="198" t="s">
        <v>111</v>
      </c>
      <c r="C30" s="112"/>
      <c r="D30" s="112"/>
    </row>
    <row r="31" spans="2:4" s="39" customFormat="1" ht="20.45" customHeight="1" x14ac:dyDescent="0.2">
      <c r="B31" s="185" t="s">
        <v>122</v>
      </c>
      <c r="C31" s="112">
        <v>65360</v>
      </c>
      <c r="D31" s="112">
        <v>204623</v>
      </c>
    </row>
    <row r="32" spans="2:4" s="39" customFormat="1" ht="20.45" customHeight="1" x14ac:dyDescent="0.2">
      <c r="B32" s="185" t="s">
        <v>127</v>
      </c>
      <c r="C32" s="112">
        <v>9624001</v>
      </c>
      <c r="D32" s="112">
        <v>9898830</v>
      </c>
    </row>
    <row r="33" spans="2:4" s="39" customFormat="1" ht="20.45" customHeight="1" x14ac:dyDescent="0.2">
      <c r="B33" s="185" t="s">
        <v>124</v>
      </c>
      <c r="C33" s="112">
        <v>370168</v>
      </c>
      <c r="D33" s="112">
        <v>341689</v>
      </c>
    </row>
    <row r="34" spans="2:4" s="39" customFormat="1" ht="20.45" customHeight="1" x14ac:dyDescent="0.2">
      <c r="B34" s="185" t="s">
        <v>131</v>
      </c>
      <c r="C34" s="112">
        <v>932235</v>
      </c>
      <c r="D34" s="112">
        <v>962255</v>
      </c>
    </row>
    <row r="35" spans="2:4" s="39" customFormat="1" ht="20.45" customHeight="1" x14ac:dyDescent="0.2">
      <c r="B35" s="185" t="s">
        <v>132</v>
      </c>
      <c r="C35" s="112">
        <v>2029021</v>
      </c>
      <c r="D35" s="112">
        <v>1888972</v>
      </c>
    </row>
    <row r="36" spans="2:4" s="39" customFormat="1" ht="20.45" customHeight="1" x14ac:dyDescent="0.2">
      <c r="B36" s="185" t="s">
        <v>402</v>
      </c>
      <c r="C36" s="112">
        <v>5303538</v>
      </c>
      <c r="D36" s="112">
        <v>5857941</v>
      </c>
    </row>
    <row r="37" spans="2:4" s="39" customFormat="1" ht="20.45" customHeight="1" x14ac:dyDescent="0.2">
      <c r="B37" s="185" t="s">
        <v>403</v>
      </c>
      <c r="C37" s="112">
        <v>1808074</v>
      </c>
      <c r="D37" s="112">
        <v>2318910</v>
      </c>
    </row>
    <row r="38" spans="2:4" s="39" customFormat="1" ht="20.45" customHeight="1" x14ac:dyDescent="0.2">
      <c r="B38" s="185" t="s">
        <v>405</v>
      </c>
      <c r="C38" s="112">
        <v>297195</v>
      </c>
      <c r="D38" s="112">
        <v>182437</v>
      </c>
    </row>
    <row r="39" spans="2:4" s="39" customFormat="1" ht="20.45" customHeight="1" x14ac:dyDescent="0.2">
      <c r="B39" s="185" t="s">
        <v>406</v>
      </c>
      <c r="C39" s="113">
        <v>252801</v>
      </c>
      <c r="D39" s="113">
        <v>240793</v>
      </c>
    </row>
    <row r="40" spans="2:4" s="39" customFormat="1" ht="20.45" customHeight="1" x14ac:dyDescent="0.2">
      <c r="B40" s="198" t="s">
        <v>119</v>
      </c>
      <c r="C40" s="114">
        <v>20682393</v>
      </c>
      <c r="D40" s="114">
        <v>21896450</v>
      </c>
    </row>
    <row r="41" spans="2:4" s="39" customFormat="1" ht="20.45" customHeight="1" x14ac:dyDescent="0.2">
      <c r="B41" s="198" t="s">
        <v>133</v>
      </c>
      <c r="C41" s="114">
        <v>31887571</v>
      </c>
      <c r="D41" s="114">
        <v>32584043</v>
      </c>
    </row>
    <row r="42" spans="2:4" s="39" customFormat="1" ht="20.45" customHeight="1" x14ac:dyDescent="0.2">
      <c r="B42" s="185"/>
      <c r="C42" s="112"/>
      <c r="D42" s="112"/>
    </row>
    <row r="43" spans="2:4" s="39" customFormat="1" ht="20.45" customHeight="1" x14ac:dyDescent="0.2">
      <c r="B43" s="198" t="s">
        <v>134</v>
      </c>
      <c r="C43" s="112"/>
      <c r="D43" s="112"/>
    </row>
    <row r="44" spans="2:4" s="39" customFormat="1" ht="20.45" customHeight="1" x14ac:dyDescent="0.2">
      <c r="B44" s="185" t="s">
        <v>135</v>
      </c>
      <c r="C44" s="112">
        <v>11006853</v>
      </c>
      <c r="D44" s="112">
        <v>8466810</v>
      </c>
    </row>
    <row r="45" spans="2:4" s="39" customFormat="1" ht="20.45" customHeight="1" x14ac:dyDescent="0.2">
      <c r="B45" s="185" t="s">
        <v>407</v>
      </c>
      <c r="C45" s="112">
        <v>2249721</v>
      </c>
      <c r="D45" s="112">
        <v>2249721</v>
      </c>
    </row>
    <row r="46" spans="2:4" s="39" customFormat="1" ht="20.45" customHeight="1" x14ac:dyDescent="0.2">
      <c r="B46" s="185" t="s">
        <v>136</v>
      </c>
      <c r="C46" s="112">
        <v>10394823</v>
      </c>
      <c r="D46" s="112">
        <v>10948094</v>
      </c>
    </row>
    <row r="47" spans="2:4" x14ac:dyDescent="0.25">
      <c r="B47" s="185" t="s">
        <v>137</v>
      </c>
      <c r="C47" s="113">
        <v>-1874041</v>
      </c>
      <c r="D47" s="113">
        <v>-2208214</v>
      </c>
    </row>
    <row r="48" spans="2:4" ht="22.5" customHeight="1" x14ac:dyDescent="0.25">
      <c r="B48" s="198" t="s">
        <v>138</v>
      </c>
      <c r="C48" s="114">
        <v>21777356</v>
      </c>
      <c r="D48" s="114">
        <v>19456411</v>
      </c>
    </row>
    <row r="49" spans="2:4" ht="17.25" customHeight="1" x14ac:dyDescent="0.25">
      <c r="B49" s="185" t="s">
        <v>408</v>
      </c>
      <c r="C49" s="251">
        <v>5910</v>
      </c>
      <c r="D49" s="251">
        <v>5354</v>
      </c>
    </row>
    <row r="50" spans="2:4" ht="19.5" customHeight="1" x14ac:dyDescent="0.25">
      <c r="B50" s="198" t="s">
        <v>139</v>
      </c>
      <c r="C50" s="114">
        <v>21783266</v>
      </c>
      <c r="D50" s="114">
        <v>19461765</v>
      </c>
    </row>
    <row r="51" spans="2:4" ht="20.25" customHeight="1" thickBot="1" x14ac:dyDescent="0.3">
      <c r="B51" s="198" t="s">
        <v>140</v>
      </c>
      <c r="C51" s="191">
        <v>53670837</v>
      </c>
      <c r="D51" s="191">
        <v>52045808</v>
      </c>
    </row>
    <row r="52" spans="2:4" ht="15.75" thickTop="1" x14ac:dyDescent="0.25"/>
  </sheetData>
  <mergeCells count="3">
    <mergeCell ref="B8:B9"/>
    <mergeCell ref="B4:D6"/>
    <mergeCell ref="C8:D8"/>
  </mergeCells>
  <conditionalFormatting sqref="B10:D51">
    <cfRule type="expression" dxfId="2" priority="1">
      <formula>MOD(ROW(),2)=0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5:E49"/>
  <sheetViews>
    <sheetView showGridLines="0" showRowColHeaders="0" zoomScale="80" zoomScaleNormal="80" workbookViewId="0">
      <selection activeCell="H30" sqref="H30"/>
    </sheetView>
  </sheetViews>
  <sheetFormatPr defaultColWidth="8.7109375" defaultRowHeight="15" x14ac:dyDescent="0.25"/>
  <cols>
    <col min="1" max="1" width="13.85546875" customWidth="1"/>
    <col min="2" max="2" width="63" customWidth="1"/>
    <col min="3" max="3" width="21" customWidth="1"/>
    <col min="4" max="4" width="21.85546875" customWidth="1"/>
    <col min="5" max="5" width="12.42578125" customWidth="1"/>
  </cols>
  <sheetData>
    <row r="5" spans="2:5" x14ac:dyDescent="0.25">
      <c r="B5" s="288"/>
      <c r="C5" s="289"/>
      <c r="D5" s="289"/>
    </row>
    <row r="6" spans="2:5" x14ac:dyDescent="0.25">
      <c r="B6" s="289"/>
      <c r="C6" s="289"/>
      <c r="D6" s="289"/>
    </row>
    <row r="7" spans="2:5" ht="7.5" customHeight="1" x14ac:dyDescent="0.25">
      <c r="B7" s="289"/>
      <c r="C7" s="289"/>
      <c r="D7" s="289"/>
    </row>
    <row r="8" spans="2:5" ht="32.1" customHeight="1" x14ac:dyDescent="0.25">
      <c r="B8" s="46" t="s">
        <v>23</v>
      </c>
      <c r="C8" s="2"/>
      <c r="D8" s="2"/>
    </row>
    <row r="9" spans="2:5" ht="31.5" customHeight="1" x14ac:dyDescent="0.25">
      <c r="B9" s="297"/>
      <c r="C9" s="283" t="s">
        <v>22</v>
      </c>
      <c r="D9" s="284"/>
    </row>
    <row r="10" spans="2:5" x14ac:dyDescent="0.25">
      <c r="B10" s="297"/>
      <c r="C10" s="57">
        <v>2022</v>
      </c>
      <c r="D10" s="57">
        <v>2021</v>
      </c>
    </row>
    <row r="11" spans="2:5" ht="21" customHeight="1" x14ac:dyDescent="0.25">
      <c r="B11" s="152"/>
      <c r="C11" s="193"/>
      <c r="D11" s="193"/>
      <c r="E11" s="59"/>
    </row>
    <row r="12" spans="2:5" ht="21" customHeight="1" x14ac:dyDescent="0.25">
      <c r="B12" s="153" t="s">
        <v>141</v>
      </c>
      <c r="C12" s="175">
        <v>34462808</v>
      </c>
      <c r="D12" s="175">
        <v>33646118</v>
      </c>
      <c r="E12" s="59"/>
    </row>
    <row r="13" spans="2:5" ht="21" customHeight="1" x14ac:dyDescent="0.25">
      <c r="B13" s="152"/>
      <c r="C13" s="173"/>
      <c r="D13" s="173"/>
      <c r="E13" s="59"/>
    </row>
    <row r="14" spans="2:5" ht="21" customHeight="1" x14ac:dyDescent="0.25">
      <c r="B14" s="153" t="s">
        <v>142</v>
      </c>
      <c r="C14" s="173"/>
      <c r="D14" s="173"/>
      <c r="E14" s="59"/>
    </row>
    <row r="15" spans="2:5" ht="21" customHeight="1" x14ac:dyDescent="0.25">
      <c r="B15" s="152" t="s">
        <v>385</v>
      </c>
      <c r="C15" s="173">
        <v>-20020182</v>
      </c>
      <c r="D15" s="173">
        <v>-21449579</v>
      </c>
      <c r="E15" s="59"/>
    </row>
    <row r="16" spans="2:5" ht="21" customHeight="1" x14ac:dyDescent="0.25">
      <c r="B16" s="185" t="s">
        <v>386</v>
      </c>
      <c r="C16" s="173">
        <v>-3536442</v>
      </c>
      <c r="D16" s="173">
        <v>-2035648</v>
      </c>
      <c r="E16" s="59"/>
    </row>
    <row r="17" spans="2:5" ht="21" customHeight="1" x14ac:dyDescent="0.25">
      <c r="B17" s="185" t="s">
        <v>387</v>
      </c>
      <c r="C17" s="174">
        <v>-4095391</v>
      </c>
      <c r="D17" s="174">
        <v>-3438643</v>
      </c>
      <c r="E17" s="59"/>
    </row>
    <row r="18" spans="2:5" ht="21" customHeight="1" x14ac:dyDescent="0.25">
      <c r="B18" s="185"/>
      <c r="C18" s="175">
        <v>-27652015</v>
      </c>
      <c r="D18" s="175">
        <v>-26923870</v>
      </c>
      <c r="E18" s="59"/>
    </row>
    <row r="19" spans="2:5" ht="21" customHeight="1" x14ac:dyDescent="0.25">
      <c r="B19" s="152"/>
      <c r="C19" s="174"/>
      <c r="D19" s="174"/>
      <c r="E19" s="59"/>
    </row>
    <row r="20" spans="2:5" ht="21" customHeight="1" x14ac:dyDescent="0.25">
      <c r="B20" s="153" t="s">
        <v>147</v>
      </c>
      <c r="C20" s="176">
        <v>6810793</v>
      </c>
      <c r="D20" s="176">
        <v>6722248</v>
      </c>
      <c r="E20" s="59"/>
    </row>
    <row r="21" spans="2:5" ht="21" customHeight="1" x14ac:dyDescent="0.25">
      <c r="B21" s="185"/>
      <c r="C21" s="173"/>
      <c r="D21" s="173"/>
      <c r="E21" s="59"/>
    </row>
    <row r="22" spans="2:5" ht="21" customHeight="1" x14ac:dyDescent="0.25">
      <c r="B22" s="198" t="s">
        <v>388</v>
      </c>
      <c r="C22" s="173"/>
      <c r="D22" s="173"/>
      <c r="E22" s="59"/>
    </row>
    <row r="23" spans="2:5" ht="21" customHeight="1" x14ac:dyDescent="0.25">
      <c r="B23" s="185" t="s">
        <v>339</v>
      </c>
      <c r="C23" s="173">
        <v>-108731</v>
      </c>
      <c r="D23" s="173">
        <v>-143856</v>
      </c>
      <c r="E23" s="59"/>
    </row>
    <row r="24" spans="2:5" ht="21" customHeight="1" x14ac:dyDescent="0.25">
      <c r="B24" s="185" t="s">
        <v>389</v>
      </c>
      <c r="C24" s="173">
        <v>-789389</v>
      </c>
      <c r="D24" s="173">
        <v>-576612</v>
      </c>
      <c r="E24" s="59"/>
    </row>
    <row r="25" spans="2:5" ht="21" customHeight="1" x14ac:dyDescent="0.25">
      <c r="B25" s="185" t="s">
        <v>390</v>
      </c>
      <c r="C25" s="174">
        <v>-1124891</v>
      </c>
      <c r="D25" s="174">
        <v>-592005</v>
      </c>
      <c r="E25" s="59"/>
    </row>
    <row r="26" spans="2:5" ht="21" customHeight="1" x14ac:dyDescent="0.25">
      <c r="B26" s="185"/>
      <c r="C26" s="175">
        <v>-2023011</v>
      </c>
      <c r="D26" s="175">
        <v>-1312473</v>
      </c>
      <c r="E26" s="59"/>
    </row>
    <row r="27" spans="2:5" ht="21" customHeight="1" x14ac:dyDescent="0.25">
      <c r="B27" s="185"/>
      <c r="C27" s="173"/>
      <c r="D27" s="173"/>
      <c r="E27" s="59"/>
    </row>
    <row r="28" spans="2:5" ht="21" customHeight="1" x14ac:dyDescent="0.25">
      <c r="B28" s="152" t="s">
        <v>391</v>
      </c>
      <c r="C28" s="173" t="s">
        <v>52</v>
      </c>
      <c r="D28" s="173">
        <v>214955</v>
      </c>
      <c r="E28" s="59"/>
    </row>
    <row r="29" spans="2:5" ht="21" customHeight="1" x14ac:dyDescent="0.25">
      <c r="B29" s="152" t="s">
        <v>392</v>
      </c>
      <c r="C29" s="173" t="s">
        <v>52</v>
      </c>
      <c r="D29" s="173">
        <v>1031809</v>
      </c>
      <c r="E29" s="59"/>
    </row>
    <row r="30" spans="2:5" ht="21" customHeight="1" x14ac:dyDescent="0.25">
      <c r="B30" s="152" t="s">
        <v>278</v>
      </c>
      <c r="C30" s="173">
        <v>51512</v>
      </c>
      <c r="D30" s="173">
        <v>108550</v>
      </c>
      <c r="E30" s="59"/>
    </row>
    <row r="31" spans="2:5" ht="21" customHeight="1" x14ac:dyDescent="0.25">
      <c r="B31" s="152" t="s">
        <v>283</v>
      </c>
      <c r="C31" s="173">
        <v>5340</v>
      </c>
      <c r="D31" s="173">
        <v>4006</v>
      </c>
      <c r="E31" s="59"/>
    </row>
    <row r="32" spans="2:5" ht="21" customHeight="1" x14ac:dyDescent="0.25">
      <c r="B32" s="152" t="s">
        <v>154</v>
      </c>
      <c r="C32" s="174">
        <v>842543</v>
      </c>
      <c r="D32" s="174">
        <v>182076</v>
      </c>
      <c r="E32" s="59"/>
    </row>
    <row r="33" spans="2:5" ht="28.5" customHeight="1" x14ac:dyDescent="0.25">
      <c r="B33" s="153" t="s">
        <v>393</v>
      </c>
      <c r="C33" s="176">
        <v>5687177</v>
      </c>
      <c r="D33" s="176">
        <v>6951171</v>
      </c>
      <c r="E33" s="59"/>
    </row>
    <row r="34" spans="2:5" ht="20.25" customHeight="1" x14ac:dyDescent="0.25">
      <c r="B34" s="152"/>
      <c r="C34" s="173"/>
      <c r="D34" s="173"/>
      <c r="E34" s="59"/>
    </row>
    <row r="35" spans="2:5" ht="20.25" customHeight="1" x14ac:dyDescent="0.25">
      <c r="B35" s="152" t="s">
        <v>279</v>
      </c>
      <c r="C35" s="173">
        <v>1499794</v>
      </c>
      <c r="D35" s="173">
        <v>843306</v>
      </c>
      <c r="E35" s="59"/>
    </row>
    <row r="36" spans="2:5" ht="20.25" customHeight="1" x14ac:dyDescent="0.25">
      <c r="B36" s="152" t="s">
        <v>280</v>
      </c>
      <c r="C36" s="174">
        <v>-3066415</v>
      </c>
      <c r="D36" s="174">
        <v>-3096299</v>
      </c>
      <c r="E36" s="59"/>
    </row>
    <row r="37" spans="2:5" ht="20.25" customHeight="1" x14ac:dyDescent="0.25">
      <c r="B37" s="152"/>
      <c r="C37" s="175">
        <v>-1566621</v>
      </c>
      <c r="D37" s="175">
        <v>-2252993</v>
      </c>
      <c r="E37" s="59"/>
    </row>
    <row r="38" spans="2:5" ht="20.25" customHeight="1" x14ac:dyDescent="0.25">
      <c r="B38" s="152"/>
      <c r="C38" s="174"/>
      <c r="D38" s="174"/>
      <c r="E38" s="59"/>
    </row>
    <row r="39" spans="2:5" ht="21" customHeight="1" x14ac:dyDescent="0.25">
      <c r="B39" s="153" t="s">
        <v>281</v>
      </c>
      <c r="C39" s="176">
        <v>4120556</v>
      </c>
      <c r="D39" s="176">
        <v>4698178</v>
      </c>
      <c r="E39" s="59"/>
    </row>
    <row r="40" spans="2:5" ht="20.25" customHeight="1" x14ac:dyDescent="0.25">
      <c r="B40" s="152"/>
      <c r="C40" s="173"/>
      <c r="D40" s="173"/>
      <c r="E40" s="59"/>
    </row>
    <row r="41" spans="2:5" ht="20.25" customHeight="1" x14ac:dyDescent="0.25">
      <c r="B41" s="152" t="s">
        <v>125</v>
      </c>
      <c r="C41" s="173">
        <v>-950490</v>
      </c>
      <c r="D41" s="173">
        <v>-1156082</v>
      </c>
      <c r="E41" s="59"/>
    </row>
    <row r="42" spans="2:5" ht="20.25" customHeight="1" x14ac:dyDescent="0.25">
      <c r="B42" s="152" t="s">
        <v>131</v>
      </c>
      <c r="C42" s="174">
        <v>924301</v>
      </c>
      <c r="D42" s="174">
        <v>210773</v>
      </c>
      <c r="E42" s="59"/>
    </row>
    <row r="43" spans="2:5" ht="20.25" customHeight="1" thickBot="1" x14ac:dyDescent="0.3">
      <c r="B43" s="153" t="s">
        <v>148</v>
      </c>
      <c r="C43" s="177">
        <v>4094367</v>
      </c>
      <c r="D43" s="177">
        <v>3752869</v>
      </c>
      <c r="E43" s="59"/>
    </row>
    <row r="44" spans="2:5" ht="20.25" customHeight="1" thickTop="1" x14ac:dyDescent="0.25">
      <c r="B44" s="152" t="s">
        <v>149</v>
      </c>
      <c r="C44" s="173"/>
      <c r="D44" s="173"/>
      <c r="E44" s="59"/>
    </row>
    <row r="45" spans="2:5" ht="20.25" customHeight="1" x14ac:dyDescent="0.25">
      <c r="B45" s="152" t="s">
        <v>150</v>
      </c>
      <c r="C45" s="173">
        <v>4092313</v>
      </c>
      <c r="D45" s="173">
        <v>3751321</v>
      </c>
      <c r="E45" s="59"/>
    </row>
    <row r="46" spans="2:5" x14ac:dyDescent="0.25">
      <c r="B46" s="252" t="s">
        <v>394</v>
      </c>
      <c r="C46" s="173">
        <v>2054</v>
      </c>
      <c r="D46" s="173">
        <v>1548</v>
      </c>
      <c r="E46" s="59"/>
    </row>
    <row r="47" spans="2:5" ht="20.25" customHeight="1" thickBot="1" x14ac:dyDescent="0.3">
      <c r="B47" s="152"/>
      <c r="C47" s="177">
        <v>4094367</v>
      </c>
      <c r="D47" s="177">
        <v>3752869</v>
      </c>
      <c r="E47" s="59"/>
    </row>
    <row r="48" spans="2:5" ht="20.25" customHeight="1" thickTop="1" x14ac:dyDescent="0.25">
      <c r="B48" s="153" t="s">
        <v>151</v>
      </c>
      <c r="C48" s="253">
        <v>1.86</v>
      </c>
      <c r="D48" s="253">
        <v>1.7</v>
      </c>
      <c r="E48" s="59"/>
    </row>
    <row r="49" spans="2:5" ht="20.25" customHeight="1" x14ac:dyDescent="0.25">
      <c r="B49" s="153" t="s">
        <v>152</v>
      </c>
      <c r="C49" s="253">
        <v>1.86</v>
      </c>
      <c r="D49" s="253">
        <v>1.7</v>
      </c>
      <c r="E49" s="59"/>
    </row>
  </sheetData>
  <mergeCells count="3">
    <mergeCell ref="B9:B10"/>
    <mergeCell ref="C9:D9"/>
    <mergeCell ref="B5:D7"/>
  </mergeCells>
  <conditionalFormatting sqref="B11:D49">
    <cfRule type="expression" dxfId="1" priority="1">
      <formula>MOD(ROW(),2)=0</formula>
    </cfRule>
  </conditionalFormatting>
  <pageMargins left="0.511811024" right="0.511811024" top="0.78740157499999996" bottom="0.78740157499999996" header="0.31496062000000002" footer="0.31496062000000002"/>
  <pageSetup orientation="portrait" r:id="rId1"/>
  <headerFooter>
    <oddFooter>&amp;R_x000D_&amp;1#&amp;"Calibri"&amp;10&amp;K000000 Classificação: Público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H22"/>
  <sheetViews>
    <sheetView showGridLines="0" showRowColHeaders="0" zoomScale="80" zoomScaleNormal="80" workbookViewId="0">
      <selection activeCell="D24" sqref="D24"/>
    </sheetView>
  </sheetViews>
  <sheetFormatPr defaultColWidth="0.28515625" defaultRowHeight="14.25" customHeight="1" x14ac:dyDescent="0.2"/>
  <cols>
    <col min="1" max="1" width="13.85546875" style="2" customWidth="1"/>
    <col min="2" max="2" width="53.42578125" style="2" customWidth="1"/>
    <col min="3" max="3" width="16.85546875" style="3" customWidth="1"/>
    <col min="4" max="4" width="13.42578125" style="4" customWidth="1"/>
    <col min="5" max="5" width="18.140625" style="3" customWidth="1"/>
    <col min="6" max="6" width="18.140625" style="2" customWidth="1"/>
    <col min="7" max="7" width="4" style="2" customWidth="1"/>
    <col min="8" max="8" width="15.28515625" style="5" customWidth="1"/>
    <col min="9" max="14" width="8.7109375" style="2" customWidth="1"/>
    <col min="15" max="15" width="0.28515625" style="2" customWidth="1"/>
    <col min="16" max="16384" width="0.28515625" style="2"/>
  </cols>
  <sheetData>
    <row r="1" spans="2:8" ht="14.25" customHeight="1" x14ac:dyDescent="0.2">
      <c r="B1" s="268"/>
      <c r="C1" s="269"/>
      <c r="D1" s="269"/>
      <c r="E1" s="269"/>
      <c r="F1" s="269"/>
      <c r="G1" s="269"/>
      <c r="H1" s="214"/>
    </row>
    <row r="2" spans="2:8" ht="14.25" customHeight="1" x14ac:dyDescent="0.2">
      <c r="B2" s="269"/>
      <c r="C2" s="269"/>
      <c r="D2" s="269"/>
      <c r="E2" s="269"/>
      <c r="F2" s="269"/>
      <c r="G2" s="269"/>
      <c r="H2" s="214"/>
    </row>
    <row r="3" spans="2:8" ht="14.25" customHeight="1" x14ac:dyDescent="0.2">
      <c r="B3" s="269"/>
      <c r="C3" s="269"/>
      <c r="D3" s="269"/>
      <c r="E3" s="269"/>
      <c r="F3" s="269"/>
      <c r="G3" s="269"/>
      <c r="H3" s="214"/>
    </row>
    <row r="4" spans="2:8" ht="14.25" customHeight="1" x14ac:dyDescent="0.2">
      <c r="B4" s="269"/>
      <c r="C4" s="269"/>
      <c r="D4" s="269"/>
      <c r="E4" s="269"/>
      <c r="F4" s="269"/>
      <c r="G4" s="269"/>
      <c r="H4" s="214"/>
    </row>
    <row r="5" spans="2:8" ht="14.25" customHeight="1" x14ac:dyDescent="0.2">
      <c r="B5" s="269"/>
      <c r="C5" s="269"/>
      <c r="D5" s="269"/>
      <c r="E5" s="269"/>
      <c r="F5" s="269"/>
      <c r="G5" s="269"/>
      <c r="H5" s="214"/>
    </row>
    <row r="6" spans="2:8" x14ac:dyDescent="0.2">
      <c r="B6" s="269"/>
      <c r="C6" s="269"/>
      <c r="D6" s="269"/>
      <c r="E6" s="269"/>
      <c r="F6" s="269"/>
      <c r="G6" s="269"/>
      <c r="H6" s="214"/>
    </row>
    <row r="7" spans="2:8" ht="20.45" customHeight="1" x14ac:dyDescent="0.2"/>
    <row r="8" spans="2:8" ht="21.6" customHeight="1" x14ac:dyDescent="0.2">
      <c r="B8" s="270" t="s">
        <v>429</v>
      </c>
      <c r="C8" s="271"/>
      <c r="D8" s="271"/>
      <c r="E8" s="271"/>
      <c r="F8" s="271"/>
    </row>
    <row r="9" spans="2:8" ht="21.6" customHeight="1" x14ac:dyDescent="0.2">
      <c r="B9" s="118" t="s">
        <v>2</v>
      </c>
      <c r="C9" s="119" t="s">
        <v>430</v>
      </c>
      <c r="D9" s="120" t="s">
        <v>1</v>
      </c>
      <c r="E9" s="121" t="s">
        <v>431</v>
      </c>
      <c r="F9" s="121" t="s">
        <v>432</v>
      </c>
    </row>
    <row r="10" spans="2:8" ht="21.6" customHeight="1" x14ac:dyDescent="0.2">
      <c r="B10" s="122" t="s">
        <v>0</v>
      </c>
      <c r="C10" s="123">
        <v>925247</v>
      </c>
      <c r="D10" s="124">
        <v>1</v>
      </c>
      <c r="E10" s="123">
        <v>925247</v>
      </c>
      <c r="F10" s="123"/>
      <c r="G10" s="6"/>
      <c r="H10" s="2"/>
    </row>
    <row r="11" spans="2:8" ht="21.6" customHeight="1" x14ac:dyDescent="0.2">
      <c r="B11" s="125" t="s">
        <v>46</v>
      </c>
      <c r="C11" s="77">
        <v>810629</v>
      </c>
      <c r="D11" s="78">
        <v>1</v>
      </c>
      <c r="E11" s="77">
        <v>810629</v>
      </c>
      <c r="F11" s="258">
        <v>15676</v>
      </c>
      <c r="G11" s="7"/>
      <c r="H11" s="2"/>
    </row>
    <row r="12" spans="2:8" ht="21.6" customHeight="1" x14ac:dyDescent="0.2">
      <c r="B12" s="126" t="s">
        <v>47</v>
      </c>
      <c r="C12" s="77">
        <v>75310</v>
      </c>
      <c r="D12" s="80">
        <v>1</v>
      </c>
      <c r="E12" s="77">
        <v>75310</v>
      </c>
      <c r="F12" s="258">
        <v>11232</v>
      </c>
      <c r="G12" s="7"/>
      <c r="H12" s="2"/>
    </row>
    <row r="13" spans="2:8" ht="21.6" customHeight="1" x14ac:dyDescent="0.2">
      <c r="B13" s="126" t="s">
        <v>48</v>
      </c>
      <c r="C13" s="79">
        <v>30575</v>
      </c>
      <c r="D13" s="80">
        <v>1</v>
      </c>
      <c r="E13" s="79">
        <v>30575</v>
      </c>
      <c r="F13" s="259">
        <v>12844</v>
      </c>
      <c r="H13" s="2"/>
    </row>
    <row r="14" spans="2:8" ht="21.6" customHeight="1" x14ac:dyDescent="0.2">
      <c r="B14" s="126" t="s">
        <v>327</v>
      </c>
      <c r="C14" s="79">
        <v>8734</v>
      </c>
      <c r="D14" s="80">
        <v>1</v>
      </c>
      <c r="E14" s="79">
        <v>8734</v>
      </c>
      <c r="F14" s="259">
        <v>15128</v>
      </c>
      <c r="H14" s="2"/>
    </row>
    <row r="15" spans="2:8" ht="21.6" customHeight="1" x14ac:dyDescent="0.2">
      <c r="B15" s="122" t="s">
        <v>49</v>
      </c>
      <c r="C15" s="238">
        <v>3453500</v>
      </c>
      <c r="D15" s="239">
        <v>0.21679999999999999</v>
      </c>
      <c r="E15" s="238">
        <v>748719</v>
      </c>
      <c r="F15" s="238"/>
      <c r="G15" s="7"/>
      <c r="H15" s="2"/>
    </row>
    <row r="16" spans="2:8" s="9" customFormat="1" ht="21.6" customHeight="1" x14ac:dyDescent="0.25">
      <c r="B16" s="127" t="s">
        <v>50</v>
      </c>
      <c r="C16" s="128"/>
      <c r="D16" s="128"/>
      <c r="E16" s="128">
        <f>E15+E10</f>
        <v>1673966</v>
      </c>
      <c r="F16" s="128"/>
      <c r="G16" s="8"/>
    </row>
    <row r="17" spans="2:7" s="9" customFormat="1" ht="27.95" customHeight="1" x14ac:dyDescent="0.25">
      <c r="B17" s="260" t="s">
        <v>433</v>
      </c>
      <c r="C17" s="48"/>
      <c r="D17" s="49"/>
      <c r="E17" s="48"/>
      <c r="F17" s="8"/>
      <c r="G17" s="8"/>
    </row>
    <row r="18" spans="2:7" s="5" customFormat="1" ht="14.25" customHeight="1" x14ac:dyDescent="0.2">
      <c r="B18" s="10"/>
      <c r="C18" s="11"/>
      <c r="D18" s="10"/>
      <c r="E18" s="11"/>
      <c r="F18" s="12"/>
      <c r="G18" s="12"/>
    </row>
    <row r="19" spans="2:7" s="5" customFormat="1" ht="14.25" customHeight="1" x14ac:dyDescent="0.2">
      <c r="B19" s="10"/>
      <c r="C19" s="11"/>
      <c r="D19" s="10"/>
      <c r="E19" s="11"/>
      <c r="F19" s="2"/>
      <c r="G19" s="2"/>
    </row>
    <row r="20" spans="2:7" s="5" customFormat="1" ht="14.25" customHeight="1" x14ac:dyDescent="0.2">
      <c r="B20" s="10"/>
      <c r="C20" s="11"/>
      <c r="D20" s="10"/>
      <c r="E20" s="11"/>
      <c r="F20" s="2"/>
      <c r="G20" s="2"/>
    </row>
    <row r="21" spans="2:7" s="5" customFormat="1" ht="14.25" customHeight="1" x14ac:dyDescent="0.2">
      <c r="B21" s="10"/>
      <c r="C21" s="3"/>
      <c r="D21" s="10"/>
      <c r="E21" s="11"/>
      <c r="F21" s="2"/>
      <c r="G21" s="2"/>
    </row>
    <row r="22" spans="2:7" s="5" customFormat="1" ht="14.25" customHeight="1" x14ac:dyDescent="0.2">
      <c r="B22" s="2"/>
      <c r="C22" s="13"/>
      <c r="D22" s="14"/>
      <c r="E22" s="13"/>
      <c r="F22" s="2"/>
      <c r="G22" s="2"/>
    </row>
  </sheetData>
  <mergeCells count="2">
    <mergeCell ref="B1:G6"/>
    <mergeCell ref="B8:F8"/>
  </mergeCells>
  <conditionalFormatting sqref="B10:E15">
    <cfRule type="expression" dxfId="42" priority="5">
      <formula>MOD(ROW(),2)=0</formula>
    </cfRule>
    <cfRule type="expression" dxfId="41" priority="6">
      <formula>MOD(ROW(),2)=0</formula>
    </cfRule>
    <cfRule type="expression" dxfId="40" priority="7">
      <formula>MOD(ROW(),2)=0</formula>
    </cfRule>
    <cfRule type="expression" dxfId="39" priority="8">
      <formula>MOD(ROW(),2)=0</formula>
    </cfRule>
  </conditionalFormatting>
  <conditionalFormatting sqref="F10:F15">
    <cfRule type="expression" dxfId="38" priority="1">
      <formula>MOD(ROW(),2)=0</formula>
    </cfRule>
    <cfRule type="expression" dxfId="37" priority="2">
      <formula>MOD(ROW(),2)=0</formula>
    </cfRule>
    <cfRule type="expression" dxfId="36" priority="3">
      <formula>MOD(ROW(),2)=0</formula>
    </cfRule>
    <cfRule type="expression" dxfId="35" priority="4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7:D82"/>
  <sheetViews>
    <sheetView showGridLines="0" showRowColHeaders="0" zoomScale="80" zoomScaleNormal="80" workbookViewId="0">
      <selection activeCell="B82" sqref="B82"/>
    </sheetView>
  </sheetViews>
  <sheetFormatPr defaultColWidth="8.7109375" defaultRowHeight="15" x14ac:dyDescent="0.25"/>
  <cols>
    <col min="1" max="1" width="13.85546875" customWidth="1"/>
    <col min="2" max="2" width="90.140625" customWidth="1"/>
    <col min="3" max="3" width="18.85546875" style="202" customWidth="1"/>
    <col min="4" max="4" width="18.85546875" customWidth="1"/>
  </cols>
  <sheetData>
    <row r="7" spans="2:4" ht="9.6" customHeight="1" x14ac:dyDescent="0.25">
      <c r="B7" s="272"/>
      <c r="C7" s="273"/>
      <c r="D7" s="273"/>
    </row>
    <row r="8" spans="2:4" x14ac:dyDescent="0.25">
      <c r="B8" s="27" t="s">
        <v>20</v>
      </c>
      <c r="C8" s="200"/>
      <c r="D8" s="2"/>
    </row>
    <row r="9" spans="2:4" ht="32.450000000000003" customHeight="1" x14ac:dyDescent="0.25">
      <c r="B9" s="297"/>
      <c r="C9" s="279" t="s">
        <v>22</v>
      </c>
      <c r="D9" s="280"/>
    </row>
    <row r="10" spans="2:4" x14ac:dyDescent="0.25">
      <c r="B10" s="297"/>
      <c r="C10" s="57">
        <v>2022</v>
      </c>
      <c r="D10" s="57">
        <v>2021</v>
      </c>
    </row>
    <row r="11" spans="2:4" ht="21" customHeight="1" x14ac:dyDescent="0.25">
      <c r="B11" s="153" t="s">
        <v>153</v>
      </c>
      <c r="C11" s="203"/>
      <c r="D11" s="208"/>
    </row>
    <row r="12" spans="2:4" ht="21" customHeight="1" x14ac:dyDescent="0.25">
      <c r="B12" s="152" t="s">
        <v>409</v>
      </c>
      <c r="C12" s="201">
        <v>4094367</v>
      </c>
      <c r="D12" s="209">
        <v>3752869</v>
      </c>
    </row>
    <row r="13" spans="2:4" ht="21" customHeight="1" x14ac:dyDescent="0.25">
      <c r="B13" s="153" t="s">
        <v>454</v>
      </c>
      <c r="C13" s="201"/>
      <c r="D13" s="209"/>
    </row>
    <row r="14" spans="2:4" ht="18" customHeight="1" x14ac:dyDescent="0.25">
      <c r="B14" s="152" t="s">
        <v>113</v>
      </c>
      <c r="C14" s="201">
        <v>-924301</v>
      </c>
      <c r="D14" s="209">
        <v>-210773</v>
      </c>
    </row>
    <row r="15" spans="2:4" ht="18" customHeight="1" x14ac:dyDescent="0.25">
      <c r="B15" s="152" t="s">
        <v>145</v>
      </c>
      <c r="C15" s="201">
        <v>1182084</v>
      </c>
      <c r="D15" s="209">
        <v>1049108</v>
      </c>
    </row>
    <row r="16" spans="2:4" ht="25.5" x14ac:dyDescent="0.25">
      <c r="B16" s="152" t="s">
        <v>282</v>
      </c>
      <c r="C16" s="201">
        <v>73626</v>
      </c>
      <c r="D16" s="209">
        <v>46960</v>
      </c>
    </row>
    <row r="17" spans="2:4" ht="18" customHeight="1" x14ac:dyDescent="0.25">
      <c r="B17" s="152" t="s">
        <v>455</v>
      </c>
      <c r="C17" s="201">
        <v>171770</v>
      </c>
      <c r="D17" s="209" t="s">
        <v>52</v>
      </c>
    </row>
    <row r="18" spans="2:4" ht="18" customHeight="1" x14ac:dyDescent="0.25">
      <c r="B18" s="152" t="s">
        <v>392</v>
      </c>
      <c r="C18" s="201" t="s">
        <v>52</v>
      </c>
      <c r="D18" s="209">
        <v>-1031809</v>
      </c>
    </row>
    <row r="19" spans="2:4" ht="18" customHeight="1" x14ac:dyDescent="0.25">
      <c r="B19" s="152" t="s">
        <v>456</v>
      </c>
      <c r="C19" s="201">
        <v>595</v>
      </c>
      <c r="D19" s="209">
        <v>10937</v>
      </c>
    </row>
    <row r="20" spans="2:4" ht="18" customHeight="1" x14ac:dyDescent="0.25">
      <c r="B20" s="152" t="s">
        <v>283</v>
      </c>
      <c r="C20" s="201">
        <v>-5340</v>
      </c>
      <c r="D20" s="209">
        <v>-4006</v>
      </c>
    </row>
    <row r="21" spans="2:4" ht="18" customHeight="1" x14ac:dyDescent="0.25">
      <c r="B21" s="152" t="s">
        <v>284</v>
      </c>
      <c r="C21" s="201">
        <v>46763</v>
      </c>
      <c r="D21" s="209">
        <v>491037</v>
      </c>
    </row>
    <row r="22" spans="2:4" ht="18" customHeight="1" x14ac:dyDescent="0.25">
      <c r="B22" s="152" t="s">
        <v>154</v>
      </c>
      <c r="C22" s="201">
        <v>-842543</v>
      </c>
      <c r="D22" s="209">
        <v>-182076</v>
      </c>
    </row>
    <row r="23" spans="2:4" ht="18" customHeight="1" x14ac:dyDescent="0.25">
      <c r="B23" s="152" t="s">
        <v>155</v>
      </c>
      <c r="C23" s="201">
        <v>-1245142</v>
      </c>
      <c r="D23" s="209">
        <v>-1305900</v>
      </c>
    </row>
    <row r="24" spans="2:4" ht="18" customHeight="1" x14ac:dyDescent="0.25">
      <c r="B24" s="152" t="s">
        <v>285</v>
      </c>
      <c r="C24" s="201" t="s">
        <v>52</v>
      </c>
      <c r="D24" s="209">
        <v>-236627</v>
      </c>
    </row>
    <row r="25" spans="2:4" ht="18" customHeight="1" x14ac:dyDescent="0.25">
      <c r="B25" s="152" t="s">
        <v>156</v>
      </c>
      <c r="C25" s="201">
        <v>852637</v>
      </c>
      <c r="D25" s="209">
        <v>1381422</v>
      </c>
    </row>
    <row r="26" spans="2:4" ht="18" customHeight="1" x14ac:dyDescent="0.25">
      <c r="B26" s="152" t="s">
        <v>457</v>
      </c>
      <c r="C26" s="201">
        <v>-338265</v>
      </c>
      <c r="D26" s="209">
        <v>353321</v>
      </c>
    </row>
    <row r="27" spans="2:4" ht="18" customHeight="1" x14ac:dyDescent="0.25">
      <c r="B27" s="152" t="s">
        <v>157</v>
      </c>
      <c r="C27" s="201">
        <v>-2360056</v>
      </c>
      <c r="D27" s="209">
        <v>-1316995</v>
      </c>
    </row>
    <row r="28" spans="2:4" ht="18" customHeight="1" x14ac:dyDescent="0.25">
      <c r="B28" s="152" t="s">
        <v>286</v>
      </c>
      <c r="C28" s="201">
        <v>-51512</v>
      </c>
      <c r="D28" s="209">
        <v>-108550</v>
      </c>
    </row>
    <row r="29" spans="2:4" ht="18" customHeight="1" x14ac:dyDescent="0.25">
      <c r="B29" s="152" t="s">
        <v>458</v>
      </c>
      <c r="C29" s="201">
        <v>7422</v>
      </c>
      <c r="D29" s="209">
        <v>20456</v>
      </c>
    </row>
    <row r="30" spans="2:4" ht="18" customHeight="1" x14ac:dyDescent="0.25">
      <c r="B30" s="152" t="s">
        <v>158</v>
      </c>
      <c r="C30" s="201">
        <v>432872</v>
      </c>
      <c r="D30" s="209">
        <v>374678</v>
      </c>
    </row>
    <row r="31" spans="2:4" ht="27.75" customHeight="1" x14ac:dyDescent="0.25">
      <c r="B31" s="152" t="s">
        <v>459</v>
      </c>
      <c r="C31" s="201">
        <v>437887</v>
      </c>
      <c r="D31" s="209">
        <v>537976</v>
      </c>
    </row>
    <row r="32" spans="2:4" ht="24.75" customHeight="1" x14ac:dyDescent="0.25">
      <c r="B32" s="152" t="s">
        <v>159</v>
      </c>
      <c r="C32" s="201">
        <v>1146560</v>
      </c>
      <c r="D32" s="209">
        <v>-2146043</v>
      </c>
    </row>
    <row r="33" spans="2:4" ht="18" customHeight="1" x14ac:dyDescent="0.25">
      <c r="B33" s="152" t="s">
        <v>129</v>
      </c>
      <c r="C33" s="201">
        <v>665781</v>
      </c>
      <c r="D33" s="209">
        <v>84798</v>
      </c>
    </row>
    <row r="34" spans="2:4" ht="18" customHeight="1" x14ac:dyDescent="0.25">
      <c r="B34" s="152" t="s">
        <v>146</v>
      </c>
      <c r="C34" s="204">
        <v>130038</v>
      </c>
      <c r="D34" s="210">
        <v>-24051</v>
      </c>
    </row>
    <row r="35" spans="2:4" ht="18" customHeight="1" x14ac:dyDescent="0.25">
      <c r="B35" s="152"/>
      <c r="C35" s="205">
        <v>3475243</v>
      </c>
      <c r="D35" s="211">
        <v>1536732</v>
      </c>
    </row>
    <row r="36" spans="2:4" ht="18" customHeight="1" x14ac:dyDescent="0.25">
      <c r="B36" s="153" t="s">
        <v>410</v>
      </c>
      <c r="C36" s="201"/>
      <c r="D36" s="209"/>
    </row>
    <row r="37" spans="2:4" ht="24.75" customHeight="1" x14ac:dyDescent="0.25">
      <c r="B37" s="152" t="s">
        <v>160</v>
      </c>
      <c r="C37" s="201">
        <v>-440188</v>
      </c>
      <c r="D37" s="209">
        <v>-90382</v>
      </c>
    </row>
    <row r="38" spans="2:4" ht="24" customHeight="1" x14ac:dyDescent="0.25">
      <c r="B38" s="152" t="s">
        <v>411</v>
      </c>
      <c r="C38" s="201">
        <v>190658</v>
      </c>
      <c r="D38" s="209">
        <v>15120</v>
      </c>
    </row>
    <row r="39" spans="2:4" ht="22.5" customHeight="1" x14ac:dyDescent="0.25">
      <c r="B39" s="152" t="s">
        <v>106</v>
      </c>
      <c r="C39" s="201">
        <v>2490079</v>
      </c>
      <c r="D39" s="209">
        <v>1667775</v>
      </c>
    </row>
    <row r="40" spans="2:4" ht="18" customHeight="1" x14ac:dyDescent="0.25">
      <c r="B40" s="152" t="s">
        <v>107</v>
      </c>
      <c r="C40" s="201">
        <v>148672</v>
      </c>
      <c r="D40" s="209">
        <v>-554685</v>
      </c>
    </row>
    <row r="41" spans="2:4" ht="18" customHeight="1" x14ac:dyDescent="0.25">
      <c r="B41" s="152" t="s">
        <v>161</v>
      </c>
      <c r="C41" s="201">
        <v>30884</v>
      </c>
      <c r="D41" s="209">
        <v>-70354</v>
      </c>
    </row>
    <row r="42" spans="2:4" ht="18" customHeight="1" x14ac:dyDescent="0.25">
      <c r="B42" s="152" t="s">
        <v>162</v>
      </c>
      <c r="C42" s="201">
        <v>707695</v>
      </c>
      <c r="D42" s="209">
        <v>499065</v>
      </c>
    </row>
    <row r="43" spans="2:4" ht="18" customHeight="1" x14ac:dyDescent="0.25">
      <c r="B43" s="152" t="s">
        <v>287</v>
      </c>
      <c r="C43" s="201">
        <v>620439</v>
      </c>
      <c r="D43" s="209">
        <v>713641</v>
      </c>
    </row>
    <row r="44" spans="2:4" ht="18" customHeight="1" x14ac:dyDescent="0.25">
      <c r="B44" s="152" t="s">
        <v>146</v>
      </c>
      <c r="C44" s="204">
        <v>87080</v>
      </c>
      <c r="D44" s="210">
        <v>-267030</v>
      </c>
    </row>
    <row r="45" spans="2:4" ht="18" customHeight="1" x14ac:dyDescent="0.25">
      <c r="B45" s="152"/>
      <c r="C45" s="205">
        <v>3835319</v>
      </c>
      <c r="D45" s="211">
        <v>1913150</v>
      </c>
    </row>
    <row r="46" spans="2:4" ht="18" customHeight="1" x14ac:dyDescent="0.25">
      <c r="B46" s="153" t="s">
        <v>163</v>
      </c>
      <c r="C46" s="201"/>
      <c r="D46" s="209"/>
    </row>
    <row r="47" spans="2:4" ht="18" customHeight="1" x14ac:dyDescent="0.25">
      <c r="B47" s="152" t="s">
        <v>121</v>
      </c>
      <c r="C47" s="201">
        <v>148706</v>
      </c>
      <c r="D47" s="209">
        <v>324857</v>
      </c>
    </row>
    <row r="48" spans="2:4" ht="18" customHeight="1" x14ac:dyDescent="0.25">
      <c r="B48" s="152" t="s">
        <v>124</v>
      </c>
      <c r="C48" s="201">
        <v>408073</v>
      </c>
      <c r="D48" s="209">
        <v>5008</v>
      </c>
    </row>
    <row r="49" spans="2:4" ht="18" customHeight="1" x14ac:dyDescent="0.25">
      <c r="B49" s="152" t="s">
        <v>164</v>
      </c>
      <c r="C49" s="201">
        <v>1000162</v>
      </c>
      <c r="D49" s="209">
        <v>1206026</v>
      </c>
    </row>
    <row r="50" spans="2:4" ht="18" customHeight="1" x14ac:dyDescent="0.25">
      <c r="B50" s="152" t="s">
        <v>128</v>
      </c>
      <c r="C50" s="201">
        <v>34826</v>
      </c>
      <c r="D50" s="209">
        <v>12434</v>
      </c>
    </row>
    <row r="51" spans="2:4" ht="18" customHeight="1" x14ac:dyDescent="0.25">
      <c r="B51" s="152" t="s">
        <v>122</v>
      </c>
      <c r="C51" s="201">
        <v>-239711</v>
      </c>
      <c r="D51" s="209">
        <v>77965</v>
      </c>
    </row>
    <row r="52" spans="2:4" ht="18" customHeight="1" x14ac:dyDescent="0.25">
      <c r="B52" s="152" t="s">
        <v>129</v>
      </c>
      <c r="C52" s="201">
        <v>-481964</v>
      </c>
      <c r="D52" s="209">
        <v>-421970</v>
      </c>
    </row>
    <row r="53" spans="2:4" ht="18" customHeight="1" x14ac:dyDescent="0.25">
      <c r="B53" s="152" t="s">
        <v>146</v>
      </c>
      <c r="C53" s="204">
        <v>21248</v>
      </c>
      <c r="D53" s="210">
        <v>100969</v>
      </c>
    </row>
    <row r="54" spans="2:4" ht="18" customHeight="1" x14ac:dyDescent="0.25">
      <c r="B54" s="152"/>
      <c r="C54" s="206">
        <v>891340</v>
      </c>
      <c r="D54" s="212">
        <v>1305289</v>
      </c>
    </row>
    <row r="55" spans="2:4" ht="18" customHeight="1" x14ac:dyDescent="0.25">
      <c r="B55" s="153" t="s">
        <v>288</v>
      </c>
      <c r="C55" s="206">
        <v>8201902</v>
      </c>
      <c r="D55" s="212">
        <v>4755171</v>
      </c>
    </row>
    <row r="56" spans="2:4" ht="18" customHeight="1" x14ac:dyDescent="0.25">
      <c r="B56" s="152" t="s">
        <v>460</v>
      </c>
      <c r="C56" s="201">
        <v>-1010077</v>
      </c>
      <c r="D56" s="209">
        <v>-1590268</v>
      </c>
    </row>
    <row r="57" spans="2:4" ht="18" customHeight="1" x14ac:dyDescent="0.25">
      <c r="B57" s="152" t="s">
        <v>165</v>
      </c>
      <c r="C57" s="201">
        <v>-3695</v>
      </c>
      <c r="D57" s="209">
        <v>-2914</v>
      </c>
    </row>
    <row r="58" spans="2:4" ht="18" customHeight="1" x14ac:dyDescent="0.25">
      <c r="B58" s="152" t="s">
        <v>166</v>
      </c>
      <c r="C58" s="201">
        <v>-704169</v>
      </c>
      <c r="D58" s="209">
        <v>-500408</v>
      </c>
    </row>
    <row r="59" spans="2:4" ht="18" customHeight="1" x14ac:dyDescent="0.25">
      <c r="B59" s="152" t="s">
        <v>412</v>
      </c>
      <c r="C59" s="204">
        <v>129122</v>
      </c>
      <c r="D59" s="210">
        <v>1021776</v>
      </c>
    </row>
    <row r="60" spans="2:4" ht="18" customHeight="1" thickBot="1" x14ac:dyDescent="0.3">
      <c r="B60" s="153" t="s">
        <v>289</v>
      </c>
      <c r="C60" s="207">
        <v>6613083</v>
      </c>
      <c r="D60" s="213">
        <v>3683357</v>
      </c>
    </row>
    <row r="61" spans="2:4" ht="18" customHeight="1" thickTop="1" x14ac:dyDescent="0.25">
      <c r="B61" s="152"/>
      <c r="C61" s="201"/>
      <c r="D61" s="209"/>
    </row>
    <row r="62" spans="2:4" ht="18" customHeight="1" x14ac:dyDescent="0.25">
      <c r="B62" s="153" t="s">
        <v>167</v>
      </c>
      <c r="C62" s="201"/>
      <c r="D62" s="209"/>
    </row>
    <row r="63" spans="2:4" ht="18" customHeight="1" x14ac:dyDescent="0.25">
      <c r="B63" s="199" t="s">
        <v>413</v>
      </c>
      <c r="C63" s="201">
        <v>199641</v>
      </c>
      <c r="D63" s="209">
        <v>2047952</v>
      </c>
    </row>
    <row r="64" spans="2:4" ht="18" customHeight="1" x14ac:dyDescent="0.25">
      <c r="B64" s="199" t="s">
        <v>168</v>
      </c>
      <c r="C64" s="201" t="s">
        <v>52</v>
      </c>
      <c r="D64" s="209">
        <v>44479</v>
      </c>
    </row>
    <row r="65" spans="2:4" ht="18" customHeight="1" x14ac:dyDescent="0.25">
      <c r="B65" s="254" t="s">
        <v>169</v>
      </c>
      <c r="C65" s="201"/>
      <c r="D65" s="209"/>
    </row>
    <row r="66" spans="2:4" ht="18" customHeight="1" x14ac:dyDescent="0.25">
      <c r="B66" s="199" t="s">
        <v>414</v>
      </c>
      <c r="C66" s="201">
        <v>-52301</v>
      </c>
      <c r="D66" s="209">
        <v>-56317</v>
      </c>
    </row>
    <row r="67" spans="2:4" ht="18" customHeight="1" x14ac:dyDescent="0.25">
      <c r="B67" s="199" t="s">
        <v>415</v>
      </c>
      <c r="C67" s="201">
        <v>51512</v>
      </c>
      <c r="D67" s="209">
        <v>1366592</v>
      </c>
    </row>
    <row r="68" spans="2:4" ht="18" customHeight="1" x14ac:dyDescent="0.25">
      <c r="B68" s="199" t="s">
        <v>416</v>
      </c>
      <c r="C68" s="201" t="s">
        <v>52</v>
      </c>
      <c r="D68" s="209">
        <v>155</v>
      </c>
    </row>
    <row r="69" spans="2:4" ht="18" customHeight="1" x14ac:dyDescent="0.25">
      <c r="B69" s="199" t="s">
        <v>290</v>
      </c>
      <c r="C69" s="201">
        <v>-173410</v>
      </c>
      <c r="D69" s="209">
        <v>-182518</v>
      </c>
    </row>
    <row r="70" spans="2:4" ht="18" customHeight="1" x14ac:dyDescent="0.25">
      <c r="B70" s="199" t="s">
        <v>291</v>
      </c>
      <c r="C70" s="201">
        <v>-119115</v>
      </c>
      <c r="D70" s="209">
        <v>-50849</v>
      </c>
    </row>
    <row r="71" spans="2:4" ht="18" customHeight="1" x14ac:dyDescent="0.25">
      <c r="B71" s="185" t="s">
        <v>292</v>
      </c>
      <c r="C71" s="204">
        <v>-3112423</v>
      </c>
      <c r="D71" s="210">
        <v>-1798296</v>
      </c>
    </row>
    <row r="72" spans="2:4" ht="18" customHeight="1" thickBot="1" x14ac:dyDescent="0.3">
      <c r="B72" s="186" t="s">
        <v>293</v>
      </c>
      <c r="C72" s="264">
        <v>-3206096</v>
      </c>
      <c r="D72" s="265">
        <v>1371198</v>
      </c>
    </row>
    <row r="73" spans="2:4" ht="18" customHeight="1" thickTop="1" x14ac:dyDescent="0.25">
      <c r="B73" s="186"/>
      <c r="C73" s="201"/>
      <c r="D73" s="209"/>
    </row>
    <row r="74" spans="2:4" ht="18" customHeight="1" x14ac:dyDescent="0.25">
      <c r="B74" s="186" t="s">
        <v>294</v>
      </c>
      <c r="C74" s="201"/>
      <c r="D74" s="209"/>
    </row>
    <row r="75" spans="2:4" ht="18" customHeight="1" x14ac:dyDescent="0.25">
      <c r="B75" s="199" t="s">
        <v>417</v>
      </c>
      <c r="C75" s="201">
        <v>1981390</v>
      </c>
      <c r="D75" s="209">
        <v>13406</v>
      </c>
    </row>
    <row r="76" spans="2:4" ht="18" customHeight="1" x14ac:dyDescent="0.25">
      <c r="B76" s="199" t="s">
        <v>295</v>
      </c>
      <c r="C76" s="201">
        <v>-2093907</v>
      </c>
      <c r="D76" s="209">
        <v>-1416333</v>
      </c>
    </row>
    <row r="77" spans="2:4" ht="18" customHeight="1" x14ac:dyDescent="0.25">
      <c r="B77" s="199" t="s">
        <v>461</v>
      </c>
      <c r="C77" s="201">
        <v>-2613340</v>
      </c>
      <c r="D77" s="209">
        <v>-4436672</v>
      </c>
    </row>
    <row r="78" spans="2:4" ht="18" customHeight="1" x14ac:dyDescent="0.25">
      <c r="B78" s="199" t="s">
        <v>170</v>
      </c>
      <c r="C78" s="201">
        <v>-65677</v>
      </c>
      <c r="D78" s="209">
        <v>-70145</v>
      </c>
    </row>
    <row r="79" spans="2:4" ht="19.5" customHeight="1" thickBot="1" x14ac:dyDescent="0.3">
      <c r="B79" s="186" t="s">
        <v>171</v>
      </c>
      <c r="C79" s="207">
        <v>-2791534</v>
      </c>
      <c r="D79" s="213">
        <v>-5909744</v>
      </c>
    </row>
    <row r="80" spans="2:4" ht="19.5" customHeight="1" thickTop="1" thickBot="1" x14ac:dyDescent="0.3">
      <c r="B80" s="186" t="s">
        <v>296</v>
      </c>
      <c r="C80" s="266">
        <v>615453</v>
      </c>
      <c r="D80" s="267">
        <v>-855189</v>
      </c>
    </row>
    <row r="81" spans="2:4" ht="19.5" customHeight="1" thickTop="1" x14ac:dyDescent="0.25">
      <c r="B81" s="199" t="s">
        <v>418</v>
      </c>
      <c r="C81" s="201">
        <v>825208</v>
      </c>
      <c r="D81" s="209">
        <v>1680397</v>
      </c>
    </row>
    <row r="82" spans="2:4" ht="19.5" customHeight="1" x14ac:dyDescent="0.25">
      <c r="B82" s="199" t="s">
        <v>419</v>
      </c>
      <c r="C82" s="201">
        <v>1440661</v>
      </c>
      <c r="D82" s="209">
        <v>825208</v>
      </c>
    </row>
  </sheetData>
  <mergeCells count="3">
    <mergeCell ref="C9:D9"/>
    <mergeCell ref="B9:B10"/>
    <mergeCell ref="B7:D7"/>
  </mergeCells>
  <conditionalFormatting sqref="B11:D82">
    <cfRule type="expression" dxfId="0" priority="3">
      <formula>MOD(ROW(),2)=0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7:E31"/>
  <sheetViews>
    <sheetView showGridLines="0" showRowColHeaders="0" zoomScale="85" zoomScaleNormal="85" workbookViewId="0">
      <selection activeCell="F31" sqref="F31"/>
    </sheetView>
  </sheetViews>
  <sheetFormatPr defaultColWidth="8.7109375" defaultRowHeight="15" x14ac:dyDescent="0.25"/>
  <cols>
    <col min="1" max="1" width="13.85546875" customWidth="1"/>
    <col min="2" max="2" width="67.5703125" customWidth="1"/>
    <col min="3" max="3" width="12.85546875" customWidth="1"/>
    <col min="4" max="4" width="12.140625" customWidth="1"/>
    <col min="5" max="5" width="10.85546875" customWidth="1"/>
    <col min="6" max="6" width="8.7109375" customWidth="1"/>
  </cols>
  <sheetData>
    <row r="7" spans="2:5" ht="9.6" customHeight="1" x14ac:dyDescent="0.25">
      <c r="B7" s="272"/>
      <c r="C7" s="273"/>
      <c r="D7" s="273"/>
    </row>
    <row r="8" spans="2:5" ht="9.6" customHeight="1" x14ac:dyDescent="0.25">
      <c r="B8" s="64"/>
      <c r="C8" s="25"/>
      <c r="D8" s="25"/>
    </row>
    <row r="9" spans="2:5" ht="21.75" customHeight="1" x14ac:dyDescent="0.25">
      <c r="B9" s="60" t="s">
        <v>24</v>
      </c>
      <c r="C9" s="57">
        <v>2022</v>
      </c>
      <c r="D9" s="57">
        <v>2021</v>
      </c>
      <c r="E9" s="57" t="s">
        <v>21</v>
      </c>
    </row>
    <row r="10" spans="2:5" ht="10.5" customHeight="1" x14ac:dyDescent="0.25">
      <c r="B10" s="43"/>
      <c r="C10" s="43"/>
      <c r="D10" s="43"/>
      <c r="E10" s="43"/>
    </row>
    <row r="11" spans="2:5" x14ac:dyDescent="0.25">
      <c r="B11" s="299" t="s">
        <v>42</v>
      </c>
      <c r="C11" s="299"/>
      <c r="D11" s="299"/>
      <c r="E11" s="299"/>
    </row>
    <row r="12" spans="2:5" x14ac:dyDescent="0.25">
      <c r="B12" s="65" t="s">
        <v>25</v>
      </c>
      <c r="C12" s="66">
        <v>11.14</v>
      </c>
      <c r="D12" s="67">
        <v>8.92</v>
      </c>
      <c r="E12" s="68">
        <v>0.24940000000000001</v>
      </c>
    </row>
    <row r="13" spans="2:5" x14ac:dyDescent="0.25">
      <c r="B13" s="69" t="s">
        <v>26</v>
      </c>
      <c r="C13" s="66">
        <v>16.149999999999999</v>
      </c>
      <c r="D13" s="240">
        <v>13.06</v>
      </c>
      <c r="E13" s="68">
        <v>0.2361</v>
      </c>
    </row>
    <row r="14" spans="2:5" x14ac:dyDescent="0.25">
      <c r="B14" s="69" t="s">
        <v>27</v>
      </c>
      <c r="C14" s="66">
        <v>2.0299999999999998</v>
      </c>
      <c r="D14" s="240">
        <v>1.63</v>
      </c>
      <c r="E14" s="68">
        <v>0.25030000000000002</v>
      </c>
    </row>
    <row r="15" spans="2:5" x14ac:dyDescent="0.25">
      <c r="B15" s="69" t="s">
        <v>28</v>
      </c>
      <c r="C15" s="66">
        <v>3.12</v>
      </c>
      <c r="D15" s="240">
        <v>2.64</v>
      </c>
      <c r="E15" s="68">
        <v>0.1825</v>
      </c>
    </row>
    <row r="16" spans="2:5" x14ac:dyDescent="0.25">
      <c r="B16" s="69" t="s">
        <v>29</v>
      </c>
      <c r="C16" s="66">
        <v>1.81</v>
      </c>
      <c r="D16" s="240">
        <v>2.06</v>
      </c>
      <c r="E16" s="68">
        <v>-0.12139999999999999</v>
      </c>
    </row>
    <row r="17" spans="2:5" x14ac:dyDescent="0.25">
      <c r="B17" s="299" t="s">
        <v>30</v>
      </c>
      <c r="C17" s="299"/>
      <c r="D17" s="299"/>
      <c r="E17" s="299"/>
    </row>
    <row r="18" spans="2:5" x14ac:dyDescent="0.25">
      <c r="B18" s="65" t="s">
        <v>31</v>
      </c>
      <c r="C18" s="66">
        <v>120.66</v>
      </c>
      <c r="D18" s="240">
        <v>123.44</v>
      </c>
      <c r="E18" s="68">
        <v>-2.2499999999999999E-2</v>
      </c>
    </row>
    <row r="19" spans="2:5" x14ac:dyDescent="0.25">
      <c r="B19" s="65" t="s">
        <v>32</v>
      </c>
      <c r="C19" s="66">
        <v>9.36</v>
      </c>
      <c r="D19" s="240">
        <v>9.0500000000000007</v>
      </c>
      <c r="E19" s="68">
        <v>3.4299999999999997E-2</v>
      </c>
    </row>
    <row r="20" spans="2:5" x14ac:dyDescent="0.25">
      <c r="B20" s="65" t="s">
        <v>33</v>
      </c>
      <c r="C20" s="66">
        <v>14.99</v>
      </c>
      <c r="D20" s="240">
        <v>18.12</v>
      </c>
      <c r="E20" s="68">
        <v>-0.17269999999999999</v>
      </c>
    </row>
    <row r="21" spans="2:5" x14ac:dyDescent="0.25">
      <c r="B21" s="65" t="s">
        <v>34</v>
      </c>
      <c r="C21" s="66">
        <v>0.25</v>
      </c>
      <c r="D21" s="240">
        <v>0.14000000000000001</v>
      </c>
      <c r="E21" s="70">
        <v>0.78569999999999995</v>
      </c>
    </row>
    <row r="22" spans="2:5" x14ac:dyDescent="0.25">
      <c r="B22" s="299" t="s">
        <v>35</v>
      </c>
      <c r="C22" s="299"/>
      <c r="D22" s="299"/>
      <c r="E22" s="299"/>
    </row>
    <row r="23" spans="2:5" x14ac:dyDescent="0.25">
      <c r="B23" s="59" t="s">
        <v>36</v>
      </c>
      <c r="C23" s="71">
        <v>78679</v>
      </c>
      <c r="D23" s="72">
        <v>76305</v>
      </c>
      <c r="E23" s="68">
        <v>3.1099999999999999E-2</v>
      </c>
    </row>
    <row r="24" spans="2:5" x14ac:dyDescent="0.25">
      <c r="B24" s="59" t="s">
        <v>37</v>
      </c>
      <c r="C24" s="71">
        <v>109735</v>
      </c>
      <c r="D24" s="72">
        <v>104822</v>
      </c>
      <c r="E24" s="68">
        <v>4.6899999999999997E-2</v>
      </c>
    </row>
    <row r="25" spans="2:5" x14ac:dyDescent="0.25">
      <c r="B25" s="59" t="s">
        <v>38</v>
      </c>
      <c r="C25" s="71">
        <v>33147</v>
      </c>
      <c r="D25" s="72">
        <v>36338</v>
      </c>
      <c r="E25" s="68">
        <v>-8.7800000000000003E-2</v>
      </c>
    </row>
    <row r="26" spans="2:5" x14ac:dyDescent="0.25">
      <c r="B26" s="299" t="s">
        <v>39</v>
      </c>
      <c r="C26" s="299"/>
      <c r="D26" s="299"/>
      <c r="E26" s="299"/>
    </row>
    <row r="27" spans="2:5" x14ac:dyDescent="0.25">
      <c r="B27" s="73" t="s">
        <v>40</v>
      </c>
      <c r="C27" s="71">
        <v>28200</v>
      </c>
      <c r="D27" s="72">
        <v>25254</v>
      </c>
      <c r="E27" s="68">
        <v>0.1167</v>
      </c>
    </row>
    <row r="28" spans="2:5" x14ac:dyDescent="0.25">
      <c r="B28" s="59" t="s">
        <v>43</v>
      </c>
      <c r="C28" s="71">
        <v>34805</v>
      </c>
      <c r="D28" s="72">
        <v>33444</v>
      </c>
      <c r="E28" s="68">
        <v>4.07E-2</v>
      </c>
    </row>
    <row r="29" spans="2:5" x14ac:dyDescent="0.25">
      <c r="B29" s="59" t="s">
        <v>44</v>
      </c>
      <c r="C29" s="66">
        <v>12.22</v>
      </c>
      <c r="D29" s="59">
        <v>10.44</v>
      </c>
      <c r="E29" s="74" t="s">
        <v>420</v>
      </c>
    </row>
    <row r="30" spans="2:5" x14ac:dyDescent="0.25">
      <c r="B30" s="75" t="s">
        <v>45</v>
      </c>
      <c r="C30" s="66">
        <v>8.0399999999999991</v>
      </c>
      <c r="D30" s="75">
        <v>7.39</v>
      </c>
      <c r="E30" s="76" t="s">
        <v>421</v>
      </c>
    </row>
    <row r="31" spans="2:5" ht="37.5" customHeight="1" x14ac:dyDescent="0.25">
      <c r="B31" s="298" t="s">
        <v>41</v>
      </c>
      <c r="C31" s="298"/>
      <c r="D31" s="298"/>
      <c r="E31" s="298"/>
    </row>
  </sheetData>
  <mergeCells count="6">
    <mergeCell ref="B31:E31"/>
    <mergeCell ref="B7:D7"/>
    <mergeCell ref="B11:E11"/>
    <mergeCell ref="B17:E17"/>
    <mergeCell ref="B22:E22"/>
    <mergeCell ref="B26:E2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7"/>
  <sheetViews>
    <sheetView showGridLines="0" showRowColHeaders="0" topLeftCell="A22" zoomScale="80" zoomScaleNormal="80" workbookViewId="0">
      <selection activeCell="D47" sqref="D47"/>
    </sheetView>
  </sheetViews>
  <sheetFormatPr defaultColWidth="23.5703125" defaultRowHeight="15.75" x14ac:dyDescent="0.25"/>
  <cols>
    <col min="1" max="1" width="12.42578125" style="16" customWidth="1"/>
    <col min="2" max="2" width="36.140625" style="22" customWidth="1"/>
    <col min="3" max="3" width="15.5703125" style="21" customWidth="1"/>
    <col min="4" max="4" width="19.85546875" style="20" customWidth="1"/>
    <col min="5" max="5" width="13.42578125" style="19" bestFit="1" customWidth="1"/>
    <col min="6" max="6" width="25.5703125" style="18" customWidth="1"/>
    <col min="7" max="7" width="8.5703125" style="18" customWidth="1"/>
    <col min="8" max="8" width="27.140625" style="17" customWidth="1"/>
    <col min="9" max="16384" width="23.5703125" style="16"/>
  </cols>
  <sheetData>
    <row r="1" spans="1:8" ht="15.75" customHeight="1" x14ac:dyDescent="0.25">
      <c r="A1"/>
      <c r="B1" s="272"/>
      <c r="C1" s="273"/>
      <c r="D1" s="273"/>
      <c r="E1" s="273"/>
      <c r="F1" s="273"/>
      <c r="G1" s="273"/>
      <c r="H1" s="24"/>
    </row>
    <row r="2" spans="1:8" ht="15.75" customHeight="1" x14ac:dyDescent="0.25">
      <c r="A2"/>
      <c r="B2" s="273"/>
      <c r="C2" s="273"/>
      <c r="D2" s="273"/>
      <c r="E2" s="273"/>
      <c r="F2" s="273"/>
      <c r="G2" s="273"/>
      <c r="H2" s="24"/>
    </row>
    <row r="3" spans="1:8" ht="15.75" customHeight="1" x14ac:dyDescent="0.25">
      <c r="A3"/>
      <c r="B3" s="273"/>
      <c r="C3" s="273"/>
      <c r="D3" s="273"/>
      <c r="E3" s="273"/>
      <c r="F3" s="273"/>
      <c r="G3" s="273"/>
      <c r="H3" s="24"/>
    </row>
    <row r="4" spans="1:8" ht="15.75" customHeight="1" x14ac:dyDescent="0.25">
      <c r="A4"/>
      <c r="B4" s="273"/>
      <c r="C4" s="273"/>
      <c r="D4" s="273"/>
      <c r="E4" s="273"/>
      <c r="F4" s="273"/>
      <c r="G4" s="273"/>
      <c r="H4" s="24"/>
    </row>
    <row r="5" spans="1:8" ht="37.5" customHeight="1" x14ac:dyDescent="0.25">
      <c r="A5"/>
      <c r="B5" s="25"/>
      <c r="C5" s="25"/>
      <c r="D5" s="25"/>
      <c r="E5" s="25"/>
      <c r="F5" s="25"/>
      <c r="G5" s="25"/>
      <c r="H5" s="24"/>
    </row>
    <row r="6" spans="1:8" ht="19.5" customHeight="1" x14ac:dyDescent="0.25">
      <c r="A6" s="26"/>
      <c r="B6" s="27" t="s">
        <v>9</v>
      </c>
      <c r="C6" s="28"/>
      <c r="D6" s="29"/>
      <c r="E6" s="30"/>
      <c r="F6" s="31"/>
      <c r="G6" s="16"/>
      <c r="H6" s="16"/>
    </row>
    <row r="7" spans="1:8" ht="30" x14ac:dyDescent="0.25">
      <c r="A7" s="26"/>
      <c r="B7" s="129" t="s">
        <v>8</v>
      </c>
      <c r="C7" s="130" t="s">
        <v>7</v>
      </c>
      <c r="D7" s="131" t="s">
        <v>6</v>
      </c>
      <c r="E7" s="132" t="s">
        <v>5</v>
      </c>
      <c r="F7" s="133" t="s">
        <v>4</v>
      </c>
      <c r="G7" s="16"/>
      <c r="H7" s="16"/>
    </row>
    <row r="8" spans="1:8" ht="19.5" customHeight="1" x14ac:dyDescent="0.25">
      <c r="A8" s="26"/>
      <c r="B8" s="134" t="s">
        <v>174</v>
      </c>
      <c r="C8" s="135">
        <v>1192</v>
      </c>
      <c r="D8" s="135">
        <v>475</v>
      </c>
      <c r="E8" s="136">
        <v>46508</v>
      </c>
      <c r="F8" s="137" t="s">
        <v>173</v>
      </c>
      <c r="G8" s="16"/>
      <c r="H8" s="16"/>
    </row>
    <row r="9" spans="1:8" ht="19.5" customHeight="1" thickBot="1" x14ac:dyDescent="0.3">
      <c r="A9" s="26"/>
      <c r="B9" s="134" t="s">
        <v>176</v>
      </c>
      <c r="C9" s="135">
        <v>510</v>
      </c>
      <c r="D9" s="135">
        <v>257</v>
      </c>
      <c r="E9" s="138">
        <v>46600</v>
      </c>
      <c r="F9" s="137" t="s">
        <v>173</v>
      </c>
      <c r="G9" s="16"/>
      <c r="H9" s="16"/>
    </row>
    <row r="10" spans="1:8" ht="19.5" customHeight="1" x14ac:dyDescent="0.25">
      <c r="A10" s="26"/>
      <c r="B10" s="134" t="s">
        <v>177</v>
      </c>
      <c r="C10" s="135">
        <v>399</v>
      </c>
      <c r="D10" s="135">
        <v>198</v>
      </c>
      <c r="E10" s="136">
        <v>13759</v>
      </c>
      <c r="F10" s="137" t="s">
        <v>173</v>
      </c>
      <c r="G10" s="16"/>
      <c r="H10" s="16"/>
    </row>
    <row r="11" spans="1:8" ht="19.5" customHeight="1" thickBot="1" x14ac:dyDescent="0.3">
      <c r="A11" s="26"/>
      <c r="B11" s="134" t="s">
        <v>178</v>
      </c>
      <c r="C11" s="135">
        <v>396</v>
      </c>
      <c r="D11" s="135">
        <v>227</v>
      </c>
      <c r="E11" s="138">
        <v>19360</v>
      </c>
      <c r="F11" s="137" t="s">
        <v>173</v>
      </c>
      <c r="G11" s="16"/>
      <c r="H11" s="16"/>
    </row>
    <row r="12" spans="1:8" ht="19.5" customHeight="1" x14ac:dyDescent="0.25">
      <c r="A12" s="26"/>
      <c r="B12" s="134" t="s">
        <v>180</v>
      </c>
      <c r="C12" s="135">
        <v>102</v>
      </c>
      <c r="D12" s="135">
        <v>74</v>
      </c>
      <c r="E12" s="136">
        <v>19360</v>
      </c>
      <c r="F12" s="137" t="s">
        <v>173</v>
      </c>
      <c r="G12" s="16"/>
      <c r="H12" s="16"/>
    </row>
    <row r="13" spans="1:8" ht="19.5" customHeight="1" thickBot="1" x14ac:dyDescent="0.3">
      <c r="A13" s="26"/>
      <c r="B13" s="134" t="s">
        <v>182</v>
      </c>
      <c r="C13" s="135">
        <v>87</v>
      </c>
      <c r="D13" s="135">
        <v>53</v>
      </c>
      <c r="E13" s="138">
        <v>12601</v>
      </c>
      <c r="F13" s="137" t="s">
        <v>173</v>
      </c>
      <c r="G13" s="16"/>
      <c r="H13" s="16"/>
    </row>
    <row r="14" spans="1:8" ht="19.5" customHeight="1" x14ac:dyDescent="0.25">
      <c r="A14" s="26"/>
      <c r="B14" s="134" t="s">
        <v>185</v>
      </c>
      <c r="C14" s="135">
        <v>78</v>
      </c>
      <c r="D14" s="135">
        <v>54</v>
      </c>
      <c r="E14" s="136">
        <v>46235</v>
      </c>
      <c r="F14" s="137" t="s">
        <v>173</v>
      </c>
      <c r="G14" s="16"/>
      <c r="H14" s="16"/>
    </row>
    <row r="15" spans="1:8" ht="19.5" customHeight="1" x14ac:dyDescent="0.25">
      <c r="A15" s="26"/>
      <c r="B15" s="134" t="s">
        <v>186</v>
      </c>
      <c r="C15" s="135">
        <v>55</v>
      </c>
      <c r="D15" s="135">
        <v>28</v>
      </c>
      <c r="E15" s="136">
        <v>13119</v>
      </c>
      <c r="F15" s="137" t="s">
        <v>173</v>
      </c>
      <c r="G15" s="16"/>
      <c r="H15" s="16"/>
    </row>
    <row r="16" spans="1:8" ht="19.5" customHeight="1" thickBot="1" x14ac:dyDescent="0.3">
      <c r="A16" s="26"/>
      <c r="B16" s="134" t="s">
        <v>187</v>
      </c>
      <c r="C16" s="135">
        <v>52</v>
      </c>
      <c r="D16" s="135">
        <v>27</v>
      </c>
      <c r="E16" s="138">
        <v>19360</v>
      </c>
      <c r="F16" s="137" t="s">
        <v>173</v>
      </c>
      <c r="G16" s="16"/>
      <c r="H16" s="16"/>
    </row>
    <row r="17" spans="1:8" ht="19.5" customHeight="1" x14ac:dyDescent="0.25">
      <c r="A17" s="26"/>
      <c r="B17" s="134" t="s">
        <v>190</v>
      </c>
      <c r="C17" s="135">
        <v>46</v>
      </c>
      <c r="D17" s="135">
        <v>22</v>
      </c>
      <c r="E17" s="136">
        <v>19360</v>
      </c>
      <c r="F17" s="137" t="s">
        <v>173</v>
      </c>
      <c r="G17" s="16"/>
      <c r="H17" s="16"/>
    </row>
    <row r="18" spans="1:8" ht="19.5" customHeight="1" thickBot="1" x14ac:dyDescent="0.3">
      <c r="A18" s="26"/>
      <c r="B18" s="134" t="s">
        <v>51</v>
      </c>
      <c r="C18" s="135">
        <v>42</v>
      </c>
      <c r="D18" s="135">
        <v>18</v>
      </c>
      <c r="E18" s="138">
        <v>11658</v>
      </c>
      <c r="F18" s="137" t="s">
        <v>191</v>
      </c>
      <c r="G18" s="16"/>
      <c r="H18" s="16"/>
    </row>
    <row r="19" spans="1:8" ht="19.5" customHeight="1" x14ac:dyDescent="0.25">
      <c r="A19" s="26"/>
      <c r="B19" s="134" t="s">
        <v>300</v>
      </c>
      <c r="C19" s="135">
        <v>30</v>
      </c>
      <c r="D19" s="135">
        <v>17</v>
      </c>
      <c r="E19" s="136">
        <v>19115</v>
      </c>
      <c r="F19" s="137" t="s">
        <v>196</v>
      </c>
      <c r="G19" s="16"/>
      <c r="H19" s="16"/>
    </row>
    <row r="20" spans="1:8" ht="19.5" customHeight="1" thickBot="1" x14ac:dyDescent="0.3">
      <c r="A20" s="26"/>
      <c r="B20" s="134" t="s">
        <v>194</v>
      </c>
      <c r="C20" s="135">
        <v>29</v>
      </c>
      <c r="D20" s="135">
        <v>8</v>
      </c>
      <c r="E20" s="138">
        <v>11933</v>
      </c>
      <c r="F20" s="137" t="s">
        <v>191</v>
      </c>
      <c r="G20" s="16"/>
      <c r="H20" s="16"/>
    </row>
    <row r="21" spans="1:8" ht="19.5" customHeight="1" x14ac:dyDescent="0.25">
      <c r="A21" s="26"/>
      <c r="B21" s="134" t="s">
        <v>195</v>
      </c>
      <c r="C21" s="135">
        <v>23</v>
      </c>
      <c r="D21" s="135">
        <v>14</v>
      </c>
      <c r="E21" s="136">
        <v>11933</v>
      </c>
      <c r="F21" s="137" t="s">
        <v>196</v>
      </c>
      <c r="G21" s="16"/>
      <c r="H21" s="16"/>
    </row>
    <row r="22" spans="1:8" ht="19.5" customHeight="1" thickBot="1" x14ac:dyDescent="0.3">
      <c r="A22" s="26"/>
      <c r="B22" s="134" t="s">
        <v>425</v>
      </c>
      <c r="C22" s="135">
        <v>18</v>
      </c>
      <c r="D22" s="135">
        <v>14</v>
      </c>
      <c r="E22" s="138">
        <v>19360</v>
      </c>
      <c r="F22" s="137" t="s">
        <v>173</v>
      </c>
      <c r="G22" s="16"/>
      <c r="H22" s="16"/>
    </row>
    <row r="23" spans="1:8" ht="19.5" customHeight="1" x14ac:dyDescent="0.25">
      <c r="A23" s="26"/>
      <c r="B23" s="134" t="s">
        <v>198</v>
      </c>
      <c r="C23" s="135">
        <v>14</v>
      </c>
      <c r="D23" s="135">
        <v>7</v>
      </c>
      <c r="E23" s="136">
        <v>19360</v>
      </c>
      <c r="F23" s="137" t="s">
        <v>173</v>
      </c>
      <c r="G23" s="16"/>
      <c r="H23" s="16"/>
    </row>
    <row r="24" spans="1:8" ht="19.5" customHeight="1" thickBot="1" x14ac:dyDescent="0.3">
      <c r="A24" s="26"/>
      <c r="B24" s="134" t="s">
        <v>299</v>
      </c>
      <c r="C24" s="135">
        <v>9</v>
      </c>
      <c r="D24" s="135">
        <v>6</v>
      </c>
      <c r="E24" s="138">
        <v>19360</v>
      </c>
      <c r="F24" s="137" t="s">
        <v>173</v>
      </c>
      <c r="G24" s="16"/>
      <c r="H24" s="16"/>
    </row>
    <row r="25" spans="1:8" ht="19.5" customHeight="1" x14ac:dyDescent="0.25">
      <c r="A25" s="26"/>
      <c r="B25" s="134" t="s">
        <v>426</v>
      </c>
      <c r="C25" s="135">
        <v>8</v>
      </c>
      <c r="D25" s="135">
        <v>5</v>
      </c>
      <c r="E25" s="136">
        <v>19360</v>
      </c>
      <c r="F25" s="137" t="s">
        <v>173</v>
      </c>
      <c r="G25" s="16"/>
      <c r="H25" s="16"/>
    </row>
    <row r="26" spans="1:8" ht="19.5" customHeight="1" thickBot="1" x14ac:dyDescent="0.3">
      <c r="A26" s="26"/>
      <c r="B26" s="134" t="s">
        <v>301</v>
      </c>
      <c r="C26" s="135">
        <v>8</v>
      </c>
      <c r="D26" s="135">
        <v>7</v>
      </c>
      <c r="E26" s="138">
        <v>12206</v>
      </c>
      <c r="F26" s="137" t="s">
        <v>196</v>
      </c>
      <c r="G26" s="16"/>
      <c r="H26" s="16"/>
    </row>
    <row r="27" spans="1:8" ht="19.5" customHeight="1" x14ac:dyDescent="0.25">
      <c r="A27" s="26"/>
      <c r="B27" s="134" t="s">
        <v>172</v>
      </c>
      <c r="C27" s="135">
        <v>1313</v>
      </c>
      <c r="D27" s="135">
        <v>534</v>
      </c>
      <c r="E27" s="136">
        <v>16984</v>
      </c>
      <c r="F27" s="137" t="s">
        <v>173</v>
      </c>
      <c r="G27" s="16"/>
      <c r="H27" s="16"/>
    </row>
    <row r="28" spans="1:8" ht="19.5" customHeight="1" thickBot="1" x14ac:dyDescent="0.3">
      <c r="A28" s="26"/>
      <c r="B28" s="134" t="s">
        <v>175</v>
      </c>
      <c r="C28" s="135">
        <v>269</v>
      </c>
      <c r="D28" s="135">
        <v>174</v>
      </c>
      <c r="E28" s="138">
        <v>17411</v>
      </c>
      <c r="F28" s="137" t="s">
        <v>173</v>
      </c>
      <c r="G28" s="16"/>
      <c r="H28" s="16"/>
    </row>
    <row r="29" spans="1:8" ht="19.5" customHeight="1" x14ac:dyDescent="0.25">
      <c r="A29" s="26"/>
      <c r="B29" s="134" t="s">
        <v>179</v>
      </c>
      <c r="C29" s="135">
        <v>149</v>
      </c>
      <c r="D29" s="135">
        <v>78</v>
      </c>
      <c r="E29" s="136">
        <v>14550</v>
      </c>
      <c r="F29" s="137" t="s">
        <v>173</v>
      </c>
      <c r="G29" s="16"/>
      <c r="H29" s="16"/>
    </row>
    <row r="30" spans="1:8" ht="19.5" customHeight="1" thickBot="1" x14ac:dyDescent="0.3">
      <c r="A30" s="26"/>
      <c r="B30" s="134" t="s">
        <v>181</v>
      </c>
      <c r="C30" s="135">
        <v>94</v>
      </c>
      <c r="D30" s="135">
        <v>58</v>
      </c>
      <c r="E30" s="138">
        <v>15646</v>
      </c>
      <c r="F30" s="137" t="s">
        <v>173</v>
      </c>
      <c r="G30" s="16"/>
      <c r="H30" s="16"/>
    </row>
    <row r="31" spans="1:8" ht="19.5" customHeight="1" x14ac:dyDescent="0.25">
      <c r="A31" s="26"/>
      <c r="B31" s="134" t="s">
        <v>183</v>
      </c>
      <c r="C31" s="135">
        <v>83</v>
      </c>
      <c r="D31" s="135">
        <v>49</v>
      </c>
      <c r="E31" s="136">
        <v>13363</v>
      </c>
      <c r="F31" s="137" t="s">
        <v>173</v>
      </c>
      <c r="G31" s="16"/>
      <c r="H31" s="16"/>
    </row>
    <row r="32" spans="1:8" ht="19.5" customHeight="1" thickBot="1" x14ac:dyDescent="0.3">
      <c r="A32" s="26"/>
      <c r="B32" s="134" t="s">
        <v>184</v>
      </c>
      <c r="C32" s="135">
        <v>81</v>
      </c>
      <c r="D32" s="135">
        <v>36</v>
      </c>
      <c r="E32" s="138">
        <v>14732</v>
      </c>
      <c r="F32" s="137" t="s">
        <v>173</v>
      </c>
      <c r="G32" s="16"/>
      <c r="H32" s="16"/>
    </row>
    <row r="33" spans="1:8" ht="19.5" customHeight="1" x14ac:dyDescent="0.25">
      <c r="A33" s="26"/>
      <c r="B33" s="134" t="s">
        <v>188</v>
      </c>
      <c r="C33" s="135">
        <v>50</v>
      </c>
      <c r="D33" s="135">
        <v>30</v>
      </c>
      <c r="E33" s="136">
        <v>11567</v>
      </c>
      <c r="F33" s="137" t="s">
        <v>173</v>
      </c>
      <c r="G33" s="16"/>
      <c r="H33" s="16"/>
    </row>
    <row r="34" spans="1:8" ht="19.5" customHeight="1" thickBot="1" x14ac:dyDescent="0.3">
      <c r="A34" s="26"/>
      <c r="B34" s="134" t="s">
        <v>193</v>
      </c>
      <c r="C34" s="135">
        <v>34</v>
      </c>
      <c r="D34" s="135">
        <v>18</v>
      </c>
      <c r="E34" s="138">
        <v>12936</v>
      </c>
      <c r="F34" s="137" t="s">
        <v>173</v>
      </c>
      <c r="G34" s="16"/>
      <c r="H34" s="16"/>
    </row>
    <row r="35" spans="1:8" ht="19.5" customHeight="1" x14ac:dyDescent="0.25">
      <c r="A35" s="26"/>
      <c r="B35" s="134" t="s">
        <v>427</v>
      </c>
      <c r="C35" s="135">
        <v>32</v>
      </c>
      <c r="D35" s="135" t="s">
        <v>428</v>
      </c>
      <c r="E35" s="136">
        <v>20302</v>
      </c>
      <c r="F35" s="137" t="s">
        <v>191</v>
      </c>
      <c r="G35" s="16"/>
      <c r="H35" s="16"/>
    </row>
    <row r="36" spans="1:8" ht="19.5" customHeight="1" thickBot="1" x14ac:dyDescent="0.3">
      <c r="A36" s="26"/>
      <c r="B36" s="134" t="s">
        <v>297</v>
      </c>
      <c r="C36" s="135">
        <v>32</v>
      </c>
      <c r="D36" s="135">
        <v>14</v>
      </c>
      <c r="E36" s="138">
        <v>14793</v>
      </c>
      <c r="F36" s="137" t="s">
        <v>173</v>
      </c>
      <c r="G36" s="16"/>
      <c r="H36" s="16"/>
    </row>
    <row r="37" spans="1:8" ht="19.5" customHeight="1" x14ac:dyDescent="0.25">
      <c r="A37" s="26"/>
      <c r="B37" s="134" t="s">
        <v>200</v>
      </c>
      <c r="C37" s="135">
        <v>13</v>
      </c>
      <c r="D37" s="135">
        <v>6</v>
      </c>
      <c r="E37" s="136">
        <v>16954</v>
      </c>
      <c r="F37" s="137" t="s">
        <v>191</v>
      </c>
      <c r="G37" s="16"/>
      <c r="H37" s="16"/>
    </row>
    <row r="38" spans="1:8" ht="19.5" customHeight="1" thickBot="1" x14ac:dyDescent="0.3">
      <c r="A38" s="26"/>
      <c r="B38" s="134" t="s">
        <v>201</v>
      </c>
      <c r="C38" s="135">
        <v>10</v>
      </c>
      <c r="D38" s="135">
        <v>5</v>
      </c>
      <c r="E38" s="138">
        <v>16954</v>
      </c>
      <c r="F38" s="137" t="s">
        <v>191</v>
      </c>
      <c r="G38" s="16"/>
      <c r="H38" s="16"/>
    </row>
    <row r="39" spans="1:8" ht="19.5" customHeight="1" x14ac:dyDescent="0.25">
      <c r="A39" s="26"/>
      <c r="B39" s="134" t="s">
        <v>202</v>
      </c>
      <c r="C39" s="135">
        <v>10</v>
      </c>
      <c r="D39" s="135">
        <v>5</v>
      </c>
      <c r="E39" s="136">
        <v>16954</v>
      </c>
      <c r="F39" s="137" t="s">
        <v>191</v>
      </c>
      <c r="G39" s="16"/>
      <c r="H39" s="16"/>
    </row>
    <row r="40" spans="1:8" ht="19.5" customHeight="1" thickBot="1" x14ac:dyDescent="0.3">
      <c r="A40" s="26"/>
      <c r="B40" s="134" t="s">
        <v>203</v>
      </c>
      <c r="C40" s="135">
        <v>10</v>
      </c>
      <c r="D40" s="135">
        <v>5</v>
      </c>
      <c r="E40" s="138">
        <v>16954</v>
      </c>
      <c r="F40" s="137" t="s">
        <v>191</v>
      </c>
      <c r="G40" s="16"/>
      <c r="H40" s="16"/>
    </row>
    <row r="41" spans="1:8" ht="19.5" customHeight="1" x14ac:dyDescent="0.25">
      <c r="A41" s="26"/>
      <c r="B41" s="134" t="s">
        <v>189</v>
      </c>
      <c r="C41" s="135">
        <v>48</v>
      </c>
      <c r="D41" s="135">
        <v>28</v>
      </c>
      <c r="E41" s="136">
        <v>16862</v>
      </c>
      <c r="F41" s="137" t="s">
        <v>173</v>
      </c>
      <c r="G41" s="16"/>
      <c r="H41" s="16"/>
    </row>
    <row r="42" spans="1:8" ht="19.5" customHeight="1" thickBot="1" x14ac:dyDescent="0.3">
      <c r="A42" s="26"/>
      <c r="B42" s="134" t="s">
        <v>199</v>
      </c>
      <c r="C42" s="135">
        <v>13</v>
      </c>
      <c r="D42" s="135">
        <v>8</v>
      </c>
      <c r="E42" s="138">
        <v>12298</v>
      </c>
      <c r="F42" s="137" t="s">
        <v>196</v>
      </c>
      <c r="G42" s="16"/>
      <c r="H42" s="16"/>
    </row>
    <row r="43" spans="1:8" ht="19.5" customHeight="1" x14ac:dyDescent="0.25">
      <c r="A43" s="26"/>
      <c r="B43" s="134" t="s">
        <v>298</v>
      </c>
      <c r="C43" s="135">
        <v>10</v>
      </c>
      <c r="D43" s="135">
        <v>6</v>
      </c>
      <c r="E43" s="215">
        <v>12754</v>
      </c>
      <c r="F43" s="137" t="s">
        <v>196</v>
      </c>
      <c r="G43" s="16"/>
      <c r="H43" s="16"/>
    </row>
    <row r="44" spans="1:8" ht="19.5" customHeight="1" x14ac:dyDescent="0.25">
      <c r="A44" s="26"/>
      <c r="B44" s="134" t="s">
        <v>197</v>
      </c>
      <c r="C44" s="135">
        <v>12</v>
      </c>
      <c r="D44" s="135">
        <v>10</v>
      </c>
      <c r="E44" s="215">
        <v>12420</v>
      </c>
      <c r="F44" s="137" t="s">
        <v>196</v>
      </c>
      <c r="G44" s="16"/>
      <c r="H44" s="16"/>
    </row>
    <row r="45" spans="1:8" ht="19.5" customHeight="1" x14ac:dyDescent="0.25">
      <c r="A45" s="26"/>
      <c r="B45" s="134" t="s">
        <v>192</v>
      </c>
      <c r="C45" s="135">
        <v>42</v>
      </c>
      <c r="D45" s="135">
        <v>17</v>
      </c>
      <c r="E45" s="215">
        <v>17227</v>
      </c>
      <c r="F45" s="137" t="s">
        <v>173</v>
      </c>
      <c r="G45" s="16"/>
      <c r="H45" s="16"/>
    </row>
    <row r="46" spans="1:8" ht="19.5" customHeight="1" x14ac:dyDescent="0.25">
      <c r="A46" s="26"/>
      <c r="B46" s="134" t="s">
        <v>220</v>
      </c>
      <c r="C46" s="135">
        <v>117</v>
      </c>
      <c r="D46" s="135">
        <v>53</v>
      </c>
      <c r="E46" s="215"/>
      <c r="F46" s="137"/>
      <c r="G46" s="16"/>
      <c r="H46" s="16"/>
    </row>
    <row r="47" spans="1:8" ht="19.5" customHeight="1" x14ac:dyDescent="0.25">
      <c r="A47" s="26"/>
      <c r="B47" s="52" t="s">
        <v>53</v>
      </c>
      <c r="C47" s="115">
        <f>SUM(C8:C46)</f>
        <v>5520</v>
      </c>
      <c r="D47" s="115">
        <v>2643</v>
      </c>
      <c r="E47" s="53"/>
      <c r="F47" s="53"/>
      <c r="G47" s="16"/>
      <c r="H47" s="16"/>
    </row>
  </sheetData>
  <mergeCells count="1">
    <mergeCell ref="B1:G4"/>
  </mergeCells>
  <conditionalFormatting sqref="B8:F46">
    <cfRule type="expression" dxfId="34" priority="1">
      <formula>MOD(ROW(),2)=0</formula>
    </cfRule>
    <cfRule type="expression" dxfId="33" priority="2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B1:Y65"/>
  <sheetViews>
    <sheetView showGridLines="0" showRowColHeaders="0" zoomScale="80" zoomScaleNormal="80" workbookViewId="0">
      <selection activeCell="F26" sqref="F26"/>
    </sheetView>
  </sheetViews>
  <sheetFormatPr defaultColWidth="9.140625" defaultRowHeight="12.75" customHeight="1" x14ac:dyDescent="0.2"/>
  <cols>
    <col min="1" max="1" width="16.5703125" style="50" customWidth="1"/>
    <col min="2" max="2" width="31.85546875" style="50" customWidth="1"/>
    <col min="3" max="3" width="12.85546875" style="50" bestFit="1" customWidth="1"/>
    <col min="4" max="4" width="4.85546875" style="50" customWidth="1"/>
    <col min="5" max="5" width="41.85546875" style="50" customWidth="1"/>
    <col min="6" max="6" width="9.140625" style="50" customWidth="1"/>
    <col min="7" max="7" width="13.7109375" style="50" customWidth="1"/>
    <col min="8" max="10" width="9.140625" style="50" customWidth="1"/>
    <col min="11" max="11" width="12.140625" style="50" bestFit="1" customWidth="1"/>
    <col min="12" max="12" width="9.140625" style="50" customWidth="1"/>
    <col min="13" max="13" width="11.5703125" style="50" customWidth="1"/>
    <col min="14" max="14" width="9.140625" style="50" hidden="1" customWidth="1"/>
    <col min="15" max="15" width="26.140625" style="50" hidden="1" customWidth="1"/>
    <col min="16" max="16" width="10.28515625" style="50" hidden="1" customWidth="1"/>
    <col min="17" max="17" width="2.7109375" style="50" hidden="1" customWidth="1"/>
    <col min="18" max="18" width="25" style="50" hidden="1" customWidth="1"/>
    <col min="19" max="19" width="9.28515625" style="50" hidden="1" customWidth="1"/>
    <col min="20" max="20" width="2.7109375" style="50" hidden="1" customWidth="1"/>
    <col min="21" max="21" width="32.85546875" style="50" hidden="1" customWidth="1"/>
    <col min="22" max="22" width="9.140625" style="50" hidden="1" customWidth="1"/>
    <col min="23" max="25" width="0" style="50" hidden="1" customWidth="1"/>
    <col min="26" max="16384" width="9.140625" style="50"/>
  </cols>
  <sheetData>
    <row r="1" spans="2:7" s="32" customFormat="1" ht="12.75" customHeight="1" x14ac:dyDescent="0.2">
      <c r="B1" s="272"/>
      <c r="C1" s="272"/>
      <c r="D1" s="272"/>
      <c r="E1" s="272"/>
      <c r="F1" s="272"/>
      <c r="G1" s="272"/>
    </row>
    <row r="2" spans="2:7" s="32" customFormat="1" ht="12.75" customHeight="1" x14ac:dyDescent="0.2">
      <c r="B2" s="272"/>
      <c r="C2" s="272"/>
      <c r="D2" s="272"/>
      <c r="E2" s="272"/>
      <c r="F2" s="272"/>
      <c r="G2" s="272"/>
    </row>
    <row r="3" spans="2:7" s="32" customFormat="1" ht="12.75" customHeight="1" x14ac:dyDescent="0.2">
      <c r="B3" s="272"/>
      <c r="C3" s="272"/>
      <c r="D3" s="272"/>
      <c r="E3" s="272"/>
      <c r="F3" s="272"/>
      <c r="G3" s="272"/>
    </row>
    <row r="4" spans="2:7" s="32" customFormat="1" ht="12.75" customHeight="1" x14ac:dyDescent="0.2">
      <c r="B4" s="272"/>
      <c r="C4" s="272"/>
      <c r="D4" s="272"/>
      <c r="E4" s="272"/>
      <c r="F4" s="272"/>
      <c r="G4" s="272"/>
    </row>
    <row r="5" spans="2:7" s="32" customFormat="1" ht="12.75" customHeight="1" x14ac:dyDescent="0.2">
      <c r="B5" s="272"/>
      <c r="C5" s="272"/>
      <c r="D5" s="272"/>
      <c r="E5" s="272"/>
      <c r="F5" s="272"/>
      <c r="G5" s="272"/>
    </row>
    <row r="6" spans="2:7" s="32" customFormat="1" ht="12.75" customHeight="1" x14ac:dyDescent="0.2">
      <c r="B6" s="272"/>
      <c r="C6" s="272"/>
      <c r="D6" s="272"/>
      <c r="E6" s="272"/>
      <c r="F6" s="272"/>
      <c r="G6" s="272"/>
    </row>
    <row r="7" spans="2:7" s="32" customFormat="1" ht="12.75" customHeight="1" x14ac:dyDescent="0.2"/>
    <row r="11" spans="2:7" ht="15.75" x14ac:dyDescent="0.25">
      <c r="B11" s="274" t="s">
        <v>302</v>
      </c>
      <c r="C11" s="275"/>
      <c r="D11"/>
      <c r="E11" s="274" t="s">
        <v>303</v>
      </c>
      <c r="F11" s="275"/>
    </row>
    <row r="12" spans="2:7" ht="15.75" x14ac:dyDescent="0.25">
      <c r="B12" s="276" t="s">
        <v>434</v>
      </c>
      <c r="C12" s="277"/>
      <c r="D12"/>
      <c r="E12" s="276" t="s">
        <v>434</v>
      </c>
      <c r="F12" s="277"/>
    </row>
    <row r="13" spans="2:7" ht="12.75" customHeight="1" x14ac:dyDescent="0.2">
      <c r="B13" s="219" t="s">
        <v>56</v>
      </c>
      <c r="C13" s="234">
        <v>7388</v>
      </c>
      <c r="D13" s="32"/>
      <c r="E13" s="224" t="s">
        <v>57</v>
      </c>
      <c r="F13" s="225">
        <v>92791</v>
      </c>
    </row>
    <row r="14" spans="2:7" ht="12.75" customHeight="1" x14ac:dyDescent="0.2">
      <c r="B14" s="220" t="s">
        <v>304</v>
      </c>
      <c r="C14" s="233">
        <v>5700</v>
      </c>
      <c r="D14" s="32"/>
      <c r="E14" s="220" t="s">
        <v>305</v>
      </c>
      <c r="F14" s="233">
        <v>26628</v>
      </c>
    </row>
    <row r="15" spans="2:7" ht="12.75" customHeight="1" x14ac:dyDescent="0.2">
      <c r="B15" s="220" t="s">
        <v>306</v>
      </c>
      <c r="C15" s="233">
        <v>1841</v>
      </c>
      <c r="D15" s="32"/>
      <c r="E15" s="220" t="s">
        <v>63</v>
      </c>
      <c r="F15" s="233">
        <v>31929</v>
      </c>
    </row>
    <row r="16" spans="2:7" ht="12.75" customHeight="1" x14ac:dyDescent="0.2">
      <c r="B16" s="220" t="s">
        <v>307</v>
      </c>
      <c r="C16" s="237">
        <v>-153</v>
      </c>
      <c r="D16" s="32"/>
      <c r="E16" s="220" t="s">
        <v>308</v>
      </c>
      <c r="F16" s="233">
        <v>1829</v>
      </c>
    </row>
    <row r="17" spans="2:22" ht="12.75" customHeight="1" x14ac:dyDescent="0.25">
      <c r="B17" s="222"/>
      <c r="C17" s="223"/>
      <c r="D17" s="32"/>
      <c r="E17" s="220" t="s">
        <v>309</v>
      </c>
      <c r="F17" s="233">
        <v>2629</v>
      </c>
      <c r="O17" s="93" t="s">
        <v>54</v>
      </c>
      <c r="P17" s="81">
        <f>[2]Infograma!$C$3</f>
        <v>82516.319767131994</v>
      </c>
      <c r="Q17" s="82"/>
      <c r="R17" s="94" t="s">
        <v>55</v>
      </c>
      <c r="S17" s="83">
        <f>SUM(S19:S23)</f>
        <v>82516.319767132009</v>
      </c>
      <c r="T17" s="82"/>
    </row>
    <row r="18" spans="2:22" ht="12.75" customHeight="1" x14ac:dyDescent="0.2">
      <c r="B18" s="219" t="s">
        <v>69</v>
      </c>
      <c r="C18" s="234">
        <v>92063</v>
      </c>
      <c r="D18" s="32"/>
      <c r="E18" s="220" t="s">
        <v>70</v>
      </c>
      <c r="F18" s="233">
        <v>1161</v>
      </c>
      <c r="P18" s="95"/>
      <c r="Q18" s="95"/>
      <c r="R18" s="95"/>
    </row>
    <row r="19" spans="2:22" ht="12.75" customHeight="1" x14ac:dyDescent="0.25">
      <c r="B19" s="220" t="s">
        <v>310</v>
      </c>
      <c r="C19" s="232">
        <v>5596</v>
      </c>
      <c r="D19" s="32"/>
      <c r="E19" s="220" t="s">
        <v>72</v>
      </c>
      <c r="F19" s="233">
        <v>28614</v>
      </c>
      <c r="O19" s="96" t="s">
        <v>56</v>
      </c>
      <c r="P19" s="84">
        <f>[2]Infograma!$C$5</f>
        <v>9080.4875957879995</v>
      </c>
      <c r="Q19" s="85"/>
      <c r="R19" s="97" t="s">
        <v>57</v>
      </c>
      <c r="S19" s="86">
        <f>[2]Infograma!$F$5</f>
        <v>75257.649475951912</v>
      </c>
      <c r="T19" s="95"/>
      <c r="U19" s="98" t="s">
        <v>57</v>
      </c>
      <c r="V19" s="99">
        <f>SUM(V21:V33)</f>
        <v>75257.649475951912</v>
      </c>
    </row>
    <row r="20" spans="2:22" ht="12.75" customHeight="1" x14ac:dyDescent="0.25">
      <c r="B20" s="220" t="s">
        <v>311</v>
      </c>
      <c r="C20" s="232">
        <v>16960</v>
      </c>
      <c r="D20" s="32"/>
      <c r="E20" s="220" t="s">
        <v>435</v>
      </c>
      <c r="F20" s="233">
        <v>1</v>
      </c>
      <c r="R20" s="97"/>
      <c r="S20" s="86"/>
      <c r="U20" s="82"/>
    </row>
    <row r="21" spans="2:22" ht="12.75" customHeight="1" x14ac:dyDescent="0.25">
      <c r="B21" s="220" t="s">
        <v>312</v>
      </c>
      <c r="C21" s="232">
        <v>3204</v>
      </c>
      <c r="D21" s="32"/>
      <c r="E21" s="226"/>
      <c r="F21" s="227"/>
      <c r="O21" s="100" t="s">
        <v>58</v>
      </c>
      <c r="P21" s="87">
        <f>[2]Infograma!$C$7</f>
        <v>7315.7836332019997</v>
      </c>
      <c r="Q21" s="88"/>
      <c r="R21" s="89" t="s">
        <v>59</v>
      </c>
      <c r="S21" s="86">
        <f>[2]Infograma!$F$7</f>
        <v>6791.7664776030979</v>
      </c>
      <c r="T21" s="95"/>
      <c r="U21" s="101" t="s">
        <v>60</v>
      </c>
      <c r="V21" s="90">
        <f>[2]Infograma!I7</f>
        <v>24239.801798097902</v>
      </c>
    </row>
    <row r="22" spans="2:22" ht="12.75" customHeight="1" x14ac:dyDescent="0.25">
      <c r="B22" s="220" t="s">
        <v>313</v>
      </c>
      <c r="C22" s="232">
        <v>23144</v>
      </c>
      <c r="D22" s="32"/>
      <c r="E22" s="226"/>
      <c r="F22" s="227"/>
      <c r="O22" s="102"/>
      <c r="P22" s="102"/>
      <c r="R22" s="97"/>
      <c r="S22" s="86"/>
      <c r="U22" s="103"/>
      <c r="V22" s="90"/>
    </row>
    <row r="23" spans="2:22" ht="12.75" customHeight="1" x14ac:dyDescent="0.25">
      <c r="B23" s="220" t="s">
        <v>314</v>
      </c>
      <c r="C23" s="232">
        <v>30884</v>
      </c>
      <c r="D23" s="32"/>
      <c r="E23" s="224" t="s">
        <v>315</v>
      </c>
      <c r="F23" s="225">
        <v>6175.6025370642838</v>
      </c>
      <c r="O23" s="102" t="s">
        <v>61</v>
      </c>
      <c r="P23" s="87">
        <f>[2]Infograma!$C$9</f>
        <v>0</v>
      </c>
      <c r="Q23" s="88"/>
      <c r="R23" s="89" t="s">
        <v>62</v>
      </c>
      <c r="S23" s="86">
        <f>[2]Infograma!$F$9</f>
        <v>466.90381357700005</v>
      </c>
      <c r="T23" s="95"/>
      <c r="U23" s="101" t="s">
        <v>63</v>
      </c>
      <c r="V23" s="90">
        <f>[2]Infograma!I9</f>
        <v>25227.792353544002</v>
      </c>
    </row>
    <row r="24" spans="2:22" ht="12.75" customHeight="1" x14ac:dyDescent="0.25">
      <c r="B24" s="220" t="s">
        <v>77</v>
      </c>
      <c r="C24" s="232">
        <v>1045</v>
      </c>
      <c r="D24" s="32"/>
      <c r="E24" s="228"/>
      <c r="F24" s="229"/>
      <c r="O24" s="102"/>
      <c r="P24" s="87"/>
      <c r="Q24" s="88"/>
      <c r="R24" s="88"/>
      <c r="U24" s="103"/>
      <c r="V24" s="90"/>
    </row>
    <row r="25" spans="2:22" ht="12.75" customHeight="1" x14ac:dyDescent="0.25">
      <c r="B25" s="220" t="s">
        <v>78</v>
      </c>
      <c r="C25" s="232">
        <v>7606</v>
      </c>
      <c r="D25" s="32"/>
      <c r="E25" s="228"/>
      <c r="F25" s="229"/>
      <c r="O25" s="102" t="s">
        <v>64</v>
      </c>
      <c r="P25" s="87">
        <f>[2]Infograma!$C$11</f>
        <v>1948.6804374170001</v>
      </c>
      <c r="Q25" s="88"/>
      <c r="R25" s="88"/>
      <c r="U25" s="101" t="s">
        <v>65</v>
      </c>
      <c r="V25" s="90">
        <f>[2]Infograma!I11</f>
        <v>0</v>
      </c>
    </row>
    <row r="26" spans="2:22" ht="12.75" customHeight="1" x14ac:dyDescent="0.25">
      <c r="B26" s="220" t="s">
        <v>316</v>
      </c>
      <c r="C26" s="232">
        <v>3045</v>
      </c>
      <c r="D26" s="32"/>
      <c r="E26" s="224" t="s">
        <v>317</v>
      </c>
      <c r="F26" s="225">
        <v>483.85897869399935</v>
      </c>
      <c r="O26" s="102"/>
      <c r="P26" s="102"/>
      <c r="U26" s="103"/>
      <c r="V26" s="90"/>
    </row>
    <row r="27" spans="2:22" ht="12.75" customHeight="1" x14ac:dyDescent="0.25">
      <c r="B27" s="235" t="s">
        <v>318</v>
      </c>
      <c r="C27" s="236">
        <v>578</v>
      </c>
      <c r="D27" s="32"/>
      <c r="E27" s="230"/>
      <c r="F27" s="231"/>
      <c r="O27" s="102" t="s">
        <v>66</v>
      </c>
      <c r="P27" s="87">
        <f>[2]Infograma!$C$13</f>
        <v>-183.97647483100002</v>
      </c>
      <c r="Q27" s="88"/>
      <c r="R27" s="88"/>
      <c r="S27" s="91"/>
      <c r="T27" s="88"/>
      <c r="U27" s="101" t="s">
        <v>67</v>
      </c>
      <c r="V27" s="90">
        <f>[2]Infograma!I13</f>
        <v>1916.3462867080002</v>
      </c>
    </row>
    <row r="28" spans="2:22" ht="12.75" customHeight="1" x14ac:dyDescent="0.25">
      <c r="B28"/>
      <c r="C28"/>
      <c r="D28" s="221"/>
      <c r="E28"/>
      <c r="F28"/>
      <c r="P28" s="95"/>
      <c r="Q28" s="95"/>
      <c r="R28" s="95"/>
      <c r="U28" s="101"/>
      <c r="V28" s="90"/>
    </row>
    <row r="29" spans="2:22" ht="22.5" customHeight="1" x14ac:dyDescent="0.25">
      <c r="B29" s="278" t="s">
        <v>319</v>
      </c>
      <c r="C29" s="278"/>
      <c r="D29" s="278"/>
      <c r="E29" s="278"/>
      <c r="F29" s="278"/>
      <c r="P29" s="95"/>
      <c r="Q29" s="95"/>
      <c r="R29" s="95"/>
      <c r="U29" s="101" t="s">
        <v>68</v>
      </c>
      <c r="V29" s="90">
        <f>[2]Infograma!I15</f>
        <v>2222.3519999999999</v>
      </c>
    </row>
    <row r="30" spans="2:22" ht="12.75" customHeight="1" x14ac:dyDescent="0.25">
      <c r="B30" s="278" t="s">
        <v>320</v>
      </c>
      <c r="C30" s="278"/>
      <c r="D30" s="278"/>
      <c r="E30" s="278"/>
      <c r="F30" s="278"/>
      <c r="O30" s="96" t="s">
        <v>69</v>
      </c>
      <c r="P30" s="84">
        <f>[2]Infograma!$C$16</f>
        <v>73435.832171343995</v>
      </c>
      <c r="Q30" s="85"/>
      <c r="R30" s="85"/>
      <c r="U30" s="90"/>
      <c r="V30" s="90"/>
    </row>
    <row r="31" spans="2:22" ht="12.75" customHeight="1" x14ac:dyDescent="0.25">
      <c r="B31" s="278" t="s">
        <v>321</v>
      </c>
      <c r="C31" s="278"/>
      <c r="D31" s="278"/>
      <c r="E31" s="278"/>
      <c r="F31" s="278"/>
      <c r="P31" s="95"/>
      <c r="Q31" s="95"/>
      <c r="R31" s="95"/>
      <c r="U31" s="101" t="s">
        <v>70</v>
      </c>
      <c r="V31" s="90">
        <f>[2]Infograma!I17</f>
        <v>2564.022253524</v>
      </c>
    </row>
    <row r="32" spans="2:22" ht="12.75" customHeight="1" x14ac:dyDescent="0.25">
      <c r="B32" s="278" t="s">
        <v>322</v>
      </c>
      <c r="C32" s="278"/>
      <c r="D32" s="278"/>
      <c r="E32" s="278"/>
      <c r="F32" s="278"/>
      <c r="O32" s="102" t="s">
        <v>71</v>
      </c>
      <c r="P32" s="87">
        <f>[2]Infograma!C18</f>
        <v>5835.0922392659995</v>
      </c>
      <c r="Q32" s="95"/>
      <c r="R32" s="95"/>
      <c r="U32" s="101"/>
      <c r="V32" s="90"/>
    </row>
    <row r="33" spans="2:25" ht="12.75" customHeight="1" x14ac:dyDescent="0.25">
      <c r="B33" s="278" t="s">
        <v>323</v>
      </c>
      <c r="C33" s="278"/>
      <c r="D33" s="278"/>
      <c r="E33" s="278"/>
      <c r="F33" s="278"/>
      <c r="O33" s="102"/>
      <c r="P33" s="102"/>
      <c r="U33" s="101" t="s">
        <v>72</v>
      </c>
      <c r="V33" s="90">
        <f>[2]Infograma!I19</f>
        <v>19087.334784077997</v>
      </c>
    </row>
    <row r="34" spans="2:25" ht="12.75" customHeight="1" x14ac:dyDescent="0.25">
      <c r="B34" s="278" t="s">
        <v>324</v>
      </c>
      <c r="C34" s="278"/>
      <c r="D34" s="278"/>
      <c r="E34" s="278"/>
      <c r="F34" s="278"/>
      <c r="O34" s="102" t="s">
        <v>73</v>
      </c>
      <c r="P34" s="87">
        <f>[2]Infograma!C20</f>
        <v>17340.787577026997</v>
      </c>
      <c r="Q34" s="95"/>
      <c r="R34" s="95"/>
      <c r="V34" s="91"/>
    </row>
    <row r="35" spans="2:25" ht="12.75" customHeight="1" x14ac:dyDescent="0.25">
      <c r="B35" s="278" t="s">
        <v>325</v>
      </c>
      <c r="C35" s="278"/>
      <c r="D35" s="278"/>
      <c r="E35" s="278"/>
      <c r="F35" s="278"/>
      <c r="O35" s="102"/>
      <c r="P35" s="87"/>
    </row>
    <row r="36" spans="2:25" ht="12.75" customHeight="1" x14ac:dyDescent="0.25">
      <c r="B36" s="278" t="s">
        <v>326</v>
      </c>
      <c r="C36" s="278"/>
      <c r="D36" s="278"/>
      <c r="E36" s="278"/>
      <c r="F36" s="278"/>
      <c r="O36" s="102" t="s">
        <v>74</v>
      </c>
      <c r="P36" s="87">
        <f>[2]Infograma!C22</f>
        <v>2709.5919385579996</v>
      </c>
      <c r="Q36" s="95"/>
      <c r="R36" s="95"/>
    </row>
    <row r="37" spans="2:25" ht="12.75" customHeight="1" x14ac:dyDescent="0.25">
      <c r="O37" s="102"/>
      <c r="P37" s="87"/>
    </row>
    <row r="38" spans="2:25" ht="12.75" customHeight="1" x14ac:dyDescent="0.25">
      <c r="O38" s="102" t="s">
        <v>75</v>
      </c>
      <c r="P38" s="87">
        <f>[2]Infograma!C24</f>
        <v>17807.557371529001</v>
      </c>
      <c r="Q38" s="95"/>
      <c r="R38" s="95"/>
    </row>
    <row r="39" spans="2:25" ht="12.75" customHeight="1" x14ac:dyDescent="0.25">
      <c r="O39" s="102"/>
      <c r="P39" s="87"/>
      <c r="R39" s="104"/>
    </row>
    <row r="40" spans="2:25" ht="12.75" customHeight="1" x14ac:dyDescent="0.25">
      <c r="O40" s="102" t="s">
        <v>76</v>
      </c>
      <c r="P40" s="87">
        <f>[2]Infograma!C26</f>
        <v>20370.193816647999</v>
      </c>
      <c r="Q40" s="95"/>
      <c r="R40" s="95"/>
    </row>
    <row r="41" spans="2:25" ht="12.75" customHeight="1" x14ac:dyDescent="0.25">
      <c r="O41" s="102"/>
      <c r="P41" s="87"/>
      <c r="S41" s="105"/>
      <c r="U41" s="106"/>
    </row>
    <row r="42" spans="2:25" ht="12.75" customHeight="1" x14ac:dyDescent="0.25">
      <c r="O42" s="102" t="s">
        <v>77</v>
      </c>
      <c r="P42" s="87">
        <f>[2]Infograma!C28</f>
        <v>1090.8846939999999</v>
      </c>
      <c r="Q42" s="95"/>
      <c r="R42" s="95"/>
    </row>
    <row r="43" spans="2:25" ht="12.75" customHeight="1" x14ac:dyDescent="0.25">
      <c r="O43" s="102"/>
      <c r="P43" s="87"/>
    </row>
    <row r="44" spans="2:25" ht="12.75" customHeight="1" x14ac:dyDescent="0.25">
      <c r="O44" s="102" t="s">
        <v>78</v>
      </c>
      <c r="P44" s="87">
        <f>[2]Infograma!C30</f>
        <v>7506.5125820189996</v>
      </c>
      <c r="Q44" s="95"/>
      <c r="R44" s="95"/>
      <c r="Y44" s="107"/>
    </row>
    <row r="45" spans="2:25" ht="12.75" customHeight="1" x14ac:dyDescent="0.25">
      <c r="O45" s="102"/>
      <c r="P45" s="87"/>
    </row>
    <row r="46" spans="2:25" ht="12.75" customHeight="1" x14ac:dyDescent="0.25">
      <c r="O46" s="102" t="s">
        <v>79</v>
      </c>
      <c r="P46" s="87">
        <f>[2]Infograma!C32</f>
        <v>165.41800429699677</v>
      </c>
      <c r="Q46" s="95"/>
      <c r="R46" s="95"/>
      <c r="S46" s="106"/>
    </row>
    <row r="47" spans="2:25" ht="12.75" customHeight="1" x14ac:dyDescent="0.25">
      <c r="O47" s="102"/>
      <c r="P47" s="87"/>
    </row>
    <row r="48" spans="2:25" ht="12.75" customHeight="1" x14ac:dyDescent="0.25">
      <c r="O48" s="102" t="s">
        <v>80</v>
      </c>
      <c r="P48" s="87">
        <f>[2]Infograma!C34</f>
        <v>609.793948</v>
      </c>
      <c r="Q48" s="95"/>
      <c r="R48" s="95"/>
    </row>
    <row r="49" spans="2:18" ht="12.75" customHeight="1" x14ac:dyDescent="0.25">
      <c r="O49" s="102"/>
      <c r="P49" s="87"/>
    </row>
    <row r="50" spans="2:18" ht="12.75" customHeight="1" x14ac:dyDescent="0.25">
      <c r="O50" s="102" t="s">
        <v>81</v>
      </c>
      <c r="P50" s="87">
        <f>[2]Infograma!C36</f>
        <v>0</v>
      </c>
      <c r="Q50" s="95"/>
      <c r="R50" s="95"/>
    </row>
    <row r="52" spans="2:18" ht="12.75" customHeight="1" x14ac:dyDescent="0.25">
      <c r="D52" s="92"/>
    </row>
    <row r="55" spans="2:18" ht="12.75" customHeight="1" x14ac:dyDescent="0.25">
      <c r="M55" s="33"/>
    </row>
    <row r="56" spans="2:18" ht="12.75" customHeight="1" x14ac:dyDescent="0.25">
      <c r="M56" s="33"/>
    </row>
    <row r="57" spans="2:18" ht="12.75" customHeight="1" x14ac:dyDescent="0.25">
      <c r="K57" s="34"/>
      <c r="M57" s="33"/>
    </row>
    <row r="58" spans="2:18" ht="12.75" customHeight="1" x14ac:dyDescent="0.25">
      <c r="K58" s="34"/>
      <c r="M58" s="33"/>
    </row>
    <row r="59" spans="2:18" ht="12.75" customHeight="1" x14ac:dyDescent="0.25">
      <c r="B59" s="108"/>
      <c r="M59" s="33"/>
    </row>
    <row r="60" spans="2:18" ht="12.75" customHeight="1" x14ac:dyDescent="0.25">
      <c r="M60" s="33"/>
    </row>
    <row r="61" spans="2:18" ht="12.75" customHeight="1" x14ac:dyDescent="0.25">
      <c r="M61" s="33"/>
    </row>
    <row r="62" spans="2:18" ht="12.75" customHeight="1" x14ac:dyDescent="0.25">
      <c r="M62" s="33"/>
    </row>
    <row r="63" spans="2:18" ht="12.75" customHeight="1" x14ac:dyDescent="0.25">
      <c r="M63" s="33"/>
    </row>
    <row r="64" spans="2:18" ht="12.75" customHeight="1" x14ac:dyDescent="0.25">
      <c r="M64" s="33"/>
    </row>
    <row r="65" spans="13:13" ht="12.75" customHeight="1" x14ac:dyDescent="0.2">
      <c r="M65" s="109"/>
    </row>
  </sheetData>
  <mergeCells count="13">
    <mergeCell ref="B29:F29"/>
    <mergeCell ref="B35:F35"/>
    <mergeCell ref="B36:F36"/>
    <mergeCell ref="B30:F30"/>
    <mergeCell ref="B31:F31"/>
    <mergeCell ref="B32:F32"/>
    <mergeCell ref="B33:F33"/>
    <mergeCell ref="B34:F34"/>
    <mergeCell ref="B1:G6"/>
    <mergeCell ref="B11:C11"/>
    <mergeCell ref="B12:C12"/>
    <mergeCell ref="E11:F11"/>
    <mergeCell ref="E12:F12"/>
  </mergeCells>
  <conditionalFormatting sqref="B14:C16">
    <cfRule type="expression" dxfId="32" priority="9">
      <formula>MOD(ROW(),2)=0</formula>
    </cfRule>
    <cfRule type="expression" dxfId="31" priority="10">
      <formula>MOD(ROW(),2)=0</formula>
    </cfRule>
  </conditionalFormatting>
  <conditionalFormatting sqref="B19:C27">
    <cfRule type="expression" dxfId="30" priority="7">
      <formula>MOD(ROW(),2)=0</formula>
    </cfRule>
    <cfRule type="expression" dxfId="29" priority="8">
      <formula>MOD(ROW(),2)=0</formula>
    </cfRule>
  </conditionalFormatting>
  <conditionalFormatting sqref="E14:F19">
    <cfRule type="expression" dxfId="28" priority="5">
      <formula>MOD(ROW(),2)=0</formula>
    </cfRule>
    <cfRule type="expression" dxfId="27" priority="6">
      <formula>MOD(ROW(),2)=0</formula>
    </cfRule>
  </conditionalFormatting>
  <conditionalFormatting sqref="E20">
    <cfRule type="expression" dxfId="26" priority="3">
      <formula>MOD(ROW(),2)=0</formula>
    </cfRule>
    <cfRule type="expression" dxfId="25" priority="4">
      <formula>MOD(ROW(),2)=0</formula>
    </cfRule>
  </conditionalFormatting>
  <conditionalFormatting sqref="F20">
    <cfRule type="expression" dxfId="24" priority="1">
      <formula>MOD(ROW(),2)=0</formula>
    </cfRule>
    <cfRule type="expression" dxfId="23" priority="2">
      <formula>MOD(ROW(),2)=0</formula>
    </cfRule>
  </conditionalFormatting>
  <pageMargins left="0" right="0" top="0" bottom="0" header="0" footer="0"/>
  <pageSetup paperSize="9" scale="75" orientation="landscape" r:id="rId1"/>
  <headerFooter alignWithMargins="0">
    <oddFooter>&amp;R_x000D_&amp;1#&amp;"Calibri"&amp;10&amp;K000000 Classificação: Público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5"/>
  <sheetViews>
    <sheetView showGridLines="0" showRowColHeaders="0" zoomScale="80" zoomScaleNormal="80" workbookViewId="0">
      <selection activeCell="H22" sqref="H22"/>
    </sheetView>
  </sheetViews>
  <sheetFormatPr defaultColWidth="0.85546875" defaultRowHeight="15" x14ac:dyDescent="0.25"/>
  <cols>
    <col min="1" max="1" width="13.85546875" customWidth="1"/>
    <col min="2" max="2" width="28.28515625" bestFit="1" customWidth="1"/>
    <col min="3" max="3" width="13.42578125" bestFit="1" customWidth="1"/>
    <col min="4" max="4" width="12.7109375" customWidth="1"/>
    <col min="5" max="5" width="13.85546875" bestFit="1" customWidth="1"/>
    <col min="6" max="6" width="13.42578125" bestFit="1" customWidth="1"/>
    <col min="7" max="7" width="11.5703125" customWidth="1"/>
    <col min="8" max="8" width="13.85546875" bestFit="1" customWidth="1"/>
    <col min="9" max="9" width="8.42578125" customWidth="1"/>
    <col min="10" max="10" width="9.42578125" customWidth="1"/>
    <col min="11" max="11" width="6.28515625" customWidth="1"/>
  </cols>
  <sheetData>
    <row r="1" spans="2:10" x14ac:dyDescent="0.25">
      <c r="B1" s="272"/>
      <c r="C1" s="273"/>
      <c r="D1" s="273"/>
      <c r="E1" s="273"/>
      <c r="F1" s="273"/>
      <c r="G1" s="273"/>
    </row>
    <row r="2" spans="2:10" x14ac:dyDescent="0.25">
      <c r="B2" s="273"/>
      <c r="C2" s="273"/>
      <c r="D2" s="273"/>
      <c r="E2" s="273"/>
      <c r="F2" s="273"/>
      <c r="G2" s="273"/>
    </row>
    <row r="3" spans="2:10" x14ac:dyDescent="0.25">
      <c r="B3" s="273"/>
      <c r="C3" s="273"/>
      <c r="D3" s="273"/>
      <c r="E3" s="273"/>
      <c r="F3" s="273"/>
      <c r="G3" s="273"/>
    </row>
    <row r="4" spans="2:10" x14ac:dyDescent="0.25">
      <c r="B4" s="273"/>
      <c r="C4" s="273"/>
      <c r="D4" s="273"/>
      <c r="E4" s="273"/>
      <c r="F4" s="273"/>
      <c r="G4" s="273"/>
    </row>
    <row r="5" spans="2:10" x14ac:dyDescent="0.25">
      <c r="B5" s="273"/>
      <c r="C5" s="273"/>
      <c r="D5" s="273"/>
      <c r="E5" s="273"/>
      <c r="F5" s="273"/>
      <c r="G5" s="273"/>
    </row>
    <row r="6" spans="2:10" x14ac:dyDescent="0.25">
      <c r="B6" s="273"/>
      <c r="C6" s="273"/>
      <c r="D6" s="273"/>
      <c r="E6" s="273"/>
      <c r="F6" s="273"/>
      <c r="G6" s="273"/>
    </row>
    <row r="8" spans="2:10" ht="24.95" customHeight="1" x14ac:dyDescent="0.25">
      <c r="B8" s="139"/>
      <c r="C8" s="279">
        <v>2022</v>
      </c>
      <c r="D8" s="280"/>
      <c r="E8" s="280"/>
      <c r="F8" s="279">
        <v>2021</v>
      </c>
      <c r="G8" s="280"/>
      <c r="H8" s="280"/>
      <c r="I8" s="279" t="s">
        <v>14</v>
      </c>
      <c r="J8" s="280"/>
    </row>
    <row r="9" spans="2:10" ht="72.95" customHeight="1" x14ac:dyDescent="0.25">
      <c r="B9" s="140"/>
      <c r="C9" s="57" t="s">
        <v>13</v>
      </c>
      <c r="D9" s="57" t="s">
        <v>10</v>
      </c>
      <c r="E9" s="57" t="s">
        <v>12</v>
      </c>
      <c r="F9" s="57" t="s">
        <v>13</v>
      </c>
      <c r="G9" s="57" t="s">
        <v>436</v>
      </c>
      <c r="H9" s="57" t="s">
        <v>12</v>
      </c>
      <c r="I9" s="57" t="s">
        <v>11</v>
      </c>
      <c r="J9" s="57" t="s">
        <v>10</v>
      </c>
    </row>
    <row r="10" spans="2:10" ht="17.25" customHeight="1" x14ac:dyDescent="0.25">
      <c r="B10" s="152" t="s">
        <v>82</v>
      </c>
      <c r="C10" s="144">
        <v>11216803</v>
      </c>
      <c r="D10" s="144">
        <v>10133141</v>
      </c>
      <c r="E10" s="145">
        <v>903.39</v>
      </c>
      <c r="F10" s="144">
        <v>11185772</v>
      </c>
      <c r="G10" s="144">
        <v>11123482</v>
      </c>
      <c r="H10" s="145">
        <v>994.43</v>
      </c>
      <c r="I10" s="145">
        <v>0.28000000000000003</v>
      </c>
      <c r="J10" s="146">
        <v>-8.9</v>
      </c>
    </row>
    <row r="11" spans="2:10" ht="17.25" customHeight="1" x14ac:dyDescent="0.25">
      <c r="B11" s="152" t="s">
        <v>83</v>
      </c>
      <c r="C11" s="144">
        <v>18203746</v>
      </c>
      <c r="D11" s="144">
        <v>5991208</v>
      </c>
      <c r="E11" s="145">
        <v>329.12</v>
      </c>
      <c r="F11" s="144">
        <v>16360861</v>
      </c>
      <c r="G11" s="144">
        <v>5274972</v>
      </c>
      <c r="H11" s="145">
        <v>322.41000000000003</v>
      </c>
      <c r="I11" s="145">
        <v>11.26</v>
      </c>
      <c r="J11" s="146">
        <v>13.58</v>
      </c>
    </row>
    <row r="12" spans="2:10" ht="17.25" customHeight="1" x14ac:dyDescent="0.25">
      <c r="B12" s="152" t="s">
        <v>84</v>
      </c>
      <c r="C12" s="144">
        <v>8956518</v>
      </c>
      <c r="D12" s="144">
        <v>6154960</v>
      </c>
      <c r="E12" s="145">
        <v>687.2</v>
      </c>
      <c r="F12" s="144">
        <v>8334095</v>
      </c>
      <c r="G12" s="144">
        <v>5520318</v>
      </c>
      <c r="H12" s="145">
        <v>662.38</v>
      </c>
      <c r="I12" s="145">
        <v>7.47</v>
      </c>
      <c r="J12" s="146">
        <v>11.5</v>
      </c>
    </row>
    <row r="13" spans="2:10" ht="17.25" customHeight="1" x14ac:dyDescent="0.25">
      <c r="B13" s="152" t="s">
        <v>85</v>
      </c>
      <c r="C13" s="144">
        <v>3092932</v>
      </c>
      <c r="D13" s="144">
        <v>2050022</v>
      </c>
      <c r="E13" s="145">
        <v>662.81</v>
      </c>
      <c r="F13" s="144">
        <v>3975398</v>
      </c>
      <c r="G13" s="144">
        <v>2565932</v>
      </c>
      <c r="H13" s="145">
        <v>645.45000000000005</v>
      </c>
      <c r="I13" s="145">
        <v>-22.2</v>
      </c>
      <c r="J13" s="146">
        <v>-20.11</v>
      </c>
    </row>
    <row r="14" spans="2:10" ht="17.25" customHeight="1" x14ac:dyDescent="0.25">
      <c r="B14" s="152" t="s">
        <v>86</v>
      </c>
      <c r="C14" s="144">
        <v>855672</v>
      </c>
      <c r="D14" s="144">
        <v>660453</v>
      </c>
      <c r="E14" s="145">
        <v>771.85</v>
      </c>
      <c r="F14" s="144">
        <v>729312</v>
      </c>
      <c r="G14" s="144">
        <v>583205</v>
      </c>
      <c r="H14" s="145">
        <v>799.66</v>
      </c>
      <c r="I14" s="145">
        <v>17.329999999999998</v>
      </c>
      <c r="J14" s="146">
        <v>13.25</v>
      </c>
    </row>
    <row r="15" spans="2:10" ht="17.25" customHeight="1" x14ac:dyDescent="0.25">
      <c r="B15" s="152" t="s">
        <v>87</v>
      </c>
      <c r="C15" s="144">
        <v>1138039</v>
      </c>
      <c r="D15" s="144">
        <v>534658</v>
      </c>
      <c r="E15" s="145">
        <v>469.81</v>
      </c>
      <c r="F15" s="144">
        <v>1225733</v>
      </c>
      <c r="G15" s="144">
        <v>717978</v>
      </c>
      <c r="H15" s="145">
        <v>585.75</v>
      </c>
      <c r="I15" s="145">
        <v>-7.15</v>
      </c>
      <c r="J15" s="146">
        <v>-25.53</v>
      </c>
    </row>
    <row r="16" spans="2:10" ht="17.25" customHeight="1" thickBot="1" x14ac:dyDescent="0.3">
      <c r="B16" s="152" t="s">
        <v>88</v>
      </c>
      <c r="C16" s="147">
        <v>1400256</v>
      </c>
      <c r="D16" s="147">
        <v>840675</v>
      </c>
      <c r="E16" s="148">
        <v>600.37</v>
      </c>
      <c r="F16" s="147">
        <v>1418306</v>
      </c>
      <c r="G16" s="147">
        <v>879347</v>
      </c>
      <c r="H16" s="148">
        <v>620</v>
      </c>
      <c r="I16" s="148">
        <v>-1.27</v>
      </c>
      <c r="J16" s="146">
        <v>-4.4000000000000004</v>
      </c>
    </row>
    <row r="17" spans="2:10" ht="17.25" customHeight="1" thickTop="1" x14ac:dyDescent="0.25">
      <c r="B17" s="55" t="s">
        <v>89</v>
      </c>
      <c r="C17" s="61">
        <v>44863966</v>
      </c>
      <c r="D17" s="61">
        <v>26365117</v>
      </c>
      <c r="E17" s="62">
        <v>587.66999999999996</v>
      </c>
      <c r="F17" s="61">
        <v>43229477</v>
      </c>
      <c r="G17" s="61">
        <v>26665234</v>
      </c>
      <c r="H17" s="62">
        <v>616.83000000000004</v>
      </c>
      <c r="I17" s="62">
        <v>3.78</v>
      </c>
      <c r="J17" s="56">
        <v>-1.1299999999999999</v>
      </c>
    </row>
    <row r="18" spans="2:10" ht="17.25" customHeight="1" x14ac:dyDescent="0.25">
      <c r="B18" s="152" t="s">
        <v>90</v>
      </c>
      <c r="C18" s="144">
        <v>30942</v>
      </c>
      <c r="D18" s="149" t="s">
        <v>52</v>
      </c>
      <c r="E18" s="150" t="s">
        <v>52</v>
      </c>
      <c r="F18" s="144">
        <v>33074</v>
      </c>
      <c r="G18" s="144" t="s">
        <v>52</v>
      </c>
      <c r="H18" s="145" t="s">
        <v>52</v>
      </c>
      <c r="I18" s="145">
        <v>-6.45</v>
      </c>
      <c r="J18" s="151" t="s">
        <v>52</v>
      </c>
    </row>
    <row r="19" spans="2:10" ht="25.5" x14ac:dyDescent="0.25">
      <c r="B19" s="152" t="s">
        <v>91</v>
      </c>
      <c r="C19" s="149" t="s">
        <v>52</v>
      </c>
      <c r="D19" s="144">
        <v>-188662</v>
      </c>
      <c r="E19" s="150" t="s">
        <v>52</v>
      </c>
      <c r="F19" s="144" t="s">
        <v>52</v>
      </c>
      <c r="G19" s="144">
        <v>-14491</v>
      </c>
      <c r="H19" s="150" t="s">
        <v>52</v>
      </c>
      <c r="I19" s="150" t="s">
        <v>52</v>
      </c>
      <c r="J19" s="146">
        <v>1201.93</v>
      </c>
    </row>
    <row r="20" spans="2:10" ht="17.25" customHeight="1" x14ac:dyDescent="0.25">
      <c r="B20" s="153"/>
      <c r="C20" s="255">
        <v>44894908</v>
      </c>
      <c r="D20" s="255">
        <v>26176455</v>
      </c>
      <c r="E20" s="256">
        <v>587.66999999999996</v>
      </c>
      <c r="F20" s="255">
        <v>43262551</v>
      </c>
      <c r="G20" s="255">
        <v>26650743</v>
      </c>
      <c r="H20" s="256">
        <v>616.83000000000004</v>
      </c>
      <c r="I20" s="256">
        <v>3.77</v>
      </c>
      <c r="J20" s="256">
        <v>-1.78</v>
      </c>
    </row>
    <row r="21" spans="2:10" ht="25.5" x14ac:dyDescent="0.25">
      <c r="B21" s="152" t="s">
        <v>422</v>
      </c>
      <c r="C21" s="144">
        <v>16776567</v>
      </c>
      <c r="D21" s="144">
        <v>3893503</v>
      </c>
      <c r="E21" s="145">
        <v>232.08</v>
      </c>
      <c r="F21" s="144">
        <v>12952726</v>
      </c>
      <c r="G21" s="144">
        <v>3023921</v>
      </c>
      <c r="H21" s="145">
        <v>233.46</v>
      </c>
      <c r="I21" s="145">
        <v>29.52</v>
      </c>
      <c r="J21" s="146">
        <v>28.76</v>
      </c>
    </row>
    <row r="22" spans="2:10" ht="17.25" customHeight="1" x14ac:dyDescent="0.25">
      <c r="B22" s="152" t="s">
        <v>92</v>
      </c>
      <c r="C22" s="144" t="s">
        <v>52</v>
      </c>
      <c r="D22" s="144">
        <v>88430</v>
      </c>
      <c r="E22" s="150" t="s">
        <v>52</v>
      </c>
      <c r="F22" s="144" t="s">
        <v>52</v>
      </c>
      <c r="G22" s="144">
        <v>-55410</v>
      </c>
      <c r="H22" s="150" t="s">
        <v>52</v>
      </c>
      <c r="I22" s="150" t="s">
        <v>52</v>
      </c>
      <c r="J22" s="146">
        <v>-259.58999999999997</v>
      </c>
    </row>
    <row r="23" spans="2:10" ht="17.25" customHeight="1" x14ac:dyDescent="0.25">
      <c r="B23" s="55" t="s">
        <v>3</v>
      </c>
      <c r="C23" s="61">
        <v>61671475</v>
      </c>
      <c r="D23" s="61">
        <v>30158388</v>
      </c>
      <c r="E23" s="62">
        <v>490.89</v>
      </c>
      <c r="F23" s="61">
        <v>56215277</v>
      </c>
      <c r="G23" s="61">
        <v>29619254</v>
      </c>
      <c r="H23" s="62">
        <v>528.44000000000005</v>
      </c>
      <c r="I23" s="62">
        <v>9.7100000000000009</v>
      </c>
      <c r="J23" s="56">
        <v>1.82</v>
      </c>
    </row>
    <row r="25" spans="2:10" ht="67.5" customHeight="1" x14ac:dyDescent="0.25">
      <c r="B25" s="281" t="s">
        <v>93</v>
      </c>
      <c r="C25" s="281"/>
      <c r="D25" s="281"/>
      <c r="E25" s="281"/>
      <c r="F25" s="281"/>
      <c r="G25" s="281"/>
      <c r="H25" s="281"/>
      <c r="I25" s="281"/>
      <c r="J25" s="281"/>
    </row>
  </sheetData>
  <mergeCells count="5">
    <mergeCell ref="B1:G6"/>
    <mergeCell ref="C8:E8"/>
    <mergeCell ref="F8:H8"/>
    <mergeCell ref="I8:J8"/>
    <mergeCell ref="B25:J25"/>
  </mergeCells>
  <conditionalFormatting sqref="B10:J22">
    <cfRule type="expression" dxfId="22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G38"/>
  <sheetViews>
    <sheetView showGridLines="0" showRowColHeaders="0" topLeftCell="A3" zoomScale="80" zoomScaleNormal="80" workbookViewId="0">
      <selection activeCell="F17" sqref="F17"/>
    </sheetView>
  </sheetViews>
  <sheetFormatPr defaultColWidth="8.7109375" defaultRowHeight="15" customHeight="1" x14ac:dyDescent="0.25"/>
  <cols>
    <col min="1" max="1" width="13.85546875" customWidth="1"/>
    <col min="2" max="2" width="57.7109375" bestFit="1" customWidth="1"/>
    <col min="3" max="3" width="20.5703125" customWidth="1"/>
    <col min="4" max="4" width="24.140625" customWidth="1"/>
    <col min="5" max="5" width="14.7109375" customWidth="1"/>
    <col min="6" max="6" width="19.28515625" customWidth="1"/>
    <col min="7" max="8" width="8.7109375" customWidth="1"/>
  </cols>
  <sheetData>
    <row r="5" spans="2:7" x14ac:dyDescent="0.25">
      <c r="B5" s="272"/>
      <c r="C5" s="272"/>
      <c r="D5" s="272"/>
      <c r="E5" s="273"/>
      <c r="F5" s="273"/>
      <c r="G5" s="273"/>
    </row>
    <row r="6" spans="2:7" x14ac:dyDescent="0.25">
      <c r="B6" s="273"/>
      <c r="C6" s="273"/>
      <c r="D6" s="273"/>
      <c r="E6" s="273"/>
      <c r="F6" s="273"/>
      <c r="G6" s="273"/>
    </row>
    <row r="7" spans="2:7" x14ac:dyDescent="0.25">
      <c r="B7" s="273"/>
      <c r="C7" s="273"/>
      <c r="D7" s="273"/>
      <c r="E7" s="273"/>
      <c r="F7" s="273"/>
      <c r="G7" s="273"/>
    </row>
    <row r="8" spans="2:7" ht="21" customHeight="1" x14ac:dyDescent="0.25">
      <c r="B8" s="42" t="s">
        <v>20</v>
      </c>
      <c r="C8" s="2"/>
      <c r="D8" s="2"/>
    </row>
    <row r="9" spans="2:7" ht="24" customHeight="1" x14ac:dyDescent="0.25">
      <c r="B9" s="282"/>
      <c r="C9" s="283" t="s">
        <v>22</v>
      </c>
      <c r="D9" s="284"/>
    </row>
    <row r="10" spans="2:7" x14ac:dyDescent="0.25">
      <c r="B10" s="282"/>
      <c r="C10" s="57">
        <v>2022</v>
      </c>
      <c r="D10" s="57">
        <v>2021</v>
      </c>
    </row>
    <row r="11" spans="2:7" ht="24" customHeight="1" x14ac:dyDescent="0.25">
      <c r="B11" s="154" t="s">
        <v>94</v>
      </c>
      <c r="C11" s="155">
        <v>1644066</v>
      </c>
      <c r="D11" s="155">
        <v>1945788</v>
      </c>
    </row>
    <row r="12" spans="2:7" ht="24" customHeight="1" x14ac:dyDescent="0.25">
      <c r="B12" s="154" t="s">
        <v>95</v>
      </c>
      <c r="C12" s="155">
        <v>924520</v>
      </c>
      <c r="D12" s="155">
        <v>831884</v>
      </c>
    </row>
    <row r="13" spans="2:7" ht="24" customHeight="1" x14ac:dyDescent="0.25">
      <c r="B13" s="154" t="s">
        <v>96</v>
      </c>
      <c r="C13" s="155">
        <v>357192</v>
      </c>
      <c r="D13" s="155">
        <v>244577</v>
      </c>
    </row>
    <row r="14" spans="2:7" ht="24" customHeight="1" x14ac:dyDescent="0.25">
      <c r="B14" s="154" t="s">
        <v>97</v>
      </c>
      <c r="C14" s="155">
        <v>529588</v>
      </c>
      <c r="D14" s="155">
        <v>1224155</v>
      </c>
    </row>
    <row r="15" spans="2:7" ht="24" customHeight="1" x14ac:dyDescent="0.25">
      <c r="B15" s="154" t="s">
        <v>423</v>
      </c>
      <c r="C15" s="155">
        <v>597815</v>
      </c>
      <c r="D15" s="155">
        <v>400638</v>
      </c>
    </row>
    <row r="16" spans="2:7" ht="24" customHeight="1" x14ac:dyDescent="0.25">
      <c r="B16" s="154" t="s">
        <v>98</v>
      </c>
      <c r="C16" s="155">
        <v>492855</v>
      </c>
      <c r="D16" s="155">
        <v>417728</v>
      </c>
    </row>
    <row r="17" spans="2:4" ht="24" customHeight="1" x14ac:dyDescent="0.25">
      <c r="B17" s="154" t="s">
        <v>99</v>
      </c>
      <c r="C17" s="155">
        <v>3334482</v>
      </c>
      <c r="D17" s="155">
        <v>6242369</v>
      </c>
    </row>
    <row r="18" spans="2:4" ht="24" customHeight="1" x14ac:dyDescent="0.25">
      <c r="B18" s="154" t="s">
        <v>424</v>
      </c>
      <c r="C18" s="155">
        <v>6003112</v>
      </c>
      <c r="D18" s="155">
        <v>4976410</v>
      </c>
    </row>
    <row r="19" spans="2:4" ht="24" customHeight="1" x14ac:dyDescent="0.25">
      <c r="B19" s="154" t="s">
        <v>100</v>
      </c>
      <c r="C19" s="155">
        <v>1977195</v>
      </c>
      <c r="D19" s="155">
        <v>1268173</v>
      </c>
    </row>
    <row r="20" spans="2:4" ht="24" customHeight="1" x14ac:dyDescent="0.25">
      <c r="B20" s="154" t="s">
        <v>101</v>
      </c>
      <c r="C20" s="155">
        <v>-1246840</v>
      </c>
      <c r="D20" s="155">
        <v>-1450468</v>
      </c>
    </row>
    <row r="21" spans="2:4" ht="24" customHeight="1" thickBot="1" x14ac:dyDescent="0.3">
      <c r="B21" s="54"/>
      <c r="C21" s="116">
        <v>14613985</v>
      </c>
      <c r="D21" s="117">
        <v>16101254</v>
      </c>
    </row>
    <row r="22" spans="2:4" ht="15.75" thickTop="1" x14ac:dyDescent="0.25"/>
    <row r="24" spans="2:4" ht="15" hidden="1" customHeight="1" x14ac:dyDescent="0.25"/>
    <row r="25" spans="2:4" hidden="1" x14ac:dyDescent="0.25">
      <c r="C25" s="38"/>
      <c r="D25" s="38"/>
    </row>
    <row r="26" spans="2:4" hidden="1" x14ac:dyDescent="0.25">
      <c r="C26" s="35"/>
      <c r="D26" s="35"/>
    </row>
    <row r="27" spans="2:4" hidden="1" x14ac:dyDescent="0.25">
      <c r="C27" s="35"/>
      <c r="D27" s="35"/>
    </row>
    <row r="28" spans="2:4" hidden="1" x14ac:dyDescent="0.25">
      <c r="C28" s="35"/>
      <c r="D28" s="35"/>
    </row>
    <row r="29" spans="2:4" hidden="1" x14ac:dyDescent="0.25">
      <c r="C29" s="35"/>
      <c r="D29" s="35"/>
    </row>
    <row r="30" spans="2:4" hidden="1" x14ac:dyDescent="0.25">
      <c r="C30" s="35"/>
      <c r="D30" s="35"/>
    </row>
    <row r="31" spans="2:4" hidden="1" x14ac:dyDescent="0.25">
      <c r="C31" s="35"/>
      <c r="D31" s="35"/>
    </row>
    <row r="32" spans="2:4" hidden="1" x14ac:dyDescent="0.25">
      <c r="C32" s="35"/>
      <c r="D32" s="35"/>
    </row>
    <row r="33" spans="3:4" hidden="1" x14ac:dyDescent="0.25">
      <c r="C33" s="35"/>
      <c r="D33" s="35"/>
    </row>
    <row r="34" spans="3:4" hidden="1" x14ac:dyDescent="0.25">
      <c r="C34" s="35"/>
      <c r="D34" s="35"/>
    </row>
    <row r="35" spans="3:4" hidden="1" x14ac:dyDescent="0.25">
      <c r="C35" s="35"/>
      <c r="D35" s="35"/>
    </row>
    <row r="36" spans="3:4" hidden="1" x14ac:dyDescent="0.25">
      <c r="C36" s="35"/>
      <c r="D36" s="35"/>
    </row>
    <row r="37" spans="3:4" hidden="1" x14ac:dyDescent="0.25">
      <c r="C37" s="35"/>
      <c r="D37" s="35"/>
    </row>
    <row r="38" spans="3:4" hidden="1" x14ac:dyDescent="0.25">
      <c r="C38" s="35"/>
      <c r="D38" s="35"/>
    </row>
  </sheetData>
  <mergeCells count="3">
    <mergeCell ref="B5:G7"/>
    <mergeCell ref="B9:B10"/>
    <mergeCell ref="C9:D9"/>
  </mergeCells>
  <conditionalFormatting sqref="B11:D21">
    <cfRule type="expression" dxfId="21" priority="1">
      <formula>MOD(ROW(),2)=0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F11"/>
  <sheetViews>
    <sheetView showGridLines="0" showRowColHeaders="0" topLeftCell="A4" zoomScale="80" zoomScaleNormal="80" workbookViewId="0">
      <selection activeCell="F22" sqref="F22"/>
    </sheetView>
  </sheetViews>
  <sheetFormatPr defaultColWidth="0.140625" defaultRowHeight="15" x14ac:dyDescent="0.25"/>
  <cols>
    <col min="1" max="1" width="14" customWidth="1"/>
    <col min="2" max="2" width="21.140625" customWidth="1"/>
    <col min="3" max="6" width="17.85546875" customWidth="1"/>
    <col min="16380" max="16380" width="0.140625" customWidth="1"/>
  </cols>
  <sheetData>
    <row r="1" spans="2:6" x14ac:dyDescent="0.25">
      <c r="B1" s="272"/>
      <c r="C1" s="273"/>
      <c r="D1" s="273"/>
      <c r="E1" s="273"/>
      <c r="F1" s="273"/>
    </row>
    <row r="2" spans="2:6" x14ac:dyDescent="0.25">
      <c r="B2" s="273"/>
      <c r="C2" s="273"/>
      <c r="D2" s="273"/>
      <c r="E2" s="273"/>
      <c r="F2" s="273"/>
    </row>
    <row r="3" spans="2:6" x14ac:dyDescent="0.25">
      <c r="B3" s="273"/>
      <c r="C3" s="273"/>
      <c r="D3" s="273"/>
      <c r="E3" s="273"/>
      <c r="F3" s="273"/>
    </row>
    <row r="4" spans="2:6" ht="18.75" x14ac:dyDescent="0.25">
      <c r="B4" s="25"/>
      <c r="C4" s="25"/>
      <c r="D4" s="25"/>
      <c r="E4" s="25"/>
      <c r="F4" s="25"/>
    </row>
    <row r="5" spans="2:6" ht="18.75" x14ac:dyDescent="0.25">
      <c r="B5" s="25"/>
      <c r="C5" s="25"/>
      <c r="D5" s="25"/>
      <c r="E5" s="25"/>
      <c r="F5" s="25"/>
    </row>
    <row r="6" spans="2:6" ht="18.75" x14ac:dyDescent="0.25">
      <c r="B6" s="25"/>
      <c r="C6" s="25"/>
      <c r="D6" s="25"/>
      <c r="E6" s="25"/>
      <c r="F6" s="25"/>
    </row>
    <row r="7" spans="2:6" ht="10.5" customHeight="1" x14ac:dyDescent="0.25"/>
    <row r="8" spans="2:6" ht="23.25" customHeight="1" x14ac:dyDescent="0.25">
      <c r="B8" s="141" t="s">
        <v>262</v>
      </c>
      <c r="C8" s="58">
        <v>2020</v>
      </c>
      <c r="D8" s="58">
        <v>2021</v>
      </c>
      <c r="E8" s="58">
        <v>2022</v>
      </c>
    </row>
    <row r="9" spans="2:6" ht="23.25" customHeight="1" x14ac:dyDescent="0.25">
      <c r="B9" s="156" t="s">
        <v>263</v>
      </c>
      <c r="C9" s="158">
        <v>6549</v>
      </c>
      <c r="D9" s="157">
        <v>6135</v>
      </c>
      <c r="E9" s="157">
        <v>6172</v>
      </c>
    </row>
    <row r="10" spans="2:6" ht="23.25" customHeight="1" x14ac:dyDescent="0.25">
      <c r="B10" s="156" t="s">
        <v>264</v>
      </c>
      <c r="C10" s="160">
        <v>0.12570000000000001</v>
      </c>
      <c r="D10" s="159">
        <v>0.1123</v>
      </c>
      <c r="E10" s="159">
        <v>0.1111</v>
      </c>
    </row>
    <row r="11" spans="2:6" ht="23.25" customHeight="1" x14ac:dyDescent="0.25">
      <c r="B11" s="156" t="s">
        <v>265</v>
      </c>
      <c r="C11" s="160">
        <v>0.1143</v>
      </c>
      <c r="D11" s="159">
        <v>0.1128</v>
      </c>
      <c r="E11" s="159">
        <v>0.1123</v>
      </c>
    </row>
  </sheetData>
  <mergeCells count="1">
    <mergeCell ref="B1:F3"/>
  </mergeCells>
  <conditionalFormatting sqref="B9:B11 E9:E11">
    <cfRule type="expression" dxfId="20" priority="3">
      <formula>MOD(ROW(),2)=0</formula>
    </cfRule>
  </conditionalFormatting>
  <conditionalFormatting sqref="C9:C11">
    <cfRule type="expression" dxfId="19" priority="2">
      <formula>MOD(ROW(),2)=0</formula>
    </cfRule>
  </conditionalFormatting>
  <conditionalFormatting sqref="D9:D11">
    <cfRule type="expression" dxfId="18" priority="1">
      <formula>MOD(ROW(),2)=0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2"/>
  <sheetViews>
    <sheetView showGridLines="0" showRowColHeaders="0" zoomScale="80" zoomScaleNormal="80" workbookViewId="0">
      <selection activeCell="K14" sqref="K14"/>
    </sheetView>
  </sheetViews>
  <sheetFormatPr defaultColWidth="9.140625" defaultRowHeight="15.75" x14ac:dyDescent="0.25"/>
  <cols>
    <col min="1" max="1" width="17.140625" style="36" customWidth="1"/>
    <col min="2" max="2" width="10.5703125" style="37" bestFit="1" customWidth="1"/>
    <col min="3" max="4" width="12.7109375" style="36" customWidth="1"/>
    <col min="5" max="5" width="1.7109375" style="36" customWidth="1"/>
    <col min="6" max="7" width="12.7109375" style="36" customWidth="1"/>
    <col min="8" max="8" width="12.85546875" style="36" customWidth="1"/>
    <col min="9" max="10" width="9.140625" style="36" customWidth="1"/>
    <col min="11" max="12" width="11.140625" style="36" customWidth="1"/>
    <col min="13" max="16384" width="9.140625" style="36"/>
  </cols>
  <sheetData>
    <row r="1" spans="1:8" x14ac:dyDescent="0.25">
      <c r="A1"/>
      <c r="B1" s="272"/>
      <c r="C1" s="273"/>
      <c r="D1" s="273"/>
      <c r="E1" s="273"/>
      <c r="F1" s="273"/>
      <c r="G1" s="273"/>
    </row>
    <row r="2" spans="1:8" x14ac:dyDescent="0.25">
      <c r="A2"/>
      <c r="B2" s="272"/>
      <c r="C2" s="273"/>
      <c r="D2" s="273"/>
      <c r="E2" s="273"/>
      <c r="F2" s="273"/>
      <c r="G2" s="273"/>
    </row>
    <row r="3" spans="1:8" x14ac:dyDescent="0.25">
      <c r="A3"/>
      <c r="B3" s="272"/>
      <c r="C3" s="273"/>
      <c r="D3" s="273"/>
      <c r="E3" s="273"/>
      <c r="F3" s="273"/>
      <c r="G3" s="273"/>
    </row>
    <row r="4" spans="1:8" x14ac:dyDescent="0.25">
      <c r="A4"/>
      <c r="B4" s="272"/>
      <c r="C4" s="273"/>
      <c r="D4" s="273"/>
      <c r="E4" s="273"/>
      <c r="F4" s="273"/>
      <c r="G4" s="273"/>
    </row>
    <row r="5" spans="1:8" x14ac:dyDescent="0.25">
      <c r="A5"/>
      <c r="B5" s="273"/>
      <c r="C5" s="273"/>
      <c r="D5" s="273"/>
      <c r="E5" s="273"/>
      <c r="F5" s="273"/>
      <c r="G5" s="273"/>
    </row>
    <row r="6" spans="1:8" ht="18.95" customHeight="1" x14ac:dyDescent="0.25">
      <c r="A6"/>
      <c r="B6" s="273"/>
      <c r="C6" s="273"/>
      <c r="D6" s="273"/>
      <c r="E6" s="273"/>
      <c r="F6" s="273"/>
      <c r="G6" s="273"/>
    </row>
    <row r="7" spans="1:8" ht="18" customHeight="1" x14ac:dyDescent="0.25">
      <c r="A7"/>
      <c r="B7" s="25"/>
      <c r="C7" s="25"/>
      <c r="D7" s="25"/>
      <c r="E7" s="25"/>
      <c r="F7" s="25"/>
      <c r="G7" s="25"/>
    </row>
    <row r="8" spans="1:8" ht="27" customHeight="1" x14ac:dyDescent="0.25">
      <c r="B8" s="142" t="s">
        <v>15</v>
      </c>
      <c r="C8" s="58" t="s">
        <v>17</v>
      </c>
      <c r="D8" s="58" t="s">
        <v>18</v>
      </c>
      <c r="E8" s="143"/>
      <c r="F8" s="142" t="s">
        <v>15</v>
      </c>
      <c r="G8" s="58" t="s">
        <v>17</v>
      </c>
      <c r="H8" s="58" t="s">
        <v>16</v>
      </c>
    </row>
    <row r="9" spans="1:8" ht="22.5" customHeight="1" x14ac:dyDescent="0.25">
      <c r="B9" s="161">
        <v>2019</v>
      </c>
      <c r="C9" s="162">
        <v>10.51</v>
      </c>
      <c r="D9" s="162">
        <v>10.61</v>
      </c>
      <c r="E9" s="163"/>
      <c r="F9" s="161">
        <v>2019</v>
      </c>
      <c r="G9" s="164">
        <v>7.24</v>
      </c>
      <c r="H9" s="162">
        <v>5.05</v>
      </c>
    </row>
    <row r="10" spans="1:8" ht="22.5" customHeight="1" x14ac:dyDescent="0.25">
      <c r="B10" s="161">
        <v>2020</v>
      </c>
      <c r="C10" s="162">
        <v>10.31</v>
      </c>
      <c r="D10" s="162">
        <v>9.7100000000000009</v>
      </c>
      <c r="E10" s="163"/>
      <c r="F10" s="161">
        <v>2020</v>
      </c>
      <c r="G10" s="164">
        <v>6.98</v>
      </c>
      <c r="H10" s="162">
        <v>5.07</v>
      </c>
    </row>
    <row r="11" spans="1:8" ht="22.5" customHeight="1" x14ac:dyDescent="0.25">
      <c r="B11" s="161">
        <v>2021</v>
      </c>
      <c r="C11" s="162">
        <v>10.09</v>
      </c>
      <c r="D11" s="162">
        <v>9.4600000000000009</v>
      </c>
      <c r="E11" s="163"/>
      <c r="F11" s="161">
        <v>2021</v>
      </c>
      <c r="G11" s="164">
        <v>6.56</v>
      </c>
      <c r="H11" s="162">
        <v>4.5999999999999996</v>
      </c>
    </row>
    <row r="12" spans="1:8" ht="22.5" customHeight="1" x14ac:dyDescent="0.25">
      <c r="B12" s="161">
        <v>2022</v>
      </c>
      <c r="C12" s="162">
        <v>9.98</v>
      </c>
      <c r="D12" s="162">
        <v>9.48</v>
      </c>
      <c r="E12" s="163"/>
      <c r="F12" s="161">
        <v>2021</v>
      </c>
      <c r="G12" s="164">
        <v>6.43</v>
      </c>
      <c r="H12" s="162">
        <v>4.58</v>
      </c>
    </row>
  </sheetData>
  <mergeCells count="1">
    <mergeCell ref="B1:G6"/>
  </mergeCells>
  <conditionalFormatting sqref="B9:D10 F9:H10">
    <cfRule type="expression" dxfId="17" priority="2">
      <formula>MOD(ROW(),2)=0</formula>
    </cfRule>
  </conditionalFormatting>
  <conditionalFormatting sqref="B11:D12 F11:H12">
    <cfRule type="expression" dxfId="16" priority="1">
      <formula>MOD(ROW(),2)=0</formula>
    </cfRule>
  </conditionalFormatting>
  <pageMargins left="0.511811024" right="0.511811024" top="0.78740157499999996" bottom="0.78740157499999996" header="0.31496062000000002" footer="0.31496062000000002"/>
  <headerFooter>
    <oddFooter>&amp;R_x000D_&amp;1#&amp;"Calibri"&amp;10&amp;K000000 Classificação: Público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6"/>
  <sheetViews>
    <sheetView showGridLines="0" showRowColHeaders="0" topLeftCell="A13" zoomScale="80" zoomScaleNormal="80" workbookViewId="0">
      <selection activeCell="J44" sqref="J44"/>
    </sheetView>
  </sheetViews>
  <sheetFormatPr defaultColWidth="0" defaultRowHeight="15" customHeight="1" x14ac:dyDescent="0.25"/>
  <cols>
    <col min="1" max="1" width="4.140625" customWidth="1"/>
    <col min="2" max="2" width="28.28515625" bestFit="1" customWidth="1"/>
    <col min="3" max="3" width="13.42578125" bestFit="1" customWidth="1"/>
    <col min="4" max="4" width="10.85546875" customWidth="1"/>
    <col min="5" max="5" width="13.85546875" bestFit="1" customWidth="1"/>
    <col min="6" max="6" width="13.42578125" bestFit="1" customWidth="1"/>
    <col min="7" max="7" width="11.140625" customWidth="1"/>
    <col min="8" max="8" width="13.85546875" bestFit="1" customWidth="1"/>
    <col min="9" max="9" width="8.42578125" customWidth="1"/>
    <col min="10" max="10" width="9.42578125" customWidth="1"/>
    <col min="11" max="11" width="6.28515625" customWidth="1"/>
    <col min="12" max="16384" width="0.85546875" hidden="1"/>
  </cols>
  <sheetData>
    <row r="1" spans="2:7" x14ac:dyDescent="0.25">
      <c r="B1" s="272"/>
      <c r="C1" s="273"/>
      <c r="D1" s="273"/>
      <c r="E1" s="273"/>
      <c r="F1" s="273"/>
      <c r="G1" s="273"/>
    </row>
    <row r="2" spans="2:7" x14ac:dyDescent="0.25">
      <c r="B2" s="273"/>
      <c r="C2" s="273"/>
      <c r="D2" s="273"/>
      <c r="E2" s="273"/>
      <c r="F2" s="273"/>
      <c r="G2" s="273"/>
    </row>
    <row r="3" spans="2:7" x14ac:dyDescent="0.25">
      <c r="B3" s="273"/>
      <c r="C3" s="273"/>
      <c r="D3" s="273"/>
      <c r="E3" s="273"/>
      <c r="F3" s="273"/>
      <c r="G3" s="273"/>
    </row>
    <row r="4" spans="2:7" x14ac:dyDescent="0.25">
      <c r="B4" s="273"/>
      <c r="C4" s="273"/>
      <c r="D4" s="273"/>
      <c r="E4" s="273"/>
      <c r="F4" s="273"/>
      <c r="G4" s="273"/>
    </row>
    <row r="5" spans="2:7" x14ac:dyDescent="0.25">
      <c r="B5" s="273"/>
      <c r="C5" s="273"/>
      <c r="D5" s="273"/>
      <c r="E5" s="273"/>
      <c r="F5" s="273"/>
      <c r="G5" s="273"/>
    </row>
    <row r="6" spans="2:7" x14ac:dyDescent="0.25">
      <c r="B6" s="273"/>
      <c r="C6" s="273"/>
      <c r="D6" s="273"/>
      <c r="E6" s="273"/>
      <c r="F6" s="273"/>
      <c r="G6" s="273"/>
    </row>
  </sheetData>
  <mergeCells count="1">
    <mergeCell ref="B1:G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&amp;R_x000D_&amp;1#&amp;"Calibri"&amp;10&amp;K000000 Classificação: Público</oddFooter>
  </headerFooter>
  <drawing r:id="rId2"/>
</worksheet>
</file>

<file path=docMetadata/LabelInfo.xml><?xml version="1.0" encoding="utf-8"?>
<clbl:labelList xmlns:clbl="http://schemas.microsoft.com/office/2020/mipLabelMetadata">
  <clbl:label id="{7158201a-9c91-4077-8c8c-35afb0b2b6e2}" enabled="1" method="Privileged" siteId="{97ce2340-9c1d-45b1-a835-7ea811b6fe9a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21</vt:i4>
      </vt:variant>
      <vt:variant>
        <vt:lpstr>Intervalos Nomeados</vt:lpstr>
      </vt:variant>
      <vt:variant>
        <vt:i4>6</vt:i4>
      </vt:variant>
    </vt:vector>
  </HeadingPairs>
  <TitlesOfParts>
    <vt:vector size="27" baseType="lpstr">
      <vt:lpstr>Cemig (Índice)</vt:lpstr>
      <vt:lpstr>1.1 RAP 2021-2022 </vt:lpstr>
      <vt:lpstr>1.2 Usinas</vt:lpstr>
      <vt:lpstr>1.3 Balanço de energia</vt:lpstr>
      <vt:lpstr>1.4 Mercado de Energia</vt:lpstr>
      <vt:lpstr>1.5 EE comprada para revenda</vt:lpstr>
      <vt:lpstr>1.6 Perdas Energia</vt:lpstr>
      <vt:lpstr>1.7 DEC _ FEC</vt:lpstr>
      <vt:lpstr>1.8 Taxa de arrecadação_Inad</vt:lpstr>
      <vt:lpstr>2.1 Receita</vt:lpstr>
      <vt:lpstr>2.2 Custos Despesas operaci</vt:lpstr>
      <vt:lpstr>2.3 LAJIDA</vt:lpstr>
      <vt:lpstr>2.4 Resultado Financeiro</vt:lpstr>
      <vt:lpstr>2.5 Endividamento</vt:lpstr>
      <vt:lpstr>2.6 Endividamento (Debêntures)</vt:lpstr>
      <vt:lpstr>2.7 Investimentos</vt:lpstr>
      <vt:lpstr>3.1 BP (Ativo)</vt:lpstr>
      <vt:lpstr>3.2 BP (Passivo)</vt:lpstr>
      <vt:lpstr>4.1 DRE</vt:lpstr>
      <vt:lpstr>5. Fluxo de caixa</vt:lpstr>
      <vt:lpstr>6. Desempenhos das ações</vt:lpstr>
      <vt:lpstr>'2.2 Custos Despesas operaci'!_Hlk160453777</vt:lpstr>
      <vt:lpstr>'1.5 EE comprada para revenda'!_Toc223922453</vt:lpstr>
      <vt:lpstr>'5. Fluxo de caixa'!_Toc229977613</vt:lpstr>
      <vt:lpstr>'6. Desempenhos das ações'!_Toc229977613</vt:lpstr>
      <vt:lpstr>'3.2 BP (Passivo)'!_Toc282006926</vt:lpstr>
      <vt:lpstr>'3.2 BP (Passivo)'!_Toc282006927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c056837</cp:lastModifiedBy>
  <cp:lastPrinted>2020-11-04T17:24:55Z</cp:lastPrinted>
  <dcterms:created xsi:type="dcterms:W3CDTF">2020-11-04T13:02:04Z</dcterms:created>
  <dcterms:modified xsi:type="dcterms:W3CDTF">2023-03-25T18:33:15Z</dcterms:modified>
</cp:coreProperties>
</file>